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2.xml" ContentType="application/vnd.openxmlformats-officedocument.spreadsheetml.work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126"/>
  <workbookPr/>
  <mc:AlternateContent xmlns:mc="http://schemas.openxmlformats.org/markup-compatibility/2006">
    <mc:Choice Requires="x15">
      <x15ac:absPath xmlns:x15ac="http://schemas.microsoft.com/office/spreadsheetml/2010/11/ac" url="C:\Users\anike\OneDrive\Documents\UCSD\ERSP\Script\spreadsheets\database\original\"/>
    </mc:Choice>
  </mc:AlternateContent>
  <xr:revisionPtr revIDLastSave="0" documentId="8_{8DB80643-F1A0-4955-9B8D-50C0E5ED98B3}" xr6:coauthVersionLast="47" xr6:coauthVersionMax="47" xr10:uidLastSave="{00000000-0000-0000-0000-000000000000}"/>
  <bookViews>
    <workbookView xWindow="2652" yWindow="2652" windowWidth="17280" windowHeight="8880" tabRatio="965"/>
  </bookViews>
  <sheets>
    <sheet name="One Country Charts" sheetId="14" r:id="rId1"/>
    <sheet name="Bar Chart" sheetId="3" r:id="rId2"/>
    <sheet name="Diamond Chart" sheetId="13" r:id="rId3"/>
    <sheet name="Comparative Charts" sheetId="16" r:id="rId4"/>
    <sheet name="VA" sheetId="4" r:id="rId5"/>
    <sheet name="PIV" sheetId="5" r:id="rId6"/>
    <sheet name="GE" sheetId="6" r:id="rId7"/>
    <sheet name="RB" sheetId="7" r:id="rId8"/>
    <sheet name="RL" sheetId="8" r:id="rId9"/>
    <sheet name="GR" sheetId="9" r:id="rId10"/>
    <sheet name="Documentation" sheetId="12" r:id="rId11"/>
    <sheet name="Data" sheetId="11" r:id="rId12"/>
    <sheet name="One Country Data" sheetId="2" r:id="rId13"/>
    <sheet name="Comparative Charts Data" sheetId="10" r:id="rId14"/>
  </sheets>
  <definedNames>
    <definedName name="_xlnm._FilterDatabase" localSheetId="0" hidden="1">'One Country Charts'!$E$42:$F$225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7" i="10" l="1"/>
  <c r="Y7" i="10"/>
  <c r="AF7" i="10"/>
  <c r="AM7" i="10"/>
  <c r="AT7" i="10"/>
  <c r="BA7" i="10"/>
  <c r="T8" i="10"/>
  <c r="AA8" i="10"/>
  <c r="AH8" i="10"/>
  <c r="AO8" i="10"/>
  <c r="AV8" i="10"/>
  <c r="BC8" i="10"/>
  <c r="D9" i="10"/>
  <c r="T9" i="10"/>
  <c r="AA9" i="10"/>
  <c r="AH9" i="10"/>
  <c r="AO9" i="10"/>
  <c r="AV9" i="10"/>
  <c r="BC9" i="10"/>
  <c r="D10" i="10"/>
  <c r="T10" i="10"/>
  <c r="AA10" i="10"/>
  <c r="AH10" i="10"/>
  <c r="AO10" i="10"/>
  <c r="AV10" i="10"/>
  <c r="BC10" i="10"/>
  <c r="D11" i="10"/>
  <c r="T11" i="10"/>
  <c r="AA11" i="10"/>
  <c r="AH11" i="10"/>
  <c r="AO11" i="10"/>
  <c r="AV11" i="10"/>
  <c r="BC11" i="10"/>
  <c r="D12" i="10"/>
  <c r="T12" i="10"/>
  <c r="AA12" i="10"/>
  <c r="AH12" i="10"/>
  <c r="AO12" i="10"/>
  <c r="AV12" i="10"/>
  <c r="BC12" i="10"/>
  <c r="D13" i="10"/>
  <c r="T13" i="10"/>
  <c r="U13" i="10"/>
  <c r="V13" i="10" s="1"/>
  <c r="AA13" i="10"/>
  <c r="AB13" i="10"/>
  <c r="AC13" i="10" s="1"/>
  <c r="AH13" i="10"/>
  <c r="AO13" i="10"/>
  <c r="AV13" i="10"/>
  <c r="BC13" i="10"/>
  <c r="D14" i="10"/>
  <c r="BD39" i="10" s="1"/>
  <c r="BE39" i="10" s="1"/>
  <c r="T14" i="10"/>
  <c r="AA14" i="10"/>
  <c r="AH14" i="10"/>
  <c r="AI14" i="10"/>
  <c r="AJ14" i="10" s="1"/>
  <c r="AO14" i="10"/>
  <c r="AV14" i="10"/>
  <c r="BC14" i="10"/>
  <c r="D15" i="10"/>
  <c r="T15" i="10"/>
  <c r="AA15" i="10"/>
  <c r="AH15" i="10"/>
  <c r="AO15" i="10"/>
  <c r="AV15" i="10"/>
  <c r="BC15" i="10"/>
  <c r="D16" i="10"/>
  <c r="T16" i="10"/>
  <c r="AA16" i="10"/>
  <c r="AH16" i="10"/>
  <c r="AO16" i="10"/>
  <c r="AV16" i="10"/>
  <c r="BC16" i="10"/>
  <c r="D17" i="10"/>
  <c r="T17" i="10"/>
  <c r="AA17" i="10"/>
  <c r="AH17" i="10"/>
  <c r="AO17" i="10"/>
  <c r="AV17" i="10"/>
  <c r="AW17" i="10"/>
  <c r="AX17" i="10" s="1"/>
  <c r="BC17" i="10"/>
  <c r="D18" i="10"/>
  <c r="T18" i="10"/>
  <c r="AA18" i="10"/>
  <c r="AH18" i="10"/>
  <c r="AO18" i="10"/>
  <c r="AV18" i="10"/>
  <c r="BC18" i="10"/>
  <c r="D19" i="10"/>
  <c r="T19" i="10"/>
  <c r="AA19" i="10"/>
  <c r="AH19" i="10"/>
  <c r="AO19" i="10"/>
  <c r="AV19" i="10"/>
  <c r="BC19" i="10"/>
  <c r="BD19" i="10"/>
  <c r="BE19" i="10" s="1"/>
  <c r="D20" i="10"/>
  <c r="T20" i="10"/>
  <c r="AA20" i="10"/>
  <c r="AH20" i="10"/>
  <c r="AO20" i="10"/>
  <c r="AV20" i="10"/>
  <c r="AW20" i="10"/>
  <c r="AX20" i="10" s="1"/>
  <c r="BC20" i="10"/>
  <c r="D21" i="10"/>
  <c r="T21" i="10"/>
  <c r="AA21" i="10"/>
  <c r="AH21" i="10"/>
  <c r="AO21" i="10"/>
  <c r="AV21" i="10"/>
  <c r="BC21" i="10"/>
  <c r="D22" i="10"/>
  <c r="T22" i="10"/>
  <c r="AA22" i="10"/>
  <c r="AH22" i="10"/>
  <c r="AO22" i="10"/>
  <c r="AV22" i="10"/>
  <c r="BC22" i="10"/>
  <c r="D23" i="10"/>
  <c r="T23" i="10"/>
  <c r="AA23" i="10"/>
  <c r="AH23" i="10"/>
  <c r="AO23" i="10"/>
  <c r="AV23" i="10"/>
  <c r="BC23" i="10"/>
  <c r="D24" i="10"/>
  <c r="T24" i="10"/>
  <c r="AA24" i="10"/>
  <c r="AH24" i="10"/>
  <c r="AO24" i="10"/>
  <c r="AV24" i="10"/>
  <c r="BC24" i="10"/>
  <c r="D25" i="10"/>
  <c r="T25" i="10"/>
  <c r="AA25" i="10"/>
  <c r="AH25" i="10"/>
  <c r="AO25" i="10"/>
  <c r="AV25" i="10"/>
  <c r="BC25" i="10"/>
  <c r="D26" i="10"/>
  <c r="AB26" i="10" s="1"/>
  <c r="AC26" i="10" s="1"/>
  <c r="T26" i="10"/>
  <c r="U26" i="10"/>
  <c r="V26" i="10"/>
  <c r="AA26" i="10"/>
  <c r="AH26" i="10"/>
  <c r="AO26" i="10"/>
  <c r="AV26" i="10"/>
  <c r="BC26" i="10"/>
  <c r="D27" i="10"/>
  <c r="T27" i="10"/>
  <c r="AA27" i="10"/>
  <c r="AH27" i="10"/>
  <c r="AO27" i="10"/>
  <c r="AV27" i="10"/>
  <c r="BC27" i="10"/>
  <c r="D28" i="10"/>
  <c r="T28" i="10"/>
  <c r="AA28" i="10"/>
  <c r="AH28" i="10"/>
  <c r="AO28" i="10"/>
  <c r="AV28" i="10"/>
  <c r="BC28" i="10"/>
  <c r="D29" i="10"/>
  <c r="T29" i="10"/>
  <c r="AA29" i="10"/>
  <c r="AH29" i="10"/>
  <c r="AO29" i="10"/>
  <c r="AP29" i="10"/>
  <c r="AQ29" i="10" s="1"/>
  <c r="AV29" i="10"/>
  <c r="BC29" i="10"/>
  <c r="D30" i="10"/>
  <c r="AI81" i="10" s="1"/>
  <c r="T30" i="10"/>
  <c r="AA30" i="10"/>
  <c r="AH30" i="10"/>
  <c r="AO30" i="10"/>
  <c r="AP30" i="10"/>
  <c r="AQ30" i="10"/>
  <c r="AV30" i="10"/>
  <c r="BC30" i="10"/>
  <c r="D31" i="10"/>
  <c r="T31" i="10"/>
  <c r="AA31" i="10"/>
  <c r="AH31" i="10"/>
  <c r="AO31" i="10"/>
  <c r="AV31" i="10"/>
  <c r="BC31" i="10"/>
  <c r="BD31" i="10"/>
  <c r="BE31" i="10" s="1"/>
  <c r="D32" i="10"/>
  <c r="T32" i="10"/>
  <c r="AA32" i="10"/>
  <c r="AH32" i="10"/>
  <c r="AI32" i="10"/>
  <c r="AJ32" i="10"/>
  <c r="AO32" i="10"/>
  <c r="AV32" i="10"/>
  <c r="BC32" i="10"/>
  <c r="D33" i="10"/>
  <c r="U27" i="10" s="1"/>
  <c r="V27" i="10" s="1"/>
  <c r="T33" i="10"/>
  <c r="AA33" i="10"/>
  <c r="AH33" i="10"/>
  <c r="AO33" i="10"/>
  <c r="AV33" i="10"/>
  <c r="AW33" i="10"/>
  <c r="AX33" i="10"/>
  <c r="BC33" i="10"/>
  <c r="D34" i="10"/>
  <c r="T34" i="10"/>
  <c r="U34" i="10"/>
  <c r="V34" i="10"/>
  <c r="AA34" i="10"/>
  <c r="AH34" i="10"/>
  <c r="AO34" i="10"/>
  <c r="AV34" i="10"/>
  <c r="BC34" i="10"/>
  <c r="D35" i="10"/>
  <c r="AI36" i="10" s="1"/>
  <c r="AJ36" i="10" s="1"/>
  <c r="T35" i="10"/>
  <c r="U35" i="10"/>
  <c r="V35" i="10" s="1"/>
  <c r="AA35" i="10"/>
  <c r="AB35" i="10"/>
  <c r="AC35" i="10" s="1"/>
  <c r="AH35" i="10"/>
  <c r="AI35" i="10"/>
  <c r="AJ35" i="10" s="1"/>
  <c r="AO35" i="10"/>
  <c r="AV35" i="10"/>
  <c r="BC35" i="10"/>
  <c r="D36" i="10"/>
  <c r="T36" i="10"/>
  <c r="AA36" i="10"/>
  <c r="AH36" i="10"/>
  <c r="AO36" i="10"/>
  <c r="AP36" i="10"/>
  <c r="AQ36" i="10" s="1"/>
  <c r="AV36" i="10"/>
  <c r="BC36" i="10"/>
  <c r="D37" i="10"/>
  <c r="T37" i="10"/>
  <c r="U37" i="10"/>
  <c r="V37" i="10" s="1"/>
  <c r="AA37" i="10"/>
  <c r="AH37" i="10"/>
  <c r="AO37" i="10"/>
  <c r="AV37" i="10"/>
  <c r="AW37" i="10"/>
  <c r="AX37" i="10"/>
  <c r="BC37" i="10"/>
  <c r="D38" i="10"/>
  <c r="T38" i="10"/>
  <c r="AA38" i="10"/>
  <c r="AH38" i="10"/>
  <c r="AO38" i="10"/>
  <c r="AV38" i="10"/>
  <c r="BC38" i="10"/>
  <c r="D39" i="10"/>
  <c r="U25" i="10" s="1"/>
  <c r="V25" i="10" s="1"/>
  <c r="T39" i="10"/>
  <c r="AA39" i="10"/>
  <c r="AH39" i="10"/>
  <c r="AO39" i="10"/>
  <c r="AV39" i="10"/>
  <c r="BC39" i="10"/>
  <c r="D40" i="10"/>
  <c r="T40" i="10"/>
  <c r="U40" i="10"/>
  <c r="V40" i="10"/>
  <c r="AA40" i="10"/>
  <c r="AH40" i="10"/>
  <c r="AO40" i="10"/>
  <c r="AV40" i="10"/>
  <c r="BC40" i="10"/>
  <c r="BD40" i="10"/>
  <c r="BE40" i="10" s="1"/>
  <c r="D41" i="10"/>
  <c r="T41" i="10"/>
  <c r="U41" i="10"/>
  <c r="V41" i="10"/>
  <c r="AA41" i="10"/>
  <c r="AH41" i="10"/>
  <c r="AI41" i="10"/>
  <c r="AJ41" i="10" s="1"/>
  <c r="AO41" i="10"/>
  <c r="AV41" i="10"/>
  <c r="BC41" i="10"/>
  <c r="D42" i="10"/>
  <c r="T42" i="10"/>
  <c r="AA42" i="10"/>
  <c r="AH42" i="10"/>
  <c r="AI42" i="10"/>
  <c r="AJ42" i="10" s="1"/>
  <c r="AO42" i="10"/>
  <c r="AP42" i="10"/>
  <c r="AQ42" i="10"/>
  <c r="AV42" i="10"/>
  <c r="BC42" i="10"/>
  <c r="BD42" i="10"/>
  <c r="BE42" i="10" s="1"/>
  <c r="D43" i="10"/>
  <c r="T43" i="10"/>
  <c r="AA43" i="10"/>
  <c r="AH43" i="10"/>
  <c r="AO43" i="10"/>
  <c r="AV43" i="10"/>
  <c r="BC43" i="10"/>
  <c r="D44" i="10"/>
  <c r="T44" i="10"/>
  <c r="AA44" i="10"/>
  <c r="AH44" i="10"/>
  <c r="AO44" i="10"/>
  <c r="AV44" i="10"/>
  <c r="BC44" i="10"/>
  <c r="D45" i="10"/>
  <c r="T45" i="10"/>
  <c r="AA45" i="10"/>
  <c r="AH45" i="10"/>
  <c r="AO45" i="10"/>
  <c r="AP45" i="10"/>
  <c r="AQ45" i="10"/>
  <c r="AV45" i="10"/>
  <c r="BC45" i="10"/>
  <c r="D46" i="10"/>
  <c r="T46" i="10"/>
  <c r="AA46" i="10"/>
  <c r="AH46" i="10"/>
  <c r="AO46" i="10"/>
  <c r="AV46" i="10"/>
  <c r="BC46" i="10"/>
  <c r="D47" i="10"/>
  <c r="U17" i="10" s="1"/>
  <c r="V17" i="10" s="1"/>
  <c r="T47" i="10"/>
  <c r="AA47" i="10"/>
  <c r="AH47" i="10"/>
  <c r="AO47" i="10"/>
  <c r="AV47" i="10"/>
  <c r="BC47" i="10"/>
  <c r="D48" i="10"/>
  <c r="T48" i="10"/>
  <c r="AA48" i="10"/>
  <c r="AH48" i="10"/>
  <c r="AO48" i="10"/>
  <c r="AV48" i="10"/>
  <c r="BC48" i="10"/>
  <c r="D49" i="10"/>
  <c r="T49" i="10"/>
  <c r="AA49" i="10"/>
  <c r="AH49" i="10"/>
  <c r="AO49" i="10"/>
  <c r="AV49" i="10"/>
  <c r="AW49" i="10"/>
  <c r="AX49" i="10" s="1"/>
  <c r="BC49" i="10"/>
  <c r="D50" i="10"/>
  <c r="T50" i="10"/>
  <c r="AA50" i="10"/>
  <c r="AH50" i="10"/>
  <c r="AO50" i="10"/>
  <c r="AV50" i="10"/>
  <c r="BC50" i="10"/>
  <c r="D51" i="10"/>
  <c r="AP48" i="10" s="1"/>
  <c r="AQ48" i="10" s="1"/>
  <c r="T51" i="10"/>
  <c r="AA51" i="10"/>
  <c r="AH51" i="10"/>
  <c r="AO51" i="10"/>
  <c r="AV51" i="10"/>
  <c r="BC51" i="10"/>
  <c r="D52" i="10"/>
  <c r="T52" i="10"/>
  <c r="AA52" i="10"/>
  <c r="AH52" i="10"/>
  <c r="AO52" i="10"/>
  <c r="AV52" i="10"/>
  <c r="BC52" i="10"/>
  <c r="D53" i="10"/>
  <c r="T53" i="10"/>
  <c r="AA53" i="10"/>
  <c r="AB53" i="10"/>
  <c r="AC53" i="10"/>
  <c r="AH53" i="10"/>
  <c r="AI53" i="10"/>
  <c r="AJ53" i="10" s="1"/>
  <c r="AO53" i="10"/>
  <c r="AV53" i="10"/>
  <c r="BC53" i="10"/>
  <c r="D54" i="10"/>
  <c r="T54" i="10"/>
  <c r="AA54" i="10"/>
  <c r="AH54" i="10"/>
  <c r="AO54" i="10"/>
  <c r="AV54" i="10"/>
  <c r="BC54" i="10"/>
  <c r="D55" i="10"/>
  <c r="T55" i="10"/>
  <c r="AA55" i="10"/>
  <c r="AH55" i="10"/>
  <c r="AI55" i="10"/>
  <c r="AJ55" i="10"/>
  <c r="AO55" i="10"/>
  <c r="AV55" i="10"/>
  <c r="BC55" i="10"/>
  <c r="BD55" i="10"/>
  <c r="BE55" i="10"/>
  <c r="D56" i="10"/>
  <c r="U57" i="10" s="1"/>
  <c r="T56" i="10"/>
  <c r="AA56" i="10"/>
  <c r="AB56" i="10"/>
  <c r="AC56" i="10" s="1"/>
  <c r="AH56" i="10"/>
  <c r="AO56" i="10"/>
  <c r="AV56" i="10"/>
  <c r="BC56" i="10"/>
  <c r="D57" i="10"/>
  <c r="T57" i="10"/>
  <c r="V57" i="10"/>
  <c r="AA57" i="10"/>
  <c r="AH57" i="10"/>
  <c r="AI57" i="10"/>
  <c r="AJ57" i="10" s="1"/>
  <c r="AO57" i="10"/>
  <c r="AV57" i="10"/>
  <c r="BC57" i="10"/>
  <c r="D58" i="10"/>
  <c r="T58" i="10"/>
  <c r="AA58" i="10"/>
  <c r="AB58" i="10"/>
  <c r="AC58" i="10" s="1"/>
  <c r="AH58" i="10"/>
  <c r="AO58" i="10"/>
  <c r="AV58" i="10"/>
  <c r="BC58" i="10"/>
  <c r="D59" i="10"/>
  <c r="T59" i="10"/>
  <c r="U59" i="10"/>
  <c r="V59" i="10" s="1"/>
  <c r="AA59" i="10"/>
  <c r="AH59" i="10"/>
  <c r="AO59" i="10"/>
  <c r="AV59" i="10"/>
  <c r="AW59" i="10"/>
  <c r="AX59" i="10" s="1"/>
  <c r="BC59" i="10"/>
  <c r="D60" i="10"/>
  <c r="T60" i="10"/>
  <c r="U60" i="10"/>
  <c r="V60" i="10" s="1"/>
  <c r="AA60" i="10"/>
  <c r="AH60" i="10"/>
  <c r="AO60" i="10"/>
  <c r="AV60" i="10"/>
  <c r="BC60" i="10"/>
  <c r="BD60" i="10"/>
  <c r="BE60" i="10" s="1"/>
  <c r="D61" i="10"/>
  <c r="T61" i="10"/>
  <c r="AA61" i="10"/>
  <c r="AB61" i="10"/>
  <c r="AC61" i="10"/>
  <c r="AH61" i="10"/>
  <c r="AO61" i="10"/>
  <c r="AV61" i="10"/>
  <c r="BC61" i="10"/>
  <c r="D62" i="10"/>
  <c r="AP51" i="10" s="1"/>
  <c r="AQ51" i="10" s="1"/>
  <c r="T62" i="10"/>
  <c r="AA62" i="10"/>
  <c r="AB62" i="10"/>
  <c r="AC62" i="10" s="1"/>
  <c r="AH62" i="10"/>
  <c r="AO62" i="10"/>
  <c r="AV62" i="10"/>
  <c r="BC62" i="10"/>
  <c r="D63" i="10"/>
  <c r="T63" i="10"/>
  <c r="U63" i="10"/>
  <c r="V63" i="10" s="1"/>
  <c r="AA63" i="10"/>
  <c r="AB63" i="10" s="1"/>
  <c r="AC63" i="10" s="1"/>
  <c r="AH63" i="10"/>
  <c r="AO63" i="10"/>
  <c r="AP63" i="10"/>
  <c r="AQ63" i="10" s="1"/>
  <c r="AV63" i="10"/>
  <c r="BC63" i="10"/>
  <c r="D64" i="10"/>
  <c r="AW62" i="10" s="1"/>
  <c r="AX62" i="10" s="1"/>
  <c r="T64" i="10"/>
  <c r="AA64" i="10"/>
  <c r="AH64" i="10"/>
  <c r="AI64" i="10"/>
  <c r="AJ64" i="10" s="1"/>
  <c r="AO64" i="10"/>
  <c r="AV64" i="10"/>
  <c r="AW64" i="10"/>
  <c r="AX64" i="10"/>
  <c r="BC64" i="10"/>
  <c r="BD64" i="10"/>
  <c r="BE64" i="10" s="1"/>
  <c r="D65" i="10"/>
  <c r="T65" i="10"/>
  <c r="AA65" i="10"/>
  <c r="AH65" i="10"/>
  <c r="AO65" i="10"/>
  <c r="AP65" i="10"/>
  <c r="AQ65" i="10" s="1"/>
  <c r="AV65" i="10"/>
  <c r="BC65" i="10"/>
  <c r="D66" i="10"/>
  <c r="T66" i="10"/>
  <c r="U66" i="10"/>
  <c r="V66" i="10"/>
  <c r="AA66" i="10"/>
  <c r="AH66" i="10"/>
  <c r="AO66" i="10"/>
  <c r="AV66" i="10"/>
  <c r="BC66" i="10"/>
  <c r="D67" i="10"/>
  <c r="T67" i="10"/>
  <c r="AA67" i="10"/>
  <c r="AB67" i="10"/>
  <c r="AC67" i="10" s="1"/>
  <c r="AH67" i="10"/>
  <c r="AO67" i="10"/>
  <c r="AV67" i="10"/>
  <c r="AW67" i="10"/>
  <c r="AX67" i="10" s="1"/>
  <c r="BC67" i="10"/>
  <c r="BD67" i="10"/>
  <c r="BE67" i="10" s="1"/>
  <c r="D68" i="10"/>
  <c r="T68" i="10"/>
  <c r="AA68" i="10"/>
  <c r="AH68" i="10"/>
  <c r="AO68" i="10"/>
  <c r="AV68" i="10"/>
  <c r="BC68" i="10"/>
  <c r="BD68" i="10"/>
  <c r="BE68" i="10"/>
  <c r="D69" i="10"/>
  <c r="T69" i="10"/>
  <c r="U69" i="10"/>
  <c r="V69" i="10"/>
  <c r="AA69" i="10"/>
  <c r="AB69" i="10"/>
  <c r="AC69" i="10" s="1"/>
  <c r="AH69" i="10"/>
  <c r="AO69" i="10"/>
  <c r="AV69" i="10"/>
  <c r="BC69" i="10"/>
  <c r="D70" i="10"/>
  <c r="T70" i="10"/>
  <c r="AA70" i="10"/>
  <c r="AH70" i="10"/>
  <c r="AO70" i="10"/>
  <c r="AP70" i="10"/>
  <c r="AQ70" i="10" s="1"/>
  <c r="AV70" i="10"/>
  <c r="AW70" i="10"/>
  <c r="AX70" i="10" s="1"/>
  <c r="BC70" i="10"/>
  <c r="D71" i="10"/>
  <c r="T71" i="10"/>
  <c r="AA71" i="10"/>
  <c r="AH71" i="10"/>
  <c r="AO71" i="10"/>
  <c r="AP71" i="10"/>
  <c r="AQ71" i="10" s="1"/>
  <c r="AV71" i="10"/>
  <c r="BC71" i="10"/>
  <c r="BD71" i="10"/>
  <c r="BE71" i="10"/>
  <c r="D72" i="10"/>
  <c r="T72" i="10"/>
  <c r="U72" i="10"/>
  <c r="V72" i="10" s="1"/>
  <c r="AA72" i="10"/>
  <c r="AH72" i="10"/>
  <c r="AO72" i="10"/>
  <c r="AP72" i="10"/>
  <c r="AQ72" i="10"/>
  <c r="AV72" i="10"/>
  <c r="BC72" i="10"/>
  <c r="D73" i="10"/>
  <c r="T73" i="10"/>
  <c r="AA73" i="10"/>
  <c r="AB73" i="10"/>
  <c r="AC73" i="10" s="1"/>
  <c r="AH73" i="10"/>
  <c r="AO73" i="10"/>
  <c r="AP73" i="10"/>
  <c r="AQ73" i="10" s="1"/>
  <c r="AV73" i="10"/>
  <c r="BC73" i="10"/>
  <c r="BD73" i="10"/>
  <c r="BE73" i="10" s="1"/>
  <c r="D74" i="10"/>
  <c r="T74" i="10"/>
  <c r="AA74" i="10"/>
  <c r="AH74" i="10"/>
  <c r="AI74" i="10"/>
  <c r="AJ74" i="10" s="1"/>
  <c r="AO74" i="10"/>
  <c r="AV74" i="10"/>
  <c r="BC74" i="10"/>
  <c r="D75" i="10"/>
  <c r="T75" i="10"/>
  <c r="AA75" i="10"/>
  <c r="AB75" i="10"/>
  <c r="AC75" i="10" s="1"/>
  <c r="AH75" i="10"/>
  <c r="AO75" i="10"/>
  <c r="AV75" i="10"/>
  <c r="BC75" i="10"/>
  <c r="D76" i="10"/>
  <c r="T76" i="10"/>
  <c r="AA76" i="10"/>
  <c r="AB76" i="10"/>
  <c r="AC76" i="10"/>
  <c r="AH76" i="10"/>
  <c r="AO76" i="10"/>
  <c r="AP76" i="10"/>
  <c r="AQ76" i="10"/>
  <c r="AV76" i="10"/>
  <c r="AW76" i="10"/>
  <c r="AX76" i="10" s="1"/>
  <c r="BC76" i="10"/>
  <c r="D77" i="10"/>
  <c r="U95" i="10" s="1"/>
  <c r="T77" i="10"/>
  <c r="AA77" i="10"/>
  <c r="AB77" i="10"/>
  <c r="AC77" i="10" s="1"/>
  <c r="AH77" i="10"/>
  <c r="AO77" i="10"/>
  <c r="AV77" i="10"/>
  <c r="BC77" i="10"/>
  <c r="D78" i="10"/>
  <c r="AP99" i="10" s="1"/>
  <c r="AQ99" i="10" s="1"/>
  <c r="T78" i="10"/>
  <c r="AA78" i="10"/>
  <c r="AB78" i="10"/>
  <c r="AC78" i="10"/>
  <c r="AH78" i="10"/>
  <c r="AO78" i="10"/>
  <c r="AP78" i="10"/>
  <c r="AQ78" i="10" s="1"/>
  <c r="AV78" i="10"/>
  <c r="AW78" i="10"/>
  <c r="AX78" i="10" s="1"/>
  <c r="BC78" i="10"/>
  <c r="BD78" i="10"/>
  <c r="BE78" i="10"/>
  <c r="D79" i="10"/>
  <c r="T79" i="10"/>
  <c r="AA79" i="10"/>
  <c r="AB79" i="10"/>
  <c r="AC79" i="10" s="1"/>
  <c r="AH79" i="10"/>
  <c r="AI79" i="10"/>
  <c r="AJ79" i="10" s="1"/>
  <c r="AO79" i="10"/>
  <c r="AV79" i="10"/>
  <c r="AW79" i="10"/>
  <c r="AX79" i="10"/>
  <c r="BC79" i="10"/>
  <c r="BD79" i="10"/>
  <c r="BE79" i="10" s="1"/>
  <c r="D80" i="10"/>
  <c r="T80" i="10"/>
  <c r="AA80" i="10"/>
  <c r="AC80" i="10"/>
  <c r="AH80" i="10"/>
  <c r="AI80" i="10"/>
  <c r="AJ80" i="10" s="1"/>
  <c r="AO80" i="10"/>
  <c r="AV80" i="10"/>
  <c r="BC80" i="10"/>
  <c r="BD80" i="10"/>
  <c r="BE80" i="10"/>
  <c r="D81" i="10"/>
  <c r="U30" i="10" s="1"/>
  <c r="V30" i="10" s="1"/>
  <c r="T81" i="10"/>
  <c r="AA81" i="10"/>
  <c r="AH81" i="10"/>
  <c r="AJ81" i="10"/>
  <c r="AO81" i="10"/>
  <c r="AV81" i="10"/>
  <c r="BC81" i="10"/>
  <c r="BD81" i="10"/>
  <c r="BE81" i="10" s="1"/>
  <c r="D82" i="10"/>
  <c r="BD77" i="10" s="1"/>
  <c r="BE77" i="10" s="1"/>
  <c r="T82" i="10"/>
  <c r="AA82" i="10"/>
  <c r="AH82" i="10"/>
  <c r="AI82" i="10"/>
  <c r="AJ82" i="10" s="1"/>
  <c r="AO82" i="10"/>
  <c r="AV82" i="10"/>
  <c r="BC82" i="10"/>
  <c r="BD82" i="10"/>
  <c r="BE82" i="10" s="1"/>
  <c r="D83" i="10"/>
  <c r="T83" i="10"/>
  <c r="AA83" i="10"/>
  <c r="AH83" i="10"/>
  <c r="AI83" i="10"/>
  <c r="AJ83" i="10"/>
  <c r="AO83" i="10"/>
  <c r="AP83" i="10"/>
  <c r="AQ83" i="10" s="1"/>
  <c r="AV83" i="10"/>
  <c r="AW83" i="10"/>
  <c r="AX83" i="10" s="1"/>
  <c r="BC83" i="10"/>
  <c r="BD83" i="10"/>
  <c r="BE83" i="10" s="1"/>
  <c r="D84" i="10"/>
  <c r="AW74" i="10" s="1"/>
  <c r="AX74" i="10" s="1"/>
  <c r="T84" i="10"/>
  <c r="U84" i="10"/>
  <c r="V84" i="10"/>
  <c r="AA84" i="10"/>
  <c r="AH84" i="10"/>
  <c r="AO84" i="10"/>
  <c r="AP84" i="10"/>
  <c r="AQ84" i="10"/>
  <c r="AV84" i="10"/>
  <c r="AW84" i="10"/>
  <c r="AX84" i="10" s="1"/>
  <c r="BC84" i="10"/>
  <c r="D85" i="10"/>
  <c r="AW9" i="10" s="1"/>
  <c r="AX9" i="10" s="1"/>
  <c r="T85" i="10"/>
  <c r="AA85" i="10"/>
  <c r="AB85" i="10"/>
  <c r="AC85" i="10" s="1"/>
  <c r="AH85" i="10"/>
  <c r="AI85" i="10"/>
  <c r="AJ85" i="10" s="1"/>
  <c r="AO85" i="10"/>
  <c r="AP85" i="10"/>
  <c r="AQ85" i="10" s="1"/>
  <c r="AV85" i="10"/>
  <c r="AW85" i="10"/>
  <c r="AX85" i="10" s="1"/>
  <c r="BC85" i="10"/>
  <c r="D86" i="10"/>
  <c r="T86" i="10"/>
  <c r="AA86" i="10"/>
  <c r="AH86" i="10"/>
  <c r="AO86" i="10"/>
  <c r="AP86" i="10"/>
  <c r="AQ86" i="10"/>
  <c r="AV86" i="10"/>
  <c r="AW86" i="10"/>
  <c r="AX86" i="10" s="1"/>
  <c r="BC86" i="10"/>
  <c r="D87" i="10"/>
  <c r="AB55" i="10" s="1"/>
  <c r="AC55" i="10" s="1"/>
  <c r="T87" i="10"/>
  <c r="AA87" i="10"/>
  <c r="AH87" i="10"/>
  <c r="AI87" i="10"/>
  <c r="AJ87" i="10" s="1"/>
  <c r="AO87" i="10"/>
  <c r="AP87" i="10"/>
  <c r="AQ87" i="10" s="1"/>
  <c r="AV87" i="10"/>
  <c r="AW87" i="10"/>
  <c r="AX87" i="10"/>
  <c r="BC87" i="10"/>
  <c r="D88" i="10"/>
  <c r="T88" i="10"/>
  <c r="AA88" i="10"/>
  <c r="AH88" i="10"/>
  <c r="AI88" i="10"/>
  <c r="AJ88" i="10" s="1"/>
  <c r="AO88" i="10"/>
  <c r="AV88" i="10"/>
  <c r="AW88" i="10"/>
  <c r="AX88" i="10" s="1"/>
  <c r="BC88" i="10"/>
  <c r="BD88" i="10"/>
  <c r="BE88" i="10"/>
  <c r="D89" i="10"/>
  <c r="AI59" i="10" s="1"/>
  <c r="AJ59" i="10" s="1"/>
  <c r="T89" i="10"/>
  <c r="U89" i="10"/>
  <c r="V89" i="10" s="1"/>
  <c r="AA89" i="10"/>
  <c r="AB89" i="10"/>
  <c r="AC89" i="10" s="1"/>
  <c r="AH89" i="10"/>
  <c r="AI89" i="10"/>
  <c r="AJ89" i="10"/>
  <c r="AO89" i="10"/>
  <c r="AP89" i="10"/>
  <c r="AQ89" i="10" s="1"/>
  <c r="AV89" i="10"/>
  <c r="BC89" i="10"/>
  <c r="D90" i="10"/>
  <c r="AB80" i="10" s="1"/>
  <c r="T90" i="10"/>
  <c r="U90" i="10"/>
  <c r="V90" i="10" s="1"/>
  <c r="AA90" i="10"/>
  <c r="AH90" i="10"/>
  <c r="AI90" i="10"/>
  <c r="AJ90" i="10" s="1"/>
  <c r="AO90" i="10"/>
  <c r="AV90" i="10"/>
  <c r="AW90" i="10"/>
  <c r="AX90" i="10"/>
  <c r="BC90" i="10"/>
  <c r="D91" i="10"/>
  <c r="T91" i="10"/>
  <c r="AA91" i="10"/>
  <c r="AB91" i="10"/>
  <c r="AC91" i="10" s="1"/>
  <c r="AH91" i="10"/>
  <c r="AO91" i="10"/>
  <c r="AV91" i="10"/>
  <c r="BC91" i="10"/>
  <c r="D92" i="10"/>
  <c r="T92" i="10"/>
  <c r="AA92" i="10"/>
  <c r="AH92" i="10"/>
  <c r="AO92" i="10"/>
  <c r="AV92" i="10"/>
  <c r="BC92" i="10"/>
  <c r="D93" i="10"/>
  <c r="T93" i="10"/>
  <c r="AA93" i="10"/>
  <c r="AB93" i="10"/>
  <c r="AC93" i="10" s="1"/>
  <c r="AH93" i="10"/>
  <c r="AI93" i="10"/>
  <c r="AJ93" i="10"/>
  <c r="AO93" i="10"/>
  <c r="AP93" i="10"/>
  <c r="AQ93" i="10" s="1"/>
  <c r="AV93" i="10"/>
  <c r="BC93" i="10"/>
  <c r="D94" i="10"/>
  <c r="T94" i="10"/>
  <c r="U94" i="10"/>
  <c r="V94" i="10"/>
  <c r="AA94" i="10"/>
  <c r="AH94" i="10"/>
  <c r="AO94" i="10"/>
  <c r="AV94" i="10"/>
  <c r="BC94" i="10"/>
  <c r="D95" i="10"/>
  <c r="U42" i="10" s="1"/>
  <c r="V42" i="10" s="1"/>
  <c r="T95" i="10"/>
  <c r="V95" i="10"/>
  <c r="AA95" i="10"/>
  <c r="AH95" i="10"/>
  <c r="AI95" i="10"/>
  <c r="AJ95" i="10"/>
  <c r="AO95" i="10"/>
  <c r="AV95" i="10"/>
  <c r="AW95" i="10"/>
  <c r="AX95" i="10"/>
  <c r="BC95" i="10"/>
  <c r="BD95" i="10"/>
  <c r="BE95" i="10"/>
  <c r="D96" i="10"/>
  <c r="T96" i="10"/>
  <c r="U96" i="10"/>
  <c r="V96" i="10" s="1"/>
  <c r="AA96" i="10"/>
  <c r="AB96" i="10"/>
  <c r="AC96" i="10" s="1"/>
  <c r="AH96" i="10"/>
  <c r="AI96" i="10"/>
  <c r="AJ96" i="10" s="1"/>
  <c r="AO96" i="10"/>
  <c r="AV96" i="10"/>
  <c r="AW96" i="10"/>
  <c r="AX96" i="10" s="1"/>
  <c r="BC96" i="10"/>
  <c r="BD96" i="10"/>
  <c r="BE96" i="10"/>
  <c r="D97" i="10"/>
  <c r="T97" i="10"/>
  <c r="AA97" i="10"/>
  <c r="AB97" i="10"/>
  <c r="AC97" i="10" s="1"/>
  <c r="AH97" i="10"/>
  <c r="AO97" i="10"/>
  <c r="AV97" i="10"/>
  <c r="AW97" i="10"/>
  <c r="AX97" i="10"/>
  <c r="BC97" i="10"/>
  <c r="BD97" i="10"/>
  <c r="BE97" i="10"/>
  <c r="D98" i="10"/>
  <c r="T98" i="10"/>
  <c r="U98" i="10"/>
  <c r="V98" i="10" s="1"/>
  <c r="AA98" i="10"/>
  <c r="AH98" i="10"/>
  <c r="AO98" i="10"/>
  <c r="AP98" i="10"/>
  <c r="AQ98" i="10"/>
  <c r="AV98" i="10"/>
  <c r="BC98" i="10"/>
  <c r="BD98" i="10"/>
  <c r="BE98" i="10" s="1"/>
  <c r="D99" i="10"/>
  <c r="BD69" i="10" s="1"/>
  <c r="BE69" i="10" s="1"/>
  <c r="T99" i="10"/>
  <c r="AA99" i="10"/>
  <c r="AH99" i="10"/>
  <c r="AI99" i="10"/>
  <c r="AJ99" i="10"/>
  <c r="AO99" i="10"/>
  <c r="AV99" i="10"/>
  <c r="BC99" i="10"/>
  <c r="BD99" i="10"/>
  <c r="BE99" i="10" s="1"/>
  <c r="D100" i="10"/>
  <c r="T100" i="10"/>
  <c r="U100" i="10"/>
  <c r="V100" i="10"/>
  <c r="AA100" i="10"/>
  <c r="AB100" i="10"/>
  <c r="AC100" i="10" s="1"/>
  <c r="AH100" i="10"/>
  <c r="AI100" i="10"/>
  <c r="AJ100" i="10" s="1"/>
  <c r="AO100" i="10"/>
  <c r="AV100" i="10"/>
  <c r="BC100" i="10"/>
  <c r="BD100" i="10"/>
  <c r="BE100" i="10" s="1"/>
  <c r="D101" i="10"/>
  <c r="T101" i="10"/>
  <c r="U101" i="10"/>
  <c r="V101" i="10" s="1"/>
  <c r="AA101" i="10"/>
  <c r="AH101" i="10"/>
  <c r="AO101" i="10"/>
  <c r="AV101" i="10"/>
  <c r="AW101" i="10"/>
  <c r="AX101" i="10"/>
  <c r="BC101" i="10"/>
  <c r="D102" i="10"/>
  <c r="T102" i="10"/>
  <c r="U102" i="10"/>
  <c r="V102" i="10"/>
  <c r="AA102" i="10"/>
  <c r="AH102" i="10"/>
  <c r="AO102" i="10"/>
  <c r="AV102" i="10"/>
  <c r="AW102" i="10"/>
  <c r="AX102" i="10" s="1"/>
  <c r="BC102" i="10"/>
  <c r="D103" i="10"/>
  <c r="T103" i="10"/>
  <c r="U103" i="10"/>
  <c r="V103" i="10"/>
  <c r="AA103" i="10"/>
  <c r="AH103" i="10"/>
  <c r="AI103" i="10"/>
  <c r="AJ103" i="10" s="1"/>
  <c r="AO103" i="10"/>
  <c r="AP103" i="10"/>
  <c r="AQ103" i="10" s="1"/>
  <c r="AV103" i="10"/>
  <c r="AW103" i="10"/>
  <c r="AX103" i="10"/>
  <c r="BC103" i="10"/>
  <c r="D104" i="10"/>
  <c r="T104" i="10"/>
  <c r="AA104" i="10"/>
  <c r="AB104" i="10"/>
  <c r="AC104" i="10"/>
  <c r="AH104" i="10"/>
  <c r="AI104" i="10"/>
  <c r="AJ104" i="10" s="1"/>
  <c r="AO104" i="10"/>
  <c r="AP104" i="10"/>
  <c r="AQ104" i="10"/>
  <c r="AV104" i="10"/>
  <c r="AW104" i="10"/>
  <c r="AX104" i="10" s="1"/>
  <c r="BC104" i="10"/>
  <c r="D105" i="10"/>
  <c r="T105" i="10"/>
  <c r="AA105" i="10"/>
  <c r="AH105" i="10"/>
  <c r="AO105" i="10"/>
  <c r="AP105" i="10"/>
  <c r="AQ105" i="10" s="1"/>
  <c r="AV105" i="10"/>
  <c r="BC105" i="10"/>
  <c r="D106" i="10"/>
  <c r="T106" i="10"/>
  <c r="U106" i="10"/>
  <c r="V106" i="10" s="1"/>
  <c r="AA106" i="10"/>
  <c r="AB106" i="10"/>
  <c r="AC106" i="10"/>
  <c r="AH106" i="10"/>
  <c r="AI106" i="10"/>
  <c r="AJ106" i="10" s="1"/>
  <c r="AO106" i="10"/>
  <c r="AV106" i="10"/>
  <c r="AW106" i="10"/>
  <c r="AX106" i="10"/>
  <c r="BC106" i="10"/>
  <c r="D107" i="10"/>
  <c r="AP180" i="10" s="1"/>
  <c r="T107" i="10"/>
  <c r="AA107" i="10"/>
  <c r="AB107" i="10" s="1"/>
  <c r="AC107" i="10" s="1"/>
  <c r="AH107" i="10"/>
  <c r="AI107" i="10"/>
  <c r="AJ107" i="10" s="1"/>
  <c r="AO107" i="10"/>
  <c r="AV107" i="10"/>
  <c r="BC107" i="10"/>
  <c r="BD107" i="10"/>
  <c r="BE107" i="10" s="1"/>
  <c r="D108" i="10"/>
  <c r="U83" i="10" s="1"/>
  <c r="V83" i="10" s="1"/>
  <c r="T108" i="10"/>
  <c r="AA108" i="10"/>
  <c r="AH108" i="10"/>
  <c r="AI108" i="10"/>
  <c r="AJ108" i="10"/>
  <c r="AO108" i="10"/>
  <c r="AP108" i="10"/>
  <c r="AQ108" i="10"/>
  <c r="AV108" i="10"/>
  <c r="BC108" i="10"/>
  <c r="BD108" i="10"/>
  <c r="BE108" i="10" s="1"/>
  <c r="D109" i="10"/>
  <c r="T109" i="10"/>
  <c r="U109" i="10"/>
  <c r="V109" i="10" s="1"/>
  <c r="AA109" i="10"/>
  <c r="AB109" i="10"/>
  <c r="AC109" i="10"/>
  <c r="AH109" i="10"/>
  <c r="AI109" i="10"/>
  <c r="AJ109" i="10"/>
  <c r="AO109" i="10"/>
  <c r="AV109" i="10"/>
  <c r="BC109" i="10"/>
  <c r="BD109" i="10"/>
  <c r="BE109" i="10" s="1"/>
  <c r="D110" i="10"/>
  <c r="T110" i="10"/>
  <c r="AA110" i="10"/>
  <c r="AH110" i="10"/>
  <c r="AO110" i="10"/>
  <c r="AV110" i="10"/>
  <c r="AW110" i="10"/>
  <c r="AX110" i="10"/>
  <c r="BC110" i="10"/>
  <c r="D111" i="10"/>
  <c r="T111" i="10"/>
  <c r="U111" i="10"/>
  <c r="V111" i="10"/>
  <c r="AA111" i="10"/>
  <c r="AB111" i="10"/>
  <c r="AC111" i="10" s="1"/>
  <c r="AH111" i="10"/>
  <c r="AI111" i="10"/>
  <c r="AJ111" i="10" s="1"/>
  <c r="AO111" i="10"/>
  <c r="AP111" i="10"/>
  <c r="AQ111" i="10"/>
  <c r="AV111" i="10"/>
  <c r="AW111" i="10"/>
  <c r="AX111" i="10"/>
  <c r="BC111" i="10"/>
  <c r="BD111" i="10"/>
  <c r="BE111" i="10" s="1"/>
  <c r="D112" i="10"/>
  <c r="AP132" i="10" s="1"/>
  <c r="AQ132" i="10" s="1"/>
  <c r="T112" i="10"/>
  <c r="U112" i="10"/>
  <c r="V112" i="10" s="1"/>
  <c r="AA112" i="10"/>
  <c r="AB112" i="10"/>
  <c r="AC112" i="10"/>
  <c r="AH112" i="10"/>
  <c r="AI112" i="10"/>
  <c r="AJ112" i="10" s="1"/>
  <c r="AO112" i="10"/>
  <c r="AV112" i="10"/>
  <c r="AW112" i="10"/>
  <c r="AX112" i="10" s="1"/>
  <c r="BC112" i="10"/>
  <c r="BD112" i="10"/>
  <c r="BE112" i="10" s="1"/>
  <c r="D113" i="10"/>
  <c r="AB57" i="10" s="1"/>
  <c r="AC57" i="10" s="1"/>
  <c r="T113" i="10"/>
  <c r="AA113" i="10"/>
  <c r="AH113" i="10"/>
  <c r="AI113" i="10" s="1"/>
  <c r="AJ113" i="10"/>
  <c r="AO113" i="10"/>
  <c r="AP113" i="10"/>
  <c r="AQ113" i="10" s="1"/>
  <c r="AV113" i="10"/>
  <c r="BC113" i="10"/>
  <c r="D114" i="10"/>
  <c r="T114" i="10"/>
  <c r="AA114" i="10"/>
  <c r="AB114" i="10"/>
  <c r="AC114" i="10"/>
  <c r="AH114" i="10"/>
  <c r="AI114" i="10"/>
  <c r="AJ114" i="10" s="1"/>
  <c r="AO114" i="10"/>
  <c r="AV114" i="10"/>
  <c r="AW114" i="10"/>
  <c r="AX114" i="10"/>
  <c r="BC114" i="10"/>
  <c r="BD114" i="10"/>
  <c r="BE114" i="10"/>
  <c r="D115" i="10"/>
  <c r="AP114" i="10" s="1"/>
  <c r="AQ114" i="10" s="1"/>
  <c r="T115" i="10"/>
  <c r="AA115" i="10"/>
  <c r="AB115" i="10"/>
  <c r="AC115" i="10" s="1"/>
  <c r="AH115" i="10"/>
  <c r="AI115" i="10"/>
  <c r="AJ115" i="10" s="1"/>
  <c r="AO115" i="10"/>
  <c r="AP115" i="10"/>
  <c r="AQ115" i="10" s="1"/>
  <c r="AV115" i="10"/>
  <c r="AW115" i="10"/>
  <c r="AX115" i="10"/>
  <c r="BC115" i="10"/>
  <c r="D116" i="10"/>
  <c r="T116" i="10"/>
  <c r="U116" i="10"/>
  <c r="V116" i="10" s="1"/>
  <c r="AA116" i="10"/>
  <c r="AH116" i="10"/>
  <c r="AI116" i="10"/>
  <c r="AJ116" i="10"/>
  <c r="AO116" i="10"/>
  <c r="AP116" i="10"/>
  <c r="AQ116" i="10"/>
  <c r="AV116" i="10"/>
  <c r="AW116" i="10"/>
  <c r="AX116" i="10" s="1"/>
  <c r="BC116" i="10"/>
  <c r="BE116" i="10"/>
  <c r="D117" i="10"/>
  <c r="BD93" i="10" s="1"/>
  <c r="BE93" i="10" s="1"/>
  <c r="T117" i="10"/>
  <c r="U117" i="10"/>
  <c r="V117" i="10"/>
  <c r="AA117" i="10"/>
  <c r="AB117" i="10"/>
  <c r="AC117" i="10"/>
  <c r="AH117" i="10"/>
  <c r="AI117" i="10"/>
  <c r="AJ117" i="10"/>
  <c r="AO117" i="10"/>
  <c r="AV117" i="10"/>
  <c r="AW117" i="10"/>
  <c r="AX117" i="10"/>
  <c r="BC117" i="10"/>
  <c r="BD117" i="10"/>
  <c r="BE117" i="10" s="1"/>
  <c r="D118" i="10"/>
  <c r="AB50" i="10" s="1"/>
  <c r="AC50" i="10" s="1"/>
  <c r="T118" i="10"/>
  <c r="U118" i="10"/>
  <c r="V118" i="10"/>
  <c r="AA118" i="10"/>
  <c r="AH118" i="10"/>
  <c r="AI118" i="10"/>
  <c r="AJ118" i="10" s="1"/>
  <c r="AO118" i="10"/>
  <c r="AP118" i="10"/>
  <c r="AQ118" i="10" s="1"/>
  <c r="AV118" i="10"/>
  <c r="BC118" i="10"/>
  <c r="D119" i="10"/>
  <c r="T119" i="10"/>
  <c r="AA119" i="10"/>
  <c r="AB119" i="10"/>
  <c r="AC119" i="10" s="1"/>
  <c r="AH119" i="10"/>
  <c r="AI119" i="10"/>
  <c r="AJ119" i="10" s="1"/>
  <c r="AO119" i="10"/>
  <c r="AV119" i="10"/>
  <c r="BC119" i="10"/>
  <c r="D120" i="10"/>
  <c r="T120" i="10"/>
  <c r="AA120" i="10"/>
  <c r="AB120" i="10"/>
  <c r="AC120" i="10" s="1"/>
  <c r="AH120" i="10"/>
  <c r="AO120" i="10"/>
  <c r="AV120" i="10"/>
  <c r="AW120" i="10"/>
  <c r="AX120" i="10" s="1"/>
  <c r="BC120" i="10"/>
  <c r="D121" i="10"/>
  <c r="AP96" i="10" s="1"/>
  <c r="AQ96" i="10" s="1"/>
  <c r="T121" i="10"/>
  <c r="AA121" i="10"/>
  <c r="AH121" i="10"/>
  <c r="AO121" i="10"/>
  <c r="AP121" i="10"/>
  <c r="AQ121" i="10"/>
  <c r="AV121" i="10"/>
  <c r="AW121" i="10" s="1"/>
  <c r="AX121" i="10" s="1"/>
  <c r="BC121" i="10"/>
  <c r="BD121" i="10"/>
  <c r="BE121" i="10"/>
  <c r="D122" i="10"/>
  <c r="T122" i="10"/>
  <c r="U122" i="10"/>
  <c r="V122" i="10" s="1"/>
  <c r="AA122" i="10"/>
  <c r="AH122" i="10"/>
  <c r="AI122" i="10"/>
  <c r="AJ122" i="10"/>
  <c r="AO122" i="10"/>
  <c r="AP122" i="10"/>
  <c r="AQ122" i="10" s="1"/>
  <c r="AV122" i="10"/>
  <c r="AW122" i="10"/>
  <c r="AX122" i="10" s="1"/>
  <c r="BC122" i="10"/>
  <c r="BD122" i="10"/>
  <c r="BE122" i="10"/>
  <c r="D123" i="10"/>
  <c r="T123" i="10"/>
  <c r="AA123" i="10"/>
  <c r="AH123" i="10"/>
  <c r="AI123" i="10"/>
  <c r="AJ123" i="10" s="1"/>
  <c r="AO123" i="10"/>
  <c r="AP123" i="10"/>
  <c r="AQ123" i="10"/>
  <c r="AV123" i="10"/>
  <c r="BC123" i="10"/>
  <c r="BD123" i="10"/>
  <c r="BE123" i="10" s="1"/>
  <c r="D124" i="10"/>
  <c r="BD116" i="10" s="1"/>
  <c r="T124" i="10"/>
  <c r="U124" i="10"/>
  <c r="V124" i="10" s="1"/>
  <c r="AA124" i="10"/>
  <c r="AB124" i="10"/>
  <c r="AC124" i="10"/>
  <c r="AH124" i="10"/>
  <c r="AO124" i="10"/>
  <c r="AP124" i="10"/>
  <c r="AQ124" i="10"/>
  <c r="AV124" i="10"/>
  <c r="BC124" i="10"/>
  <c r="BD124" i="10" s="1"/>
  <c r="BE124" i="10" s="1"/>
  <c r="D125" i="10"/>
  <c r="T125" i="10"/>
  <c r="U125" i="10"/>
  <c r="V125" i="10"/>
  <c r="AA125" i="10"/>
  <c r="AB125" i="10"/>
  <c r="AC125" i="10" s="1"/>
  <c r="AH125" i="10"/>
  <c r="AI125" i="10"/>
  <c r="AJ125" i="10" s="1"/>
  <c r="AO125" i="10"/>
  <c r="AV125" i="10"/>
  <c r="AW125" i="10"/>
  <c r="AX125" i="10" s="1"/>
  <c r="BC125" i="10"/>
  <c r="D126" i="10"/>
  <c r="T126" i="10"/>
  <c r="AA126" i="10"/>
  <c r="AB126" i="10" s="1"/>
  <c r="AC126" i="10" s="1"/>
  <c r="AH126" i="10"/>
  <c r="AI126" i="10"/>
  <c r="AJ126" i="10" s="1"/>
  <c r="AO126" i="10"/>
  <c r="AV126" i="10"/>
  <c r="AW126" i="10"/>
  <c r="AX126" i="10"/>
  <c r="BC126" i="10"/>
  <c r="BD126" i="10"/>
  <c r="BE126" i="10"/>
  <c r="D127" i="10"/>
  <c r="T127" i="10"/>
  <c r="U127" i="10" s="1"/>
  <c r="V127" i="10" s="1"/>
  <c r="AA127" i="10"/>
  <c r="AH127" i="10"/>
  <c r="AO127" i="10"/>
  <c r="AP127" i="10"/>
  <c r="AQ127" i="10" s="1"/>
  <c r="AV127" i="10"/>
  <c r="AW127" i="10"/>
  <c r="AX127" i="10"/>
  <c r="BC127" i="10"/>
  <c r="BD127" i="10"/>
  <c r="BE127" i="10" s="1"/>
  <c r="D128" i="10"/>
  <c r="U175" i="10" s="1"/>
  <c r="V175" i="10" s="1"/>
  <c r="T128" i="10"/>
  <c r="AA128" i="10"/>
  <c r="AB128" i="10"/>
  <c r="AC128" i="10"/>
  <c r="AH128" i="10"/>
  <c r="AI128" i="10"/>
  <c r="AJ128" i="10" s="1"/>
  <c r="AO128" i="10"/>
  <c r="AP128" i="10" s="1"/>
  <c r="AQ128" i="10"/>
  <c r="AV128" i="10"/>
  <c r="BC128" i="10"/>
  <c r="BD128" i="10"/>
  <c r="BE128" i="10" s="1"/>
  <c r="D129" i="10"/>
  <c r="T129" i="10"/>
  <c r="AA129" i="10"/>
  <c r="AB129" i="10"/>
  <c r="AC129" i="10"/>
  <c r="AH129" i="10"/>
  <c r="AI129" i="10"/>
  <c r="AJ129" i="10"/>
  <c r="AO129" i="10"/>
  <c r="AP129" i="10"/>
  <c r="AQ129" i="10"/>
  <c r="AV129" i="10"/>
  <c r="AW129" i="10"/>
  <c r="AX129" i="10" s="1"/>
  <c r="BC129" i="10"/>
  <c r="BD129" i="10"/>
  <c r="BE129" i="10" s="1"/>
  <c r="D130" i="10"/>
  <c r="T130" i="10"/>
  <c r="U130" i="10"/>
  <c r="V130" i="10"/>
  <c r="AA130" i="10"/>
  <c r="AB130" i="10"/>
  <c r="AC130" i="10"/>
  <c r="AH130" i="10"/>
  <c r="AO130" i="10"/>
  <c r="AV130" i="10"/>
  <c r="AW130" i="10"/>
  <c r="AX130" i="10" s="1"/>
  <c r="BC130" i="10"/>
  <c r="BD130" i="10"/>
  <c r="BE130" i="10"/>
  <c r="D131" i="10"/>
  <c r="AB158" i="10" s="1"/>
  <c r="T131" i="10"/>
  <c r="AA131" i="10"/>
  <c r="AB131" i="10"/>
  <c r="AC131" i="10"/>
  <c r="AH131" i="10"/>
  <c r="AI131" i="10"/>
  <c r="AJ131" i="10"/>
  <c r="AO131" i="10"/>
  <c r="AP131" i="10"/>
  <c r="AQ131" i="10"/>
  <c r="AV131" i="10"/>
  <c r="AW131" i="10"/>
  <c r="AX131" i="10"/>
  <c r="BC131" i="10"/>
  <c r="BD131" i="10"/>
  <c r="BE131" i="10" s="1"/>
  <c r="D132" i="10"/>
  <c r="AB134" i="10" s="1"/>
  <c r="AC134" i="10" s="1"/>
  <c r="T132" i="10"/>
  <c r="AA132" i="10"/>
  <c r="AH132" i="10"/>
  <c r="AO132" i="10"/>
  <c r="AV132" i="10"/>
  <c r="AW132" i="10"/>
  <c r="AX132" i="10" s="1"/>
  <c r="BC132" i="10"/>
  <c r="BD132" i="10"/>
  <c r="BE132" i="10" s="1"/>
  <c r="D133" i="10"/>
  <c r="T133" i="10"/>
  <c r="U133" i="10"/>
  <c r="V133" i="10"/>
  <c r="AA133" i="10"/>
  <c r="AB133" i="10"/>
  <c r="AC133" i="10" s="1"/>
  <c r="AH133" i="10"/>
  <c r="AI133" i="10"/>
  <c r="AJ133" i="10" s="1"/>
  <c r="AO133" i="10"/>
  <c r="AP133" i="10"/>
  <c r="AQ133" i="10" s="1"/>
  <c r="AV133" i="10"/>
  <c r="AW133" i="10"/>
  <c r="AX133" i="10" s="1"/>
  <c r="BC133" i="10"/>
  <c r="BD133" i="10"/>
  <c r="BE133" i="10" s="1"/>
  <c r="D134" i="10"/>
  <c r="T134" i="10"/>
  <c r="U134" i="10"/>
  <c r="V134" i="10" s="1"/>
  <c r="AA134" i="10"/>
  <c r="AH134" i="10"/>
  <c r="AO134" i="10"/>
  <c r="AP134" i="10"/>
  <c r="AQ134" i="10" s="1"/>
  <c r="AV134" i="10"/>
  <c r="AW134" i="10"/>
  <c r="AX134" i="10" s="1"/>
  <c r="BC134" i="10"/>
  <c r="BD134" i="10"/>
  <c r="BE134" i="10" s="1"/>
  <c r="D135" i="10"/>
  <c r="T135" i="10"/>
  <c r="AA135" i="10"/>
  <c r="AB135" i="10"/>
  <c r="AC135" i="10" s="1"/>
  <c r="AH135" i="10"/>
  <c r="AI135" i="10"/>
  <c r="AJ135" i="10" s="1"/>
  <c r="AO135" i="10"/>
  <c r="AP135" i="10"/>
  <c r="AQ135" i="10" s="1"/>
  <c r="AV135" i="10"/>
  <c r="AW135" i="10"/>
  <c r="AX135" i="10"/>
  <c r="BC135" i="10"/>
  <c r="BD135" i="10"/>
  <c r="BE135" i="10" s="1"/>
  <c r="D136" i="10"/>
  <c r="T136" i="10"/>
  <c r="U136" i="10"/>
  <c r="V136" i="10" s="1"/>
  <c r="AA136" i="10"/>
  <c r="AB136" i="10"/>
  <c r="AC136" i="10" s="1"/>
  <c r="AH136" i="10"/>
  <c r="AI136" i="10"/>
  <c r="AJ136" i="10" s="1"/>
  <c r="AO136" i="10"/>
  <c r="AP136" i="10"/>
  <c r="AQ136" i="10" s="1"/>
  <c r="AV136" i="10"/>
  <c r="BC136" i="10"/>
  <c r="BD136" i="10"/>
  <c r="BE136" i="10"/>
  <c r="D137" i="10"/>
  <c r="T137" i="10"/>
  <c r="U137" i="10"/>
  <c r="V137" i="10" s="1"/>
  <c r="AA137" i="10"/>
  <c r="AB137" i="10"/>
  <c r="AC137" i="10" s="1"/>
  <c r="AH137" i="10"/>
  <c r="AI137" i="10"/>
  <c r="AJ137" i="10"/>
  <c r="AO137" i="10"/>
  <c r="AV137" i="10"/>
  <c r="BC137" i="10"/>
  <c r="BD137" i="10"/>
  <c r="BE137" i="10" s="1"/>
  <c r="D138" i="10"/>
  <c r="T138" i="10"/>
  <c r="U138" i="10"/>
  <c r="V138" i="10" s="1"/>
  <c r="AA138" i="10"/>
  <c r="AB138" i="10"/>
  <c r="AC138" i="10" s="1"/>
  <c r="AH138" i="10"/>
  <c r="AI138" i="10"/>
  <c r="AJ138" i="10" s="1"/>
  <c r="AO138" i="10"/>
  <c r="AP138" i="10"/>
  <c r="AQ138" i="10"/>
  <c r="AV138" i="10"/>
  <c r="AW138" i="10"/>
  <c r="AX138" i="10" s="1"/>
  <c r="BC138" i="10"/>
  <c r="BD138" i="10" s="1"/>
  <c r="BE138" i="10" s="1"/>
  <c r="D139" i="10"/>
  <c r="AB127" i="10" s="1"/>
  <c r="AC127" i="10" s="1"/>
  <c r="T139" i="10"/>
  <c r="U139" i="10" s="1"/>
  <c r="V139" i="10" s="1"/>
  <c r="AA139" i="10"/>
  <c r="AH139" i="10"/>
  <c r="AI139" i="10"/>
  <c r="AJ139" i="10"/>
  <c r="AO139" i="10"/>
  <c r="AP139" i="10"/>
  <c r="AQ139" i="10" s="1"/>
  <c r="AV139" i="10"/>
  <c r="BC139" i="10"/>
  <c r="BD139" i="10"/>
  <c r="BE139" i="10"/>
  <c r="D140" i="10"/>
  <c r="T140" i="10"/>
  <c r="AA140" i="10"/>
  <c r="AH140" i="10"/>
  <c r="AI140" i="10"/>
  <c r="AJ140" i="10"/>
  <c r="AO140" i="10"/>
  <c r="AP140" i="10"/>
  <c r="AQ140" i="10"/>
  <c r="AV140" i="10"/>
  <c r="AW140" i="10"/>
  <c r="AX140" i="10"/>
  <c r="BC140" i="10"/>
  <c r="BD140" i="10"/>
  <c r="BE140" i="10"/>
  <c r="D141" i="10"/>
  <c r="T141" i="10"/>
  <c r="U141" i="10"/>
  <c r="V141" i="10"/>
  <c r="AA141" i="10"/>
  <c r="AB141" i="10"/>
  <c r="AC141" i="10"/>
  <c r="AH141" i="10"/>
  <c r="AI141" i="10" s="1"/>
  <c r="AJ141" i="10" s="1"/>
  <c r="AO141" i="10"/>
  <c r="AP141" i="10"/>
  <c r="AQ141" i="10" s="1"/>
  <c r="AV141" i="10"/>
  <c r="AW141" i="10"/>
  <c r="AX141" i="10"/>
  <c r="BC141" i="10"/>
  <c r="BD141" i="10"/>
  <c r="BE141" i="10" s="1"/>
  <c r="D142" i="10"/>
  <c r="T142" i="10"/>
  <c r="AA142" i="10"/>
  <c r="AB142" i="10"/>
  <c r="AC142" i="10"/>
  <c r="AH142" i="10"/>
  <c r="AI142" i="10"/>
  <c r="AJ142" i="10"/>
  <c r="AO142" i="10"/>
  <c r="AP142" i="10"/>
  <c r="AQ142" i="10" s="1"/>
  <c r="AV142" i="10"/>
  <c r="AW142" i="10"/>
  <c r="AX142" i="10" s="1"/>
  <c r="BC142" i="10"/>
  <c r="BD142" i="10"/>
  <c r="BE142" i="10"/>
  <c r="D143" i="10"/>
  <c r="T143" i="10"/>
  <c r="U143" i="10"/>
  <c r="V143" i="10"/>
  <c r="AA143" i="10"/>
  <c r="AB143" i="10"/>
  <c r="AC143" i="10" s="1"/>
  <c r="AH143" i="10"/>
  <c r="AI143" i="10"/>
  <c r="AJ143" i="10"/>
  <c r="AO143" i="10"/>
  <c r="AP143" i="10"/>
  <c r="AQ143" i="10" s="1"/>
  <c r="AV143" i="10"/>
  <c r="AW143" i="10"/>
  <c r="AX143" i="10" s="1"/>
  <c r="BC143" i="10"/>
  <c r="BD143" i="10"/>
  <c r="BE143" i="10" s="1"/>
  <c r="D144" i="10"/>
  <c r="AB182" i="10" s="1"/>
  <c r="T144" i="10"/>
  <c r="U144" i="10"/>
  <c r="V144" i="10"/>
  <c r="AA144" i="10"/>
  <c r="AB144" i="10"/>
  <c r="AC144" i="10"/>
  <c r="AH144" i="10"/>
  <c r="AI144" i="10"/>
  <c r="AJ144" i="10" s="1"/>
  <c r="AO144" i="10"/>
  <c r="AP144" i="10"/>
  <c r="AQ144" i="10"/>
  <c r="AV144" i="10"/>
  <c r="AW144" i="10"/>
  <c r="AX144" i="10" s="1"/>
  <c r="BC144" i="10"/>
  <c r="BD144" i="10"/>
  <c r="BE144" i="10"/>
  <c r="D145" i="10"/>
  <c r="T145" i="10"/>
  <c r="U145" i="10"/>
  <c r="V145" i="10" s="1"/>
  <c r="AA145" i="10"/>
  <c r="AB145" i="10"/>
  <c r="AC145" i="10" s="1"/>
  <c r="AH145" i="10"/>
  <c r="AI145" i="10"/>
  <c r="AJ145" i="10" s="1"/>
  <c r="AO145" i="10"/>
  <c r="AP145" i="10"/>
  <c r="AQ145" i="10" s="1"/>
  <c r="AV145" i="10"/>
  <c r="AW145" i="10"/>
  <c r="AX145" i="10"/>
  <c r="BC145" i="10"/>
  <c r="BD145" i="10"/>
  <c r="BE145" i="10" s="1"/>
  <c r="D146" i="10"/>
  <c r="T146" i="10"/>
  <c r="U146" i="10"/>
  <c r="V146" i="10" s="1"/>
  <c r="AA146" i="10"/>
  <c r="AB146" i="10"/>
  <c r="AC146" i="10" s="1"/>
  <c r="AH146" i="10"/>
  <c r="AI146" i="10"/>
  <c r="AJ146" i="10" s="1"/>
  <c r="AO146" i="10"/>
  <c r="AP146" i="10"/>
  <c r="AQ146" i="10"/>
  <c r="AV146" i="10"/>
  <c r="AW146" i="10"/>
  <c r="AX146" i="10" s="1"/>
  <c r="BC146" i="10"/>
  <c r="BD146" i="10"/>
  <c r="BE146" i="10"/>
  <c r="D147" i="10"/>
  <c r="T147" i="10"/>
  <c r="AA147" i="10"/>
  <c r="AB147" i="10"/>
  <c r="AC147" i="10" s="1"/>
  <c r="AH147" i="10"/>
  <c r="AI147" i="10"/>
  <c r="AJ147" i="10"/>
  <c r="AO147" i="10"/>
  <c r="AV147" i="10"/>
  <c r="BC147" i="10"/>
  <c r="BD147" i="10"/>
  <c r="BE147" i="10"/>
  <c r="D148" i="10"/>
  <c r="T148" i="10"/>
  <c r="U148" i="10"/>
  <c r="V148" i="10" s="1"/>
  <c r="AA148" i="10"/>
  <c r="AB148" i="10"/>
  <c r="AC148" i="10"/>
  <c r="AH148" i="10"/>
  <c r="AI148" i="10"/>
  <c r="AJ148" i="10" s="1"/>
  <c r="AO148" i="10"/>
  <c r="AP148" i="10"/>
  <c r="AQ148" i="10"/>
  <c r="AV148" i="10"/>
  <c r="AW148" i="10"/>
  <c r="AX148" i="10"/>
  <c r="BC148" i="10"/>
  <c r="BD148" i="10"/>
  <c r="BE148" i="10" s="1"/>
  <c r="D149" i="10"/>
  <c r="T149" i="10"/>
  <c r="U149" i="10"/>
  <c r="V149" i="10"/>
  <c r="AA149" i="10"/>
  <c r="AB149" i="10"/>
  <c r="AC149" i="10" s="1"/>
  <c r="AH149" i="10"/>
  <c r="AI149" i="10"/>
  <c r="AJ149" i="10"/>
  <c r="AO149" i="10"/>
  <c r="AP149" i="10"/>
  <c r="AQ149" i="10"/>
  <c r="AV149" i="10"/>
  <c r="AW149" i="10"/>
  <c r="AX149" i="10" s="1"/>
  <c r="BC149" i="10"/>
  <c r="BD149" i="10"/>
  <c r="BE149" i="10" s="1"/>
  <c r="D150" i="10"/>
  <c r="T150" i="10"/>
  <c r="U150" i="10"/>
  <c r="V150" i="10"/>
  <c r="AA150" i="10"/>
  <c r="AH150" i="10"/>
  <c r="AI150" i="10"/>
  <c r="AJ150" i="10"/>
  <c r="AO150" i="10"/>
  <c r="AP150" i="10"/>
  <c r="AQ150" i="10"/>
  <c r="AV150" i="10"/>
  <c r="AW150" i="10"/>
  <c r="AX150" i="10" s="1"/>
  <c r="BC150" i="10"/>
  <c r="BD150" i="10"/>
  <c r="BE150" i="10"/>
  <c r="D151" i="10"/>
  <c r="T151" i="10"/>
  <c r="U151" i="10"/>
  <c r="V151" i="10"/>
  <c r="AA151" i="10"/>
  <c r="AB151" i="10"/>
  <c r="AC151" i="10" s="1"/>
  <c r="AH151" i="10"/>
  <c r="AI151" i="10"/>
  <c r="AJ151" i="10"/>
  <c r="AO151" i="10"/>
  <c r="AP151" i="10"/>
  <c r="AQ151" i="10" s="1"/>
  <c r="AV151" i="10"/>
  <c r="BC151" i="10"/>
  <c r="BD151" i="10"/>
  <c r="BE151" i="10" s="1"/>
  <c r="D152" i="10"/>
  <c r="BD184" i="10" s="1"/>
  <c r="BE184" i="10" s="1"/>
  <c r="T152" i="10"/>
  <c r="U152" i="10"/>
  <c r="V152" i="10" s="1"/>
  <c r="AA152" i="10"/>
  <c r="AB152" i="10"/>
  <c r="AC152" i="10"/>
  <c r="AH152" i="10"/>
  <c r="AI152" i="10"/>
  <c r="AJ152" i="10" s="1"/>
  <c r="AO152" i="10"/>
  <c r="AP152" i="10"/>
  <c r="AQ152" i="10" s="1"/>
  <c r="AV152" i="10"/>
  <c r="AW152" i="10"/>
  <c r="AX152" i="10" s="1"/>
  <c r="BC152" i="10"/>
  <c r="BD152" i="10"/>
  <c r="BE152" i="10"/>
  <c r="D153" i="10"/>
  <c r="T153" i="10"/>
  <c r="U153" i="10"/>
  <c r="V153" i="10"/>
  <c r="AA153" i="10"/>
  <c r="AB153" i="10"/>
  <c r="AC153" i="10" s="1"/>
  <c r="AH153" i="10"/>
  <c r="AO153" i="10"/>
  <c r="AP153" i="10"/>
  <c r="AQ153" i="10" s="1"/>
  <c r="AV153" i="10"/>
  <c r="BC153" i="10"/>
  <c r="BD153" i="10"/>
  <c r="BE153" i="10"/>
  <c r="D154" i="10"/>
  <c r="U92" i="10" s="1"/>
  <c r="V92" i="10" s="1"/>
  <c r="T154" i="10"/>
  <c r="AA154" i="10"/>
  <c r="AB154" i="10"/>
  <c r="AC154" i="10"/>
  <c r="AH154" i="10"/>
  <c r="AI154" i="10"/>
  <c r="AJ154" i="10" s="1"/>
  <c r="AO154" i="10"/>
  <c r="AP154" i="10"/>
  <c r="AQ154" i="10"/>
  <c r="AV154" i="10"/>
  <c r="AW154" i="10"/>
  <c r="AX154" i="10"/>
  <c r="BC154" i="10"/>
  <c r="BD154" i="10"/>
  <c r="BE154" i="10"/>
  <c r="D155" i="10"/>
  <c r="T155" i="10"/>
  <c r="U155" i="10"/>
  <c r="V155" i="10" s="1"/>
  <c r="AA155" i="10"/>
  <c r="AB155" i="10"/>
  <c r="AC155" i="10" s="1"/>
  <c r="AH155" i="10"/>
  <c r="AI155" i="10"/>
  <c r="AJ155" i="10"/>
  <c r="AO155" i="10"/>
  <c r="AP155" i="10"/>
  <c r="AQ155" i="10" s="1"/>
  <c r="AV155" i="10"/>
  <c r="AW155" i="10"/>
  <c r="AX155" i="10"/>
  <c r="BC155" i="10"/>
  <c r="BD155" i="10"/>
  <c r="BE155" i="10" s="1"/>
  <c r="D156" i="10"/>
  <c r="AW185" i="10" s="1"/>
  <c r="T156" i="10"/>
  <c r="U156" i="10"/>
  <c r="V156" i="10" s="1"/>
  <c r="AA156" i="10"/>
  <c r="AH156" i="10"/>
  <c r="AI156" i="10"/>
  <c r="AJ156" i="10" s="1"/>
  <c r="AO156" i="10"/>
  <c r="AP156" i="10" s="1"/>
  <c r="AQ156" i="10" s="1"/>
  <c r="AV156" i="10"/>
  <c r="AW156" i="10"/>
  <c r="AX156" i="10"/>
  <c r="BC156" i="10"/>
  <c r="BD156" i="10" s="1"/>
  <c r="BE156" i="10" s="1"/>
  <c r="D157" i="10"/>
  <c r="AI84" i="10" s="1"/>
  <c r="AJ84" i="10" s="1"/>
  <c r="T157" i="10"/>
  <c r="U157" i="10"/>
  <c r="V157" i="10"/>
  <c r="AA157" i="10"/>
  <c r="AB157" i="10"/>
  <c r="AC157" i="10" s="1"/>
  <c r="AH157" i="10"/>
  <c r="AI157" i="10"/>
  <c r="AJ157" i="10"/>
  <c r="AO157" i="10"/>
  <c r="AP157" i="10"/>
  <c r="AQ157" i="10"/>
  <c r="AV157" i="10"/>
  <c r="AW157" i="10"/>
  <c r="AX157" i="10" s="1"/>
  <c r="BC157" i="10"/>
  <c r="BD157" i="10"/>
  <c r="BE157" i="10" s="1"/>
  <c r="D158" i="10"/>
  <c r="T158" i="10"/>
  <c r="U158" i="10"/>
  <c r="V158" i="10"/>
  <c r="AA158" i="10"/>
  <c r="AC158" i="10"/>
  <c r="AH158" i="10"/>
  <c r="AI158" i="10"/>
  <c r="AJ158" i="10"/>
  <c r="AO158" i="10"/>
  <c r="AP158" i="10"/>
  <c r="AQ158" i="10"/>
  <c r="AV158" i="10"/>
  <c r="AW158" i="10"/>
  <c r="AX158" i="10" s="1"/>
  <c r="BC158" i="10"/>
  <c r="BD158" i="10"/>
  <c r="BE158" i="10"/>
  <c r="D159" i="10"/>
  <c r="AI124" i="10" s="1"/>
  <c r="AJ124" i="10" s="1"/>
  <c r="T159" i="10"/>
  <c r="U159" i="10"/>
  <c r="V159" i="10"/>
  <c r="AA159" i="10"/>
  <c r="AB159" i="10"/>
  <c r="AC159" i="10" s="1"/>
  <c r="AH159" i="10"/>
  <c r="AI159" i="10"/>
  <c r="AJ159" i="10"/>
  <c r="AO159" i="10"/>
  <c r="AP159" i="10"/>
  <c r="AQ159" i="10" s="1"/>
  <c r="AV159" i="10"/>
  <c r="AW159" i="10"/>
  <c r="AX159" i="10" s="1"/>
  <c r="BC159" i="10"/>
  <c r="BD159" i="10"/>
  <c r="BE159" i="10" s="1"/>
  <c r="D160" i="10"/>
  <c r="AB156" i="10" s="1"/>
  <c r="AC156" i="10" s="1"/>
  <c r="T160" i="10"/>
  <c r="U160" i="10"/>
  <c r="V160" i="10" s="1"/>
  <c r="AA160" i="10"/>
  <c r="AB160" i="10" s="1"/>
  <c r="AC160" i="10" s="1"/>
  <c r="AH160" i="10"/>
  <c r="AI160" i="10"/>
  <c r="AJ160" i="10" s="1"/>
  <c r="AO160" i="10"/>
  <c r="AP160" i="10"/>
  <c r="AQ160" i="10" s="1"/>
  <c r="AV160" i="10"/>
  <c r="AW160" i="10"/>
  <c r="AX160" i="10" s="1"/>
  <c r="BC160" i="10"/>
  <c r="BD160" i="10"/>
  <c r="BE160" i="10"/>
  <c r="D161" i="10"/>
  <c r="T161" i="10"/>
  <c r="U161" i="10"/>
  <c r="V161" i="10"/>
  <c r="AA161" i="10"/>
  <c r="AB161" i="10"/>
  <c r="AC161" i="10" s="1"/>
  <c r="AH161" i="10"/>
  <c r="AI161" i="10"/>
  <c r="AJ161" i="10"/>
  <c r="AO161" i="10"/>
  <c r="AV161" i="10"/>
  <c r="AW161" i="10"/>
  <c r="AX161" i="10"/>
  <c r="BC161" i="10"/>
  <c r="BD161" i="10"/>
  <c r="BE161" i="10"/>
  <c r="D162" i="10"/>
  <c r="T162" i="10"/>
  <c r="U162" i="10"/>
  <c r="V162" i="10" s="1"/>
  <c r="AA162" i="10"/>
  <c r="AB162" i="10"/>
  <c r="AC162" i="10" s="1"/>
  <c r="AH162" i="10"/>
  <c r="AI162" i="10"/>
  <c r="AJ162" i="10" s="1"/>
  <c r="AO162" i="10"/>
  <c r="AP162" i="10"/>
  <c r="AQ162" i="10"/>
  <c r="AV162" i="10"/>
  <c r="AW162" i="10"/>
  <c r="AX162" i="10" s="1"/>
  <c r="BC162" i="10"/>
  <c r="BD162" i="10"/>
  <c r="BE162" i="10"/>
  <c r="D163" i="10"/>
  <c r="AB43" i="10" s="1"/>
  <c r="AC43" i="10" s="1"/>
  <c r="T163" i="10"/>
  <c r="U163" i="10"/>
  <c r="V163" i="10"/>
  <c r="AA163" i="10"/>
  <c r="AB163" i="10"/>
  <c r="AC163" i="10" s="1"/>
  <c r="AH163" i="10"/>
  <c r="AO163" i="10"/>
  <c r="AP163" i="10"/>
  <c r="AQ163" i="10" s="1"/>
  <c r="AV163" i="10"/>
  <c r="AW163" i="10"/>
  <c r="AX163" i="10"/>
  <c r="BC163" i="10"/>
  <c r="BD163" i="10"/>
  <c r="BE163" i="10" s="1"/>
  <c r="D164" i="10"/>
  <c r="AW44" i="10" s="1"/>
  <c r="AX44" i="10" s="1"/>
  <c r="T164" i="10"/>
  <c r="U164" i="10"/>
  <c r="V164" i="10" s="1"/>
  <c r="AA164" i="10"/>
  <c r="AB164" i="10"/>
  <c r="AC164" i="10"/>
  <c r="AH164" i="10"/>
  <c r="AI164" i="10" s="1"/>
  <c r="AJ164" i="10" s="1"/>
  <c r="AO164" i="10"/>
  <c r="AP164" i="10"/>
  <c r="AQ164" i="10"/>
  <c r="AV164" i="10"/>
  <c r="AW164" i="10"/>
  <c r="AX164" i="10" s="1"/>
  <c r="BC164" i="10"/>
  <c r="BD164" i="10"/>
  <c r="BE164" i="10" s="1"/>
  <c r="D165" i="10"/>
  <c r="BD92" i="10" s="1"/>
  <c r="BE92" i="10" s="1"/>
  <c r="T165" i="10"/>
  <c r="U165" i="10"/>
  <c r="V165" i="10"/>
  <c r="AA165" i="10"/>
  <c r="AB165" i="10"/>
  <c r="AC165" i="10"/>
  <c r="AH165" i="10"/>
  <c r="AI165" i="10"/>
  <c r="AJ165" i="10"/>
  <c r="AO165" i="10"/>
  <c r="AP165" i="10"/>
  <c r="AQ165" i="10" s="1"/>
  <c r="AV165" i="10"/>
  <c r="BC165" i="10"/>
  <c r="BD165" i="10"/>
  <c r="BE165" i="10" s="1"/>
  <c r="D166" i="10"/>
  <c r="T166" i="10"/>
  <c r="U166" i="10"/>
  <c r="V166" i="10" s="1"/>
  <c r="AA166" i="10"/>
  <c r="AB166" i="10"/>
  <c r="AC166" i="10"/>
  <c r="AH166" i="10"/>
  <c r="AI166" i="10"/>
  <c r="AJ166" i="10"/>
  <c r="AO166" i="10"/>
  <c r="AP166" i="10"/>
  <c r="AQ166" i="10"/>
  <c r="AV166" i="10"/>
  <c r="AW166" i="10"/>
  <c r="AX166" i="10" s="1"/>
  <c r="BC166" i="10"/>
  <c r="BD166" i="10"/>
  <c r="BE166" i="10"/>
  <c r="D167" i="10"/>
  <c r="T167" i="10"/>
  <c r="U167" i="10"/>
  <c r="V167" i="10"/>
  <c r="AA167" i="10"/>
  <c r="AB167" i="10"/>
  <c r="AC167" i="10"/>
  <c r="AH167" i="10"/>
  <c r="AI167" i="10"/>
  <c r="AJ167" i="10" s="1"/>
  <c r="AO167" i="10"/>
  <c r="AP167" i="10"/>
  <c r="AQ167" i="10" s="1"/>
  <c r="AV167" i="10"/>
  <c r="AW167" i="10"/>
  <c r="AX167" i="10"/>
  <c r="BC167" i="10"/>
  <c r="BD167" i="10"/>
  <c r="BE167" i="10" s="1"/>
  <c r="D168" i="10"/>
  <c r="T168" i="10"/>
  <c r="U168" i="10"/>
  <c r="V168" i="10"/>
  <c r="AA168" i="10"/>
  <c r="AB168" i="10"/>
  <c r="AC168" i="10"/>
  <c r="AH168" i="10"/>
  <c r="AI168" i="10"/>
  <c r="AJ168" i="10" s="1"/>
  <c r="AO168" i="10"/>
  <c r="AP168" i="10"/>
  <c r="AQ168" i="10"/>
  <c r="AV168" i="10"/>
  <c r="AW168" i="10"/>
  <c r="AX168" i="10" s="1"/>
  <c r="BC168" i="10"/>
  <c r="BD168" i="10"/>
  <c r="BE168" i="10"/>
  <c r="D169" i="10"/>
  <c r="BD104" i="10" s="1"/>
  <c r="BE104" i="10" s="1"/>
  <c r="T169" i="10"/>
  <c r="U169" i="10"/>
  <c r="V169" i="10" s="1"/>
  <c r="AA169" i="10"/>
  <c r="AB169" i="10"/>
  <c r="AC169" i="10" s="1"/>
  <c r="AH169" i="10"/>
  <c r="AI169" i="10"/>
  <c r="AJ169" i="10"/>
  <c r="AO169" i="10"/>
  <c r="AP169" i="10"/>
  <c r="AQ169" i="10" s="1"/>
  <c r="AV169" i="10"/>
  <c r="AW169" i="10"/>
  <c r="AX169" i="10"/>
  <c r="BC169" i="10"/>
  <c r="BD169" i="10"/>
  <c r="BE169" i="10"/>
  <c r="D170" i="10"/>
  <c r="T170" i="10"/>
  <c r="U170" i="10"/>
  <c r="V170" i="10" s="1"/>
  <c r="AA170" i="10"/>
  <c r="AB170" i="10"/>
  <c r="AC170" i="10" s="1"/>
  <c r="AH170" i="10"/>
  <c r="AI170" i="10"/>
  <c r="AJ170" i="10" s="1"/>
  <c r="AO170" i="10"/>
  <c r="AP170" i="10"/>
  <c r="AQ170" i="10"/>
  <c r="AV170" i="10"/>
  <c r="AW170" i="10"/>
  <c r="AX170" i="10" s="1"/>
  <c r="BC170" i="10"/>
  <c r="BD170" i="10"/>
  <c r="BE170" i="10"/>
  <c r="D171" i="10"/>
  <c r="U131" i="10" s="1"/>
  <c r="V131" i="10" s="1"/>
  <c r="T171" i="10"/>
  <c r="U171" i="10"/>
  <c r="V171" i="10"/>
  <c r="AA171" i="10"/>
  <c r="AB171" i="10"/>
  <c r="AC171" i="10" s="1"/>
  <c r="AH171" i="10"/>
  <c r="AI171" i="10"/>
  <c r="AJ171" i="10"/>
  <c r="AO171" i="10"/>
  <c r="AP171" i="10"/>
  <c r="AQ171" i="10"/>
  <c r="AV171" i="10"/>
  <c r="AW171" i="10"/>
  <c r="AX171" i="10"/>
  <c r="BC171" i="10"/>
  <c r="BD171" i="10"/>
  <c r="BE171" i="10" s="1"/>
  <c r="D172" i="10"/>
  <c r="T172" i="10"/>
  <c r="U172" i="10"/>
  <c r="V172" i="10" s="1"/>
  <c r="AA172" i="10"/>
  <c r="AB172" i="10"/>
  <c r="AC172" i="10"/>
  <c r="AH172" i="10"/>
  <c r="AI172" i="10"/>
  <c r="AJ172" i="10"/>
  <c r="AO172" i="10"/>
  <c r="AV172" i="10"/>
  <c r="AW172" i="10"/>
  <c r="AX172" i="10" s="1"/>
  <c r="BC172" i="10"/>
  <c r="BD172" i="10"/>
  <c r="BE172" i="10"/>
  <c r="D173" i="10"/>
  <c r="U68" i="10" s="1"/>
  <c r="V68" i="10" s="1"/>
  <c r="T173" i="10"/>
  <c r="AA173" i="10"/>
  <c r="AB173" i="10"/>
  <c r="AC173" i="10"/>
  <c r="AH173" i="10"/>
  <c r="AI173" i="10"/>
  <c r="AJ173" i="10"/>
  <c r="AO173" i="10"/>
  <c r="AP173" i="10"/>
  <c r="AQ173" i="10"/>
  <c r="AV173" i="10"/>
  <c r="AW173" i="10"/>
  <c r="AX173" i="10" s="1"/>
  <c r="BC173" i="10"/>
  <c r="BD173" i="10"/>
  <c r="BE173" i="10" s="1"/>
  <c r="D174" i="10"/>
  <c r="T174" i="10"/>
  <c r="U174" i="10"/>
  <c r="V174" i="10" s="1"/>
  <c r="AA174" i="10"/>
  <c r="AB174" i="10"/>
  <c r="AC174" i="10"/>
  <c r="AH174" i="10"/>
  <c r="AI174" i="10"/>
  <c r="AJ174" i="10" s="1"/>
  <c r="AO174" i="10"/>
  <c r="AP174" i="10" s="1"/>
  <c r="AQ174" i="10" s="1"/>
  <c r="AV174" i="10"/>
  <c r="AW174" i="10"/>
  <c r="AX174" i="10" s="1"/>
  <c r="BC174" i="10"/>
  <c r="BD174" i="10"/>
  <c r="BE174" i="10" s="1"/>
  <c r="D175" i="10"/>
  <c r="T175" i="10"/>
  <c r="AA175" i="10"/>
  <c r="AB175" i="10"/>
  <c r="AC175" i="10"/>
  <c r="AH175" i="10"/>
  <c r="AI175" i="10"/>
  <c r="AJ175" i="10"/>
  <c r="AO175" i="10"/>
  <c r="AP175" i="10"/>
  <c r="AQ175" i="10" s="1"/>
  <c r="AV175" i="10"/>
  <c r="AW175" i="10"/>
  <c r="AX175" i="10"/>
  <c r="BC175" i="10"/>
  <c r="BD175" i="10"/>
  <c r="BE175" i="10" s="1"/>
  <c r="D176" i="10"/>
  <c r="T176" i="10"/>
  <c r="U176" i="10"/>
  <c r="V176" i="10" s="1"/>
  <c r="AA176" i="10"/>
  <c r="AB176" i="10"/>
  <c r="AC176" i="10" s="1"/>
  <c r="AH176" i="10"/>
  <c r="AI176" i="10"/>
  <c r="AJ176" i="10" s="1"/>
  <c r="AO176" i="10"/>
  <c r="AP176" i="10"/>
  <c r="AQ176" i="10" s="1"/>
  <c r="AV176" i="10"/>
  <c r="AW176" i="10"/>
  <c r="AX176" i="10" s="1"/>
  <c r="BC176" i="10"/>
  <c r="BD176" i="10"/>
  <c r="BE176" i="10"/>
  <c r="D177" i="10"/>
  <c r="T177" i="10"/>
  <c r="AA177" i="10"/>
  <c r="AB177" i="10"/>
  <c r="AC177" i="10" s="1"/>
  <c r="AH177" i="10"/>
  <c r="AI177" i="10"/>
  <c r="AJ177" i="10" s="1"/>
  <c r="AO177" i="10"/>
  <c r="AP177" i="10"/>
  <c r="AQ177" i="10" s="1"/>
  <c r="AV177" i="10"/>
  <c r="AW177" i="10"/>
  <c r="AX177" i="10"/>
  <c r="BC177" i="10"/>
  <c r="BD177" i="10"/>
  <c r="BE177" i="10" s="1"/>
  <c r="D178" i="10"/>
  <c r="T178" i="10"/>
  <c r="U178" i="10"/>
  <c r="V178" i="10" s="1"/>
  <c r="AA178" i="10"/>
  <c r="AB178" i="10"/>
  <c r="AC178" i="10" s="1"/>
  <c r="AH178" i="10"/>
  <c r="AI178" i="10"/>
  <c r="AJ178" i="10" s="1"/>
  <c r="AO178" i="10"/>
  <c r="AP178" i="10"/>
  <c r="AQ178" i="10"/>
  <c r="AV178" i="10"/>
  <c r="AW178" i="10"/>
  <c r="AX178" i="10" s="1"/>
  <c r="BC178" i="10"/>
  <c r="D179" i="10"/>
  <c r="T179" i="10"/>
  <c r="U179" i="10"/>
  <c r="V179" i="10"/>
  <c r="AA179" i="10"/>
  <c r="AB179" i="10"/>
  <c r="AC179" i="10" s="1"/>
  <c r="AH179" i="10"/>
  <c r="AI179" i="10"/>
  <c r="AJ179" i="10"/>
  <c r="AO179" i="10"/>
  <c r="AP179" i="10"/>
  <c r="AQ179" i="10"/>
  <c r="AV179" i="10"/>
  <c r="AW179" i="10"/>
  <c r="AX179" i="10"/>
  <c r="BC179" i="10"/>
  <c r="BD179" i="10"/>
  <c r="BE179" i="10" s="1"/>
  <c r="D180" i="10"/>
  <c r="AW151" i="10" s="1"/>
  <c r="AX151" i="10" s="1"/>
  <c r="T180" i="10"/>
  <c r="U180" i="10"/>
  <c r="V180" i="10" s="1"/>
  <c r="AA180" i="10"/>
  <c r="AB180" i="10"/>
  <c r="AC180" i="10"/>
  <c r="AH180" i="10"/>
  <c r="AI180" i="10"/>
  <c r="AJ180" i="10"/>
  <c r="AO180" i="10"/>
  <c r="AQ180" i="10"/>
  <c r="AV180" i="10"/>
  <c r="AW180" i="10"/>
  <c r="AX180" i="10" s="1"/>
  <c r="BC180" i="10"/>
  <c r="BD180" i="10"/>
  <c r="BE180" i="10"/>
  <c r="D181" i="10"/>
  <c r="T181" i="10"/>
  <c r="U181" i="10"/>
  <c r="V181" i="10"/>
  <c r="AA181" i="10"/>
  <c r="AB181" i="10"/>
  <c r="AC181" i="10" s="1"/>
  <c r="AH181" i="10"/>
  <c r="AI181" i="10"/>
  <c r="AJ181" i="10"/>
  <c r="AO181" i="10"/>
  <c r="AP181" i="10"/>
  <c r="AQ181" i="10" s="1"/>
  <c r="AV181" i="10"/>
  <c r="AW181" i="10"/>
  <c r="AX181" i="10"/>
  <c r="BC181" i="10"/>
  <c r="BD181" i="10"/>
  <c r="BE181" i="10" s="1"/>
  <c r="D182" i="10"/>
  <c r="T182" i="10"/>
  <c r="U182" i="10"/>
  <c r="V182" i="10"/>
  <c r="AA182" i="10"/>
  <c r="AC182" i="10"/>
  <c r="AH182" i="10"/>
  <c r="AI182" i="10"/>
  <c r="AJ182" i="10" s="1"/>
  <c r="AO182" i="10"/>
  <c r="AP182" i="10"/>
  <c r="AQ182" i="10"/>
  <c r="AV182" i="10"/>
  <c r="AW182" i="10"/>
  <c r="AX182" i="10" s="1"/>
  <c r="BC182" i="10"/>
  <c r="BD182" i="10"/>
  <c r="BE182" i="10" s="1"/>
  <c r="D183" i="10"/>
  <c r="U142" i="10" s="1"/>
  <c r="V142" i="10" s="1"/>
  <c r="T183" i="10"/>
  <c r="U183" i="10"/>
  <c r="V183" i="10"/>
  <c r="AA183" i="10"/>
  <c r="AB183" i="10"/>
  <c r="AC183" i="10" s="1"/>
  <c r="AH183" i="10"/>
  <c r="AI183" i="10"/>
  <c r="AJ183" i="10" s="1"/>
  <c r="AO183" i="10"/>
  <c r="AV183" i="10"/>
  <c r="AW183" i="10"/>
  <c r="AX183" i="10" s="1"/>
  <c r="BC183" i="10"/>
  <c r="BD183" i="10"/>
  <c r="BE183" i="10" s="1"/>
  <c r="D184" i="10"/>
  <c r="T184" i="10"/>
  <c r="U184" i="10"/>
  <c r="V184" i="10"/>
  <c r="AA184" i="10"/>
  <c r="AB184" i="10"/>
  <c r="AC184" i="10" s="1"/>
  <c r="AH184" i="10"/>
  <c r="AO184" i="10"/>
  <c r="AV184" i="10"/>
  <c r="AW184" i="10"/>
  <c r="AX184" i="10" s="1"/>
  <c r="BC184" i="10"/>
  <c r="D185" i="10"/>
  <c r="T185" i="10"/>
  <c r="AA185" i="10"/>
  <c r="AB185" i="10"/>
  <c r="AC185" i="10" s="1"/>
  <c r="AH185" i="10"/>
  <c r="AI185" i="10"/>
  <c r="AJ185" i="10" s="1"/>
  <c r="AO185" i="10"/>
  <c r="AP185" i="10"/>
  <c r="AQ185" i="10" s="1"/>
  <c r="AV185" i="10"/>
  <c r="AX185" i="10"/>
  <c r="BC185" i="10"/>
  <c r="BD185" i="10"/>
  <c r="BE185" i="10"/>
  <c r="D186" i="10"/>
  <c r="F11" i="14"/>
  <c r="F17" i="14"/>
  <c r="B4" i="2" s="1"/>
  <c r="F6" i="2" s="1"/>
  <c r="C6" i="2" s="1"/>
  <c r="B5" i="2"/>
  <c r="C5" i="2"/>
  <c r="D5" i="2" s="1"/>
  <c r="E5" i="2" s="1"/>
  <c r="G6" i="2"/>
  <c r="D6" i="2" s="1"/>
  <c r="H6" i="2"/>
  <c r="E6" i="2" s="1"/>
  <c r="F9" i="2"/>
  <c r="G9" i="2" s="1"/>
  <c r="D9" i="2" s="1"/>
  <c r="F10" i="2"/>
  <c r="G10" i="2" s="1"/>
  <c r="D10" i="2" s="1"/>
  <c r="F11" i="2"/>
  <c r="C11" i="2" s="1"/>
  <c r="G11" i="2"/>
  <c r="D11" i="2" s="1"/>
  <c r="H11" i="2"/>
  <c r="E11" i="2" s="1"/>
  <c r="P183" i="2"/>
  <c r="Q183" i="2"/>
  <c r="R183" i="2"/>
  <c r="S183" i="2"/>
  <c r="T183" i="2"/>
  <c r="U183" i="2"/>
  <c r="V183" i="2"/>
  <c r="W183" i="2"/>
  <c r="X183" i="2"/>
  <c r="Y183" i="2"/>
  <c r="Z183" i="2"/>
  <c r="AA183" i="2"/>
  <c r="AB183" i="2"/>
  <c r="AC183" i="2"/>
  <c r="AD183" i="2"/>
  <c r="AE183" i="2"/>
  <c r="AF183" i="2"/>
  <c r="AG183" i="2"/>
  <c r="P184" i="2"/>
  <c r="Q184" i="2"/>
  <c r="R184" i="2"/>
  <c r="S184" i="2"/>
  <c r="T184" i="2"/>
  <c r="U184" i="2"/>
  <c r="V184" i="2"/>
  <c r="W184" i="2"/>
  <c r="X184" i="2"/>
  <c r="Y184" i="2"/>
  <c r="Z184" i="2"/>
  <c r="AA184" i="2"/>
  <c r="AB184" i="2"/>
  <c r="AC184" i="2"/>
  <c r="AD184" i="2"/>
  <c r="AE184" i="2"/>
  <c r="AF184" i="2"/>
  <c r="AG184" i="2"/>
  <c r="P185" i="2"/>
  <c r="Q185" i="2"/>
  <c r="R185" i="2"/>
  <c r="S185" i="2"/>
  <c r="T185" i="2"/>
  <c r="U185" i="2"/>
  <c r="V185" i="2"/>
  <c r="W185" i="2"/>
  <c r="X185" i="2"/>
  <c r="Y185" i="2"/>
  <c r="Z185" i="2"/>
  <c r="AA185" i="2"/>
  <c r="AB185" i="2"/>
  <c r="AC185" i="2"/>
  <c r="AD185" i="2"/>
  <c r="AE185" i="2"/>
  <c r="AF185" i="2"/>
  <c r="AG185" i="2"/>
  <c r="P186" i="2"/>
  <c r="Q186" i="2"/>
  <c r="R186" i="2"/>
  <c r="S186" i="2"/>
  <c r="T186" i="2"/>
  <c r="U186" i="2"/>
  <c r="V186" i="2"/>
  <c r="W186" i="2"/>
  <c r="X186" i="2"/>
  <c r="Y186" i="2"/>
  <c r="Z186" i="2"/>
  <c r="AA186" i="2"/>
  <c r="AB186" i="2"/>
  <c r="AC186" i="2"/>
  <c r="AD186" i="2"/>
  <c r="AE186" i="2"/>
  <c r="AF186" i="2"/>
  <c r="AG186" i="2"/>
  <c r="P187" i="2"/>
  <c r="Q187" i="2"/>
  <c r="R187" i="2"/>
  <c r="S187" i="2"/>
  <c r="T187" i="2"/>
  <c r="U187" i="2"/>
  <c r="V187" i="2"/>
  <c r="W187" i="2"/>
  <c r="X187" i="2"/>
  <c r="Y187" i="2"/>
  <c r="Z187" i="2"/>
  <c r="AA187" i="2"/>
  <c r="AB187" i="2"/>
  <c r="AC187" i="2"/>
  <c r="AD187" i="2"/>
  <c r="AE187" i="2"/>
  <c r="AF187" i="2"/>
  <c r="AG187" i="2"/>
  <c r="I11" i="2" l="1"/>
  <c r="J11" i="2"/>
  <c r="I6" i="2"/>
  <c r="J6" i="2"/>
  <c r="AW15" i="10"/>
  <c r="AX15" i="10" s="1"/>
  <c r="AB11" i="10"/>
  <c r="AC11" i="10" s="1"/>
  <c r="BD10" i="10"/>
  <c r="BE10" i="10" s="1"/>
  <c r="AI13" i="10"/>
  <c r="AJ13" i="10" s="1"/>
  <c r="U15" i="10"/>
  <c r="V15" i="10" s="1"/>
  <c r="AP15" i="10"/>
  <c r="AQ15" i="10" s="1"/>
  <c r="AB45" i="10"/>
  <c r="AC45" i="10" s="1"/>
  <c r="AI47" i="10"/>
  <c r="AJ47" i="10" s="1"/>
  <c r="AW51" i="10"/>
  <c r="AX51" i="10" s="1"/>
  <c r="AP57" i="10"/>
  <c r="AQ57" i="10" s="1"/>
  <c r="BD50" i="10"/>
  <c r="BE50" i="10" s="1"/>
  <c r="U78" i="10"/>
  <c r="V78" i="10" s="1"/>
  <c r="AI132" i="10"/>
  <c r="AJ132" i="10" s="1"/>
  <c r="BD120" i="10"/>
  <c r="BE120" i="10" s="1"/>
  <c r="AP125" i="10"/>
  <c r="AQ125" i="10" s="1"/>
  <c r="AB132" i="10"/>
  <c r="AC132" i="10" s="1"/>
  <c r="AI39" i="10"/>
  <c r="AJ39" i="10" s="1"/>
  <c r="BD32" i="10"/>
  <c r="BE32" i="10" s="1"/>
  <c r="AW80" i="10"/>
  <c r="AX80" i="10" s="1"/>
  <c r="AP68" i="10"/>
  <c r="AQ68" i="10" s="1"/>
  <c r="U110" i="10"/>
  <c r="V110" i="10" s="1"/>
  <c r="AB59" i="10"/>
  <c r="AC59" i="10" s="1"/>
  <c r="AW63" i="10"/>
  <c r="AX63" i="10" s="1"/>
  <c r="U56" i="10"/>
  <c r="V56" i="10" s="1"/>
  <c r="AB51" i="10"/>
  <c r="AC51" i="10" s="1"/>
  <c r="BD89" i="10"/>
  <c r="BE89" i="10" s="1"/>
  <c r="AI110" i="10"/>
  <c r="AJ110" i="10" s="1"/>
  <c r="C10" i="2"/>
  <c r="U185" i="10"/>
  <c r="V185" i="10" s="1"/>
  <c r="AP184" i="10"/>
  <c r="AQ184" i="10" s="1"/>
  <c r="AP183" i="10"/>
  <c r="AQ183" i="10" s="1"/>
  <c r="U177" i="10"/>
  <c r="V177" i="10" s="1"/>
  <c r="U104" i="10"/>
  <c r="V104" i="10" s="1"/>
  <c r="AI163" i="10"/>
  <c r="AJ163" i="10" s="1"/>
  <c r="AW92" i="10"/>
  <c r="AX92" i="10" s="1"/>
  <c r="AI51" i="10"/>
  <c r="AJ51" i="10" s="1"/>
  <c r="BD66" i="10"/>
  <c r="BE66" i="10" s="1"/>
  <c r="AB86" i="10"/>
  <c r="AC86" i="10" s="1"/>
  <c r="AP94" i="10"/>
  <c r="AQ94" i="10" s="1"/>
  <c r="U119" i="10"/>
  <c r="V119" i="10" s="1"/>
  <c r="BD87" i="10"/>
  <c r="BE87" i="10" s="1"/>
  <c r="AW93" i="10"/>
  <c r="AX93" i="10" s="1"/>
  <c r="AB101" i="10"/>
  <c r="AC101" i="10" s="1"/>
  <c r="AP120" i="10"/>
  <c r="AQ120" i="10" s="1"/>
  <c r="AW107" i="10"/>
  <c r="AX107" i="10" s="1"/>
  <c r="U128" i="10"/>
  <c r="V128" i="10" s="1"/>
  <c r="BD84" i="10"/>
  <c r="BE84" i="10" s="1"/>
  <c r="AB113" i="10"/>
  <c r="AC113" i="10" s="1"/>
  <c r="AI94" i="10"/>
  <c r="AJ94" i="10" s="1"/>
  <c r="AI60" i="10"/>
  <c r="AJ60" i="10" s="1"/>
  <c r="AB17" i="10"/>
  <c r="AC17" i="10" s="1"/>
  <c r="U48" i="10"/>
  <c r="V48" i="10" s="1"/>
  <c r="AW94" i="10"/>
  <c r="AX94" i="10" s="1"/>
  <c r="AP107" i="10"/>
  <c r="AQ107" i="10" s="1"/>
  <c r="BD103" i="10"/>
  <c r="BE103" i="10" s="1"/>
  <c r="AP16" i="10"/>
  <c r="AQ16" i="10" s="1"/>
  <c r="U12" i="10"/>
  <c r="V12" i="10" s="1"/>
  <c r="AB19" i="10"/>
  <c r="AC19" i="10" s="1"/>
  <c r="AW35" i="10"/>
  <c r="AX35" i="10" s="1"/>
  <c r="AI97" i="10"/>
  <c r="AJ97" i="10" s="1"/>
  <c r="BD101" i="10"/>
  <c r="BE101" i="10" s="1"/>
  <c r="AP88" i="10"/>
  <c r="AQ88" i="10" s="1"/>
  <c r="AI92" i="10"/>
  <c r="AJ92" i="10" s="1"/>
  <c r="BD105" i="10"/>
  <c r="BE105" i="10" s="1"/>
  <c r="AB121" i="10"/>
  <c r="AC121" i="10" s="1"/>
  <c r="U132" i="10"/>
  <c r="V132" i="10" s="1"/>
  <c r="AW105" i="10"/>
  <c r="AX105" i="10" s="1"/>
  <c r="AW18" i="10"/>
  <c r="AX18" i="10" s="1"/>
  <c r="BD49" i="10"/>
  <c r="BE49" i="10" s="1"/>
  <c r="AB27" i="10"/>
  <c r="AC27" i="10" s="1"/>
  <c r="AI29" i="10"/>
  <c r="AJ29" i="10" s="1"/>
  <c r="U55" i="10"/>
  <c r="V55" i="10" s="1"/>
  <c r="AP67" i="10"/>
  <c r="AQ67" i="10" s="1"/>
  <c r="AB49" i="10"/>
  <c r="AC49" i="10" s="1"/>
  <c r="AI22" i="10"/>
  <c r="AJ22" i="10" s="1"/>
  <c r="AW89" i="10"/>
  <c r="AX89" i="10" s="1"/>
  <c r="AP54" i="10"/>
  <c r="AQ54" i="10" s="1"/>
  <c r="BD76" i="10"/>
  <c r="BE76" i="10" s="1"/>
  <c r="U58" i="10"/>
  <c r="V58" i="10" s="1"/>
  <c r="BD51" i="10"/>
  <c r="BE51" i="10" s="1"/>
  <c r="AB83" i="10"/>
  <c r="AC83" i="10" s="1"/>
  <c r="AI65" i="10"/>
  <c r="AJ65" i="10" s="1"/>
  <c r="U97" i="10"/>
  <c r="V97" i="10" s="1"/>
  <c r="AW72" i="10"/>
  <c r="AX72" i="10" s="1"/>
  <c r="AI184" i="10"/>
  <c r="AJ184" i="10" s="1"/>
  <c r="AI9" i="10"/>
  <c r="AJ9" i="10" s="1"/>
  <c r="BD9" i="10"/>
  <c r="BE9" i="10" s="1"/>
  <c r="U14" i="10"/>
  <c r="V14" i="10" s="1"/>
  <c r="AB8" i="10"/>
  <c r="AC8" i="10" s="1"/>
  <c r="AW8" i="10"/>
  <c r="AX8" i="10" s="1"/>
  <c r="AP10" i="10"/>
  <c r="AQ10" i="10" s="1"/>
  <c r="BD22" i="10"/>
  <c r="BE22" i="10" s="1"/>
  <c r="AP19" i="10"/>
  <c r="AQ19" i="10" s="1"/>
  <c r="AI18" i="10"/>
  <c r="AJ18" i="10" s="1"/>
  <c r="U23" i="10"/>
  <c r="V23" i="10" s="1"/>
  <c r="AW39" i="10"/>
  <c r="AX39" i="10" s="1"/>
  <c r="AB65" i="10"/>
  <c r="AC65" i="10" s="1"/>
  <c r="U46" i="10"/>
  <c r="V46" i="10" s="1"/>
  <c r="AI63" i="10"/>
  <c r="AJ63" i="10" s="1"/>
  <c r="BD74" i="10"/>
  <c r="BE74" i="10" s="1"/>
  <c r="AB34" i="10"/>
  <c r="AC34" i="10" s="1"/>
  <c r="AW99" i="10"/>
  <c r="AX99" i="10" s="1"/>
  <c r="U49" i="10"/>
  <c r="V49" i="10" s="1"/>
  <c r="AP110" i="10"/>
  <c r="AQ110" i="10" s="1"/>
  <c r="AI120" i="10"/>
  <c r="AJ120" i="10" s="1"/>
  <c r="BD125" i="10"/>
  <c r="BE125" i="10" s="1"/>
  <c r="AB139" i="10"/>
  <c r="AC139" i="10" s="1"/>
  <c r="U126" i="10"/>
  <c r="V126" i="10" s="1"/>
  <c r="AW124" i="10"/>
  <c r="AX124" i="10" s="1"/>
  <c r="AP18" i="10"/>
  <c r="AQ18" i="10" s="1"/>
  <c r="BD58" i="10"/>
  <c r="BE58" i="10" s="1"/>
  <c r="AW55" i="10"/>
  <c r="AX55" i="10" s="1"/>
  <c r="AI71" i="10"/>
  <c r="AJ71" i="10" s="1"/>
  <c r="BD26" i="10"/>
  <c r="BE26" i="10" s="1"/>
  <c r="AI58" i="10"/>
  <c r="AJ58" i="10" s="1"/>
  <c r="AP90" i="10"/>
  <c r="AQ90" i="10" s="1"/>
  <c r="U81" i="10"/>
  <c r="V81" i="10" s="1"/>
  <c r="AB118" i="10"/>
  <c r="AC118" i="10" s="1"/>
  <c r="AW109" i="10"/>
  <c r="AX109" i="10" s="1"/>
  <c r="AI153" i="10"/>
  <c r="AJ153" i="10" s="1"/>
  <c r="AI31" i="10"/>
  <c r="AJ31" i="10" s="1"/>
  <c r="BD47" i="10"/>
  <c r="BE47" i="10" s="1"/>
  <c r="AP82" i="10"/>
  <c r="AQ82" i="10" s="1"/>
  <c r="AW56" i="10"/>
  <c r="AX56" i="10" s="1"/>
  <c r="AB70" i="10"/>
  <c r="AC70" i="10" s="1"/>
  <c r="U113" i="10"/>
  <c r="V113" i="10" s="1"/>
  <c r="U88" i="10"/>
  <c r="V88" i="10" s="1"/>
  <c r="AB116" i="10"/>
  <c r="AC116" i="10" s="1"/>
  <c r="AP119" i="10"/>
  <c r="AQ119" i="10" s="1"/>
  <c r="AW137" i="10"/>
  <c r="AX137" i="10" s="1"/>
  <c r="AI134" i="10"/>
  <c r="AJ134" i="10" s="1"/>
  <c r="H9" i="2"/>
  <c r="E9" i="2" s="1"/>
  <c r="F7" i="2"/>
  <c r="AB52" i="10"/>
  <c r="AC52" i="10" s="1"/>
  <c r="AW77" i="10"/>
  <c r="AX77" i="10" s="1"/>
  <c r="AP100" i="10"/>
  <c r="AQ100" i="10" s="1"/>
  <c r="BD113" i="10"/>
  <c r="BE113" i="10" s="1"/>
  <c r="AB140" i="10"/>
  <c r="AC140" i="10" s="1"/>
  <c r="AW153" i="10"/>
  <c r="AX153" i="10" s="1"/>
  <c r="U173" i="10"/>
  <c r="V173" i="10" s="1"/>
  <c r="BD118" i="10"/>
  <c r="BE118" i="10" s="1"/>
  <c r="U135" i="10"/>
  <c r="V135" i="10" s="1"/>
  <c r="AW113" i="10"/>
  <c r="AX113" i="10" s="1"/>
  <c r="AB105" i="10"/>
  <c r="AC105" i="10" s="1"/>
  <c r="AI127" i="10"/>
  <c r="AJ127" i="10" s="1"/>
  <c r="U61" i="10"/>
  <c r="V61" i="10" s="1"/>
  <c r="AP117" i="10"/>
  <c r="AQ117" i="10" s="1"/>
  <c r="AB123" i="10"/>
  <c r="AC123" i="10" s="1"/>
  <c r="AW128" i="10"/>
  <c r="AX128" i="10" s="1"/>
  <c r="AI130" i="10"/>
  <c r="AJ130" i="10" s="1"/>
  <c r="AW165" i="10"/>
  <c r="AX165" i="10" s="1"/>
  <c r="AP34" i="10"/>
  <c r="AQ34" i="10" s="1"/>
  <c r="U32" i="10"/>
  <c r="V32" i="10" s="1"/>
  <c r="AB36" i="10"/>
  <c r="AC36" i="10" s="1"/>
  <c r="BD85" i="10"/>
  <c r="BE85" i="10" s="1"/>
  <c r="AI66" i="10"/>
  <c r="AJ66" i="10" s="1"/>
  <c r="AW136" i="10"/>
  <c r="AX136" i="10" s="1"/>
  <c r="AP130" i="10"/>
  <c r="AQ130" i="10" s="1"/>
  <c r="BD14" i="10"/>
  <c r="BE14" i="10" s="1"/>
  <c r="AI12" i="10"/>
  <c r="AJ12" i="10" s="1"/>
  <c r="AB32" i="10"/>
  <c r="AC32" i="10" s="1"/>
  <c r="AW40" i="10"/>
  <c r="AX40" i="10" s="1"/>
  <c r="AP28" i="10"/>
  <c r="AQ28" i="10" s="1"/>
  <c r="U10" i="10"/>
  <c r="V10" i="10" s="1"/>
  <c r="AP101" i="10"/>
  <c r="AQ101" i="10" s="1"/>
  <c r="BD72" i="10"/>
  <c r="BE72" i="10" s="1"/>
  <c r="AB82" i="10"/>
  <c r="AC82" i="10" s="1"/>
  <c r="AW57" i="10"/>
  <c r="AX57" i="10" s="1"/>
  <c r="AP172" i="10"/>
  <c r="AQ172" i="10" s="1"/>
  <c r="AI77" i="10"/>
  <c r="AJ77" i="10" s="1"/>
  <c r="AB108" i="10"/>
  <c r="AC108" i="10" s="1"/>
  <c r="U8" i="10"/>
  <c r="V8" i="10" s="1"/>
  <c r="C9" i="2"/>
  <c r="AB90" i="10"/>
  <c r="AC90" i="10" s="1"/>
  <c r="AI86" i="10"/>
  <c r="AJ86" i="10" s="1"/>
  <c r="BD115" i="10"/>
  <c r="BE115" i="10" s="1"/>
  <c r="AP64" i="10"/>
  <c r="AQ64" i="10" s="1"/>
  <c r="AB37" i="10"/>
  <c r="AC37" i="10" s="1"/>
  <c r="AP55" i="10"/>
  <c r="AQ55" i="10" s="1"/>
  <c r="BD86" i="10"/>
  <c r="BE86" i="10" s="1"/>
  <c r="U79" i="10"/>
  <c r="V79" i="10" s="1"/>
  <c r="AI102" i="10"/>
  <c r="AJ102" i="10" s="1"/>
  <c r="AW91" i="10"/>
  <c r="AX91" i="10" s="1"/>
  <c r="H10" i="2"/>
  <c r="E10" i="2" s="1"/>
  <c r="F8" i="2"/>
  <c r="AB21" i="10"/>
  <c r="AC21" i="10" s="1"/>
  <c r="AP14" i="10"/>
  <c r="AQ14" i="10" s="1"/>
  <c r="BD20" i="10"/>
  <c r="BE20" i="10" s="1"/>
  <c r="U39" i="10"/>
  <c r="V39" i="10" s="1"/>
  <c r="AW43" i="10"/>
  <c r="AX43" i="10" s="1"/>
  <c r="AI27" i="10"/>
  <c r="AJ27" i="10" s="1"/>
  <c r="AB102" i="10"/>
  <c r="AC102" i="10" s="1"/>
  <c r="AI121" i="10"/>
  <c r="AJ121" i="10" s="1"/>
  <c r="AW123" i="10"/>
  <c r="AX123" i="10" s="1"/>
  <c r="AP161" i="10"/>
  <c r="AQ161" i="10" s="1"/>
  <c r="U154" i="10"/>
  <c r="V154" i="10" s="1"/>
  <c r="AP147" i="10"/>
  <c r="AQ147" i="10" s="1"/>
  <c r="U147" i="10"/>
  <c r="V147" i="10" s="1"/>
  <c r="AI25" i="10"/>
  <c r="AJ25" i="10" s="1"/>
  <c r="BD23" i="10"/>
  <c r="BE23" i="10" s="1"/>
  <c r="AB47" i="10"/>
  <c r="AC47" i="10" s="1"/>
  <c r="AW54" i="10"/>
  <c r="AX54" i="10" s="1"/>
  <c r="AP112" i="10"/>
  <c r="AQ112" i="10" s="1"/>
  <c r="U73" i="10"/>
  <c r="V73" i="10" s="1"/>
  <c r="U140" i="10"/>
  <c r="V140" i="10" s="1"/>
  <c r="AW50" i="10"/>
  <c r="AX50" i="10" s="1"/>
  <c r="BD36" i="10"/>
  <c r="BE36" i="10" s="1"/>
  <c r="AP69" i="10"/>
  <c r="AQ69" i="10" s="1"/>
  <c r="AI54" i="10"/>
  <c r="AJ54" i="10" s="1"/>
  <c r="AB66" i="10"/>
  <c r="AC66" i="10" s="1"/>
  <c r="U108" i="10"/>
  <c r="V108" i="10" s="1"/>
  <c r="AP126" i="10"/>
  <c r="AQ126" i="10" s="1"/>
  <c r="AW53" i="10"/>
  <c r="AX53" i="10" s="1"/>
  <c r="AP41" i="10"/>
  <c r="AQ41" i="10" s="1"/>
  <c r="AI30" i="10"/>
  <c r="AJ30" i="10" s="1"/>
  <c r="U99" i="10"/>
  <c r="V99" i="10" s="1"/>
  <c r="AB71" i="10"/>
  <c r="AC71" i="10" s="1"/>
  <c r="BD27" i="10"/>
  <c r="BE27" i="10" s="1"/>
  <c r="AW31" i="10"/>
  <c r="AX31" i="10" s="1"/>
  <c r="AP11" i="10"/>
  <c r="AQ11" i="10" s="1"/>
  <c r="U18" i="10"/>
  <c r="V18" i="10" s="1"/>
  <c r="AI19" i="10"/>
  <c r="AJ19" i="10" s="1"/>
  <c r="AB84" i="10"/>
  <c r="AC84" i="10" s="1"/>
  <c r="BD11" i="10"/>
  <c r="BE11" i="10" s="1"/>
  <c r="AP32" i="10"/>
  <c r="AQ32" i="10" s="1"/>
  <c r="BD41" i="10"/>
  <c r="BE41" i="10" s="1"/>
  <c r="AI21" i="10"/>
  <c r="AJ21" i="10" s="1"/>
  <c r="AW81" i="10"/>
  <c r="AX81" i="10" s="1"/>
  <c r="U21" i="10"/>
  <c r="V21" i="10" s="1"/>
  <c r="AB88" i="10"/>
  <c r="AC88" i="10" s="1"/>
  <c r="U31" i="10"/>
  <c r="V31" i="10" s="1"/>
  <c r="AP66" i="10"/>
  <c r="AQ66" i="10" s="1"/>
  <c r="AI67" i="10"/>
  <c r="AJ67" i="10" s="1"/>
  <c r="AW119" i="10"/>
  <c r="AX119" i="10" s="1"/>
  <c r="AB99" i="10"/>
  <c r="AC99" i="10" s="1"/>
  <c r="BD54" i="10"/>
  <c r="BE54" i="10" s="1"/>
  <c r="AP137" i="10"/>
  <c r="AQ137" i="10" s="1"/>
  <c r="AB68" i="10"/>
  <c r="AC68" i="10" s="1"/>
  <c r="AI91" i="10"/>
  <c r="AJ91" i="10" s="1"/>
  <c r="AW68" i="10"/>
  <c r="AX68" i="10" s="1"/>
  <c r="BD61" i="10"/>
  <c r="BE61" i="10" s="1"/>
  <c r="AP106" i="10"/>
  <c r="AQ106" i="10" s="1"/>
  <c r="U120" i="10"/>
  <c r="V120" i="10" s="1"/>
  <c r="U43" i="10"/>
  <c r="V43" i="10" s="1"/>
  <c r="BD178" i="10"/>
  <c r="BE178" i="10" s="1"/>
  <c r="AW108" i="10"/>
  <c r="AX108" i="10" s="1"/>
  <c r="U123" i="10"/>
  <c r="V123" i="10" s="1"/>
  <c r="AI76" i="10"/>
  <c r="AJ76" i="10" s="1"/>
  <c r="AB81" i="10"/>
  <c r="AC81" i="10" s="1"/>
  <c r="AP75" i="10"/>
  <c r="AQ75" i="10" s="1"/>
  <c r="AI44" i="10"/>
  <c r="AJ44" i="10" s="1"/>
  <c r="AW71" i="10"/>
  <c r="AX71" i="10" s="1"/>
  <c r="AP79" i="10"/>
  <c r="AQ79" i="10" s="1"/>
  <c r="BD90" i="10"/>
  <c r="BE90" i="10" s="1"/>
  <c r="U107" i="10"/>
  <c r="V107" i="10" s="1"/>
  <c r="AB87" i="10"/>
  <c r="AC87" i="10" s="1"/>
  <c r="U121" i="10"/>
  <c r="V121" i="10" s="1"/>
  <c r="AW118" i="10"/>
  <c r="AX118" i="10" s="1"/>
  <c r="BD65" i="10"/>
  <c r="BE65" i="10" s="1"/>
  <c r="AW73" i="10"/>
  <c r="AX73" i="10" s="1"/>
  <c r="AI75" i="10"/>
  <c r="AJ75" i="10" s="1"/>
  <c r="AB94" i="10"/>
  <c r="AC94" i="10" s="1"/>
  <c r="AP52" i="10"/>
  <c r="AQ52" i="10" s="1"/>
  <c r="AW61" i="10"/>
  <c r="AX61" i="10" s="1"/>
  <c r="AI17" i="10"/>
  <c r="AJ17" i="10" s="1"/>
  <c r="U28" i="10"/>
  <c r="V28" i="10" s="1"/>
  <c r="AW27" i="10"/>
  <c r="AX27" i="10" s="1"/>
  <c r="AB28" i="10"/>
  <c r="AC28" i="10" s="1"/>
  <c r="AP53" i="10"/>
  <c r="AQ53" i="10" s="1"/>
  <c r="BD24" i="10"/>
  <c r="BE24" i="10" s="1"/>
  <c r="AB18" i="10"/>
  <c r="AC18" i="10" s="1"/>
  <c r="AI46" i="10"/>
  <c r="AJ46" i="10" s="1"/>
  <c r="BD94" i="10"/>
  <c r="BE94" i="10" s="1"/>
  <c r="U86" i="10"/>
  <c r="V86" i="10" s="1"/>
  <c r="AI98" i="10"/>
  <c r="AJ98" i="10" s="1"/>
  <c r="AP77" i="10"/>
  <c r="AQ77" i="10" s="1"/>
  <c r="AW75" i="10"/>
  <c r="AX75" i="10" s="1"/>
  <c r="U19" i="10"/>
  <c r="V19" i="10" s="1"/>
  <c r="AI72" i="10"/>
  <c r="AJ72" i="10" s="1"/>
  <c r="AP49" i="10"/>
  <c r="AQ49" i="10" s="1"/>
  <c r="BD75" i="10"/>
  <c r="BE75" i="10" s="1"/>
  <c r="AB122" i="10"/>
  <c r="AC122" i="10" s="1"/>
  <c r="AW69" i="10"/>
  <c r="AX69" i="10" s="1"/>
  <c r="BD53" i="10"/>
  <c r="BE53" i="10" s="1"/>
  <c r="AI38" i="10"/>
  <c r="AJ38" i="10" s="1"/>
  <c r="AW41" i="10"/>
  <c r="AX41" i="10" s="1"/>
  <c r="AP40" i="10"/>
  <c r="AQ40" i="10" s="1"/>
  <c r="U47" i="10"/>
  <c r="V47" i="10" s="1"/>
  <c r="U11" i="10"/>
  <c r="V11" i="10" s="1"/>
  <c r="AB16" i="10"/>
  <c r="AC16" i="10" s="1"/>
  <c r="AI11" i="10"/>
  <c r="AJ11" i="10" s="1"/>
  <c r="AP13" i="10"/>
  <c r="AQ13" i="10" s="1"/>
  <c r="BD16" i="10"/>
  <c r="BE16" i="10" s="1"/>
  <c r="AW21" i="10"/>
  <c r="AX21" i="10" s="1"/>
  <c r="AP26" i="10"/>
  <c r="AQ26" i="10" s="1"/>
  <c r="U29" i="10"/>
  <c r="V29" i="10" s="1"/>
  <c r="U129" i="10"/>
  <c r="V129" i="10" s="1"/>
  <c r="AP92" i="10"/>
  <c r="AQ92" i="10" s="1"/>
  <c r="AW26" i="10"/>
  <c r="AX26" i="10" s="1"/>
  <c r="AP25" i="10"/>
  <c r="AQ25" i="10" s="1"/>
  <c r="AI26" i="10"/>
  <c r="AJ26" i="10" s="1"/>
  <c r="AB9" i="10"/>
  <c r="AC9" i="10" s="1"/>
  <c r="BD29" i="10"/>
  <c r="BE29" i="10" s="1"/>
  <c r="U24" i="10"/>
  <c r="V24" i="10" s="1"/>
  <c r="BD44" i="10"/>
  <c r="BE44" i="10" s="1"/>
  <c r="AI37" i="10"/>
  <c r="AJ37" i="10" s="1"/>
  <c r="AB46" i="10"/>
  <c r="AC46" i="10" s="1"/>
  <c r="AP62" i="10"/>
  <c r="AQ62" i="10" s="1"/>
  <c r="AI15" i="10"/>
  <c r="AJ15" i="10" s="1"/>
  <c r="AB40" i="10"/>
  <c r="AC40" i="10" s="1"/>
  <c r="AP46" i="10"/>
  <c r="AQ46" i="10" s="1"/>
  <c r="AW22" i="10"/>
  <c r="AX22" i="10" s="1"/>
  <c r="U51" i="10"/>
  <c r="V51" i="10" s="1"/>
  <c r="BD8" i="10"/>
  <c r="BE8" i="10" s="1"/>
  <c r="U105" i="10"/>
  <c r="V105" i="10" s="1"/>
  <c r="AB95" i="10"/>
  <c r="AC95" i="10" s="1"/>
  <c r="BD110" i="10"/>
  <c r="BE110" i="10" s="1"/>
  <c r="AP97" i="10"/>
  <c r="AQ97" i="10" s="1"/>
  <c r="AW52" i="10"/>
  <c r="AX52" i="10" s="1"/>
  <c r="AB54" i="10"/>
  <c r="AC54" i="10" s="1"/>
  <c r="BD38" i="10"/>
  <c r="BE38" i="10" s="1"/>
  <c r="U115" i="10"/>
  <c r="V115" i="10" s="1"/>
  <c r="BD33" i="10"/>
  <c r="BE33" i="10" s="1"/>
  <c r="AI45" i="10"/>
  <c r="AJ45" i="10" s="1"/>
  <c r="AW30" i="10"/>
  <c r="AX30" i="10" s="1"/>
  <c r="AP47" i="10"/>
  <c r="AQ47" i="10" s="1"/>
  <c r="AB20" i="10"/>
  <c r="AC20" i="10" s="1"/>
  <c r="U74" i="10"/>
  <c r="V74" i="10" s="1"/>
  <c r="AB31" i="10"/>
  <c r="AC31" i="10" s="1"/>
  <c r="BD63" i="10"/>
  <c r="BE63" i="10" s="1"/>
  <c r="AW98" i="10"/>
  <c r="AX98" i="10" s="1"/>
  <c r="AI78" i="10"/>
  <c r="AJ78" i="10" s="1"/>
  <c r="AP44" i="10"/>
  <c r="AQ44" i="10" s="1"/>
  <c r="AB74" i="10"/>
  <c r="AC74" i="10" s="1"/>
  <c r="BD102" i="10"/>
  <c r="BE102" i="10" s="1"/>
  <c r="AW48" i="10"/>
  <c r="AX48" i="10" s="1"/>
  <c r="AB150" i="10"/>
  <c r="AC150" i="10" s="1"/>
  <c r="AP38" i="10"/>
  <c r="AQ38" i="10" s="1"/>
  <c r="AI10" i="10"/>
  <c r="AJ10" i="10" s="1"/>
  <c r="AB14" i="10"/>
  <c r="AC14" i="10" s="1"/>
  <c r="BD18" i="10"/>
  <c r="BE18" i="10" s="1"/>
  <c r="AW14" i="10"/>
  <c r="AX14" i="10" s="1"/>
  <c r="U16" i="10"/>
  <c r="V16" i="10" s="1"/>
  <c r="AW147" i="10"/>
  <c r="AX147" i="10" s="1"/>
  <c r="AW139" i="10"/>
  <c r="AX139" i="10" s="1"/>
  <c r="U38" i="10"/>
  <c r="V38" i="10" s="1"/>
  <c r="AW60" i="10"/>
  <c r="AX60" i="10" s="1"/>
  <c r="AP37" i="10"/>
  <c r="AQ37" i="10" s="1"/>
  <c r="AW28" i="10"/>
  <c r="AX28" i="10" s="1"/>
  <c r="U85" i="10"/>
  <c r="V85" i="10" s="1"/>
  <c r="AP60" i="10"/>
  <c r="AQ60" i="10" s="1"/>
  <c r="AI70" i="10"/>
  <c r="AJ70" i="10" s="1"/>
  <c r="BD56" i="10"/>
  <c r="BE56" i="10" s="1"/>
  <c r="U114" i="10"/>
  <c r="V114" i="10" s="1"/>
  <c r="AP81" i="10"/>
  <c r="AQ81" i="10" s="1"/>
  <c r="AI105" i="10"/>
  <c r="AJ105" i="10" s="1"/>
  <c r="BD106" i="10"/>
  <c r="BE106" i="10" s="1"/>
  <c r="AB38" i="10"/>
  <c r="AC38" i="10" s="1"/>
  <c r="AP74" i="10"/>
  <c r="AQ74" i="10" s="1"/>
  <c r="AI61" i="10"/>
  <c r="AJ61" i="10" s="1"/>
  <c r="U87" i="10"/>
  <c r="V87" i="10" s="1"/>
  <c r="AP24" i="10"/>
  <c r="AQ24" i="10" s="1"/>
  <c r="AI28" i="10"/>
  <c r="AJ28" i="10" s="1"/>
  <c r="BD15" i="10"/>
  <c r="BE15" i="10" s="1"/>
  <c r="AW16" i="10"/>
  <c r="AX16" i="10" s="1"/>
  <c r="AB33" i="10"/>
  <c r="AC33" i="10" s="1"/>
  <c r="U44" i="10"/>
  <c r="V44" i="10" s="1"/>
  <c r="AP39" i="10"/>
  <c r="AQ39" i="10" s="1"/>
  <c r="BD45" i="10"/>
  <c r="BE45" i="10" s="1"/>
  <c r="AI50" i="10"/>
  <c r="AJ50" i="10" s="1"/>
  <c r="U82" i="10"/>
  <c r="V82" i="10" s="1"/>
  <c r="AB103" i="10"/>
  <c r="AC103" i="10" s="1"/>
  <c r="U71" i="10"/>
  <c r="V71" i="10" s="1"/>
  <c r="U62" i="10"/>
  <c r="V62" i="10" s="1"/>
  <c r="AP109" i="10"/>
  <c r="AQ109" i="10" s="1"/>
  <c r="AI101" i="10"/>
  <c r="AJ101" i="10" s="1"/>
  <c r="AP102" i="10"/>
  <c r="AQ102" i="10" s="1"/>
  <c r="BD119" i="10"/>
  <c r="BE119" i="10" s="1"/>
  <c r="U91" i="10"/>
  <c r="V91" i="10" s="1"/>
  <c r="AW66" i="10"/>
  <c r="AX66" i="10" s="1"/>
  <c r="AP91" i="10"/>
  <c r="AQ91" i="10" s="1"/>
  <c r="AW47" i="10"/>
  <c r="AX47" i="10" s="1"/>
  <c r="AW12" i="10"/>
  <c r="AX12" i="10" s="1"/>
  <c r="AB110" i="10"/>
  <c r="AC110" i="10" s="1"/>
  <c r="AI62" i="10"/>
  <c r="AJ62" i="10" s="1"/>
  <c r="BD70" i="10"/>
  <c r="BE70" i="10" s="1"/>
  <c r="AW100" i="10"/>
  <c r="AX100" i="10" s="1"/>
  <c r="U33" i="10"/>
  <c r="V33" i="10" s="1"/>
  <c r="AP12" i="10"/>
  <c r="AQ12" i="10" s="1"/>
  <c r="AP95" i="10"/>
  <c r="AQ95" i="10" s="1"/>
  <c r="AI20" i="10"/>
  <c r="AJ20" i="10" s="1"/>
  <c r="AP27" i="10"/>
  <c r="AQ27" i="10" s="1"/>
  <c r="BD57" i="10"/>
  <c r="BE57" i="10" s="1"/>
  <c r="AW11" i="10"/>
  <c r="AX11" i="10" s="1"/>
  <c r="AB15" i="10"/>
  <c r="AC15" i="10" s="1"/>
  <c r="AP59" i="10"/>
  <c r="AQ59" i="10" s="1"/>
  <c r="U36" i="10"/>
  <c r="V36" i="10" s="1"/>
  <c r="U54" i="10"/>
  <c r="V54" i="10" s="1"/>
  <c r="AW29" i="10"/>
  <c r="AX29" i="10" s="1"/>
  <c r="BD13" i="10"/>
  <c r="BE13" i="10" s="1"/>
  <c r="AB44" i="10"/>
  <c r="AC44" i="10" s="1"/>
  <c r="BD25" i="10"/>
  <c r="BE25" i="10" s="1"/>
  <c r="AB64" i="10"/>
  <c r="AC64" i="10" s="1"/>
  <c r="AW36" i="10"/>
  <c r="AX36" i="10" s="1"/>
  <c r="AP80" i="10"/>
  <c r="AQ80" i="10" s="1"/>
  <c r="U76" i="10"/>
  <c r="V76" i="10" s="1"/>
  <c r="AW10" i="10"/>
  <c r="AX10" i="10" s="1"/>
  <c r="AB24" i="10"/>
  <c r="AC24" i="10" s="1"/>
  <c r="AP20" i="10"/>
  <c r="AQ20" i="10" s="1"/>
  <c r="AP35" i="10"/>
  <c r="AQ35" i="10" s="1"/>
  <c r="AB41" i="10"/>
  <c r="AC41" i="10" s="1"/>
  <c r="BD46" i="10"/>
  <c r="BE46" i="10" s="1"/>
  <c r="AW65" i="10"/>
  <c r="AX65" i="10" s="1"/>
  <c r="AP58" i="10"/>
  <c r="AQ58" i="10" s="1"/>
  <c r="BD30" i="10"/>
  <c r="BE30" i="10" s="1"/>
  <c r="AW58" i="10"/>
  <c r="AX58" i="10" s="1"/>
  <c r="AI34" i="10"/>
  <c r="AJ34" i="10" s="1"/>
  <c r="U52" i="10"/>
  <c r="V52" i="10" s="1"/>
  <c r="AP50" i="10"/>
  <c r="AQ50" i="10" s="1"/>
  <c r="AB98" i="10"/>
  <c r="AC98" i="10" s="1"/>
  <c r="BD37" i="10"/>
  <c r="BE37" i="10" s="1"/>
  <c r="AW25" i="10"/>
  <c r="AX25" i="10" s="1"/>
  <c r="AB42" i="10"/>
  <c r="AC42" i="10" s="1"/>
  <c r="U64" i="10"/>
  <c r="V64" i="10" s="1"/>
  <c r="AP17" i="10"/>
  <c r="AQ17" i="10" s="1"/>
  <c r="AW38" i="10"/>
  <c r="AX38" i="10" s="1"/>
  <c r="AI40" i="10"/>
  <c r="AJ40" i="10" s="1"/>
  <c r="BD48" i="10"/>
  <c r="BE48" i="10" s="1"/>
  <c r="AB60" i="10"/>
  <c r="AC60" i="10" s="1"/>
  <c r="U67" i="10"/>
  <c r="V67" i="10" s="1"/>
  <c r="AI49" i="10"/>
  <c r="AJ49" i="10" s="1"/>
  <c r="AP56" i="10"/>
  <c r="AQ56" i="10" s="1"/>
  <c r="BD59" i="10"/>
  <c r="BE59" i="10" s="1"/>
  <c r="AW23" i="10"/>
  <c r="AX23" i="10" s="1"/>
  <c r="U22" i="10"/>
  <c r="V22" i="10" s="1"/>
  <c r="BD28" i="10"/>
  <c r="BE28" i="10" s="1"/>
  <c r="AP9" i="10"/>
  <c r="AQ9" i="10" s="1"/>
  <c r="AI16" i="10"/>
  <c r="AJ16" i="10" s="1"/>
  <c r="AB25" i="10"/>
  <c r="AC25" i="10" s="1"/>
  <c r="BD91" i="10"/>
  <c r="BE91" i="10" s="1"/>
  <c r="AW82" i="10"/>
  <c r="AX82" i="10" s="1"/>
  <c r="AB29" i="10"/>
  <c r="AC29" i="10" s="1"/>
  <c r="AW46" i="10"/>
  <c r="AX46" i="10" s="1"/>
  <c r="BD35" i="10"/>
  <c r="BE35" i="10" s="1"/>
  <c r="U53" i="10"/>
  <c r="V53" i="10" s="1"/>
  <c r="AW42" i="10"/>
  <c r="AX42" i="10" s="1"/>
  <c r="AB39" i="10"/>
  <c r="AC39" i="10" s="1"/>
  <c r="AP61" i="10"/>
  <c r="AQ61" i="10" s="1"/>
  <c r="BD62" i="10"/>
  <c r="BE62" i="10" s="1"/>
  <c r="AI73" i="10"/>
  <c r="AJ73" i="10" s="1"/>
  <c r="AP8" i="10"/>
  <c r="AQ8" i="10" s="1"/>
  <c r="AB10" i="10"/>
  <c r="AC10" i="10" s="1"/>
  <c r="U9" i="10"/>
  <c r="V9" i="10" s="1"/>
  <c r="BD12" i="10"/>
  <c r="BE12" i="10" s="1"/>
  <c r="AI8" i="10"/>
  <c r="AJ8" i="10" s="1"/>
  <c r="U80" i="10"/>
  <c r="V80" i="10" s="1"/>
  <c r="BD17" i="10"/>
  <c r="BE17" i="10" s="1"/>
  <c r="AI23" i="10"/>
  <c r="AJ23" i="10" s="1"/>
  <c r="AB48" i="10"/>
  <c r="AC48" i="10" s="1"/>
  <c r="U77" i="10"/>
  <c r="V77" i="10" s="1"/>
  <c r="AI43" i="10"/>
  <c r="AJ43" i="10" s="1"/>
  <c r="BD34" i="10"/>
  <c r="BE34" i="10" s="1"/>
  <c r="AP23" i="10"/>
  <c r="AQ23" i="10" s="1"/>
  <c r="U65" i="10"/>
  <c r="V65" i="10" s="1"/>
  <c r="AB92" i="10"/>
  <c r="AC92" i="10" s="1"/>
  <c r="AB72" i="10"/>
  <c r="AC72" i="10" s="1"/>
  <c r="U70" i="10"/>
  <c r="V70" i="10" s="1"/>
  <c r="AI69" i="10"/>
  <c r="AJ69" i="10" s="1"/>
  <c r="AI68" i="10"/>
  <c r="AJ68" i="10" s="1"/>
  <c r="AI56" i="10"/>
  <c r="AJ56" i="10" s="1"/>
  <c r="U93" i="10"/>
  <c r="V93" i="10" s="1"/>
  <c r="AI33" i="10"/>
  <c r="AJ33" i="10" s="1"/>
  <c r="BD43" i="10"/>
  <c r="BE43" i="10" s="1"/>
  <c r="U45" i="10"/>
  <c r="V45" i="10" s="1"/>
  <c r="U75" i="10"/>
  <c r="V75" i="10" s="1"/>
  <c r="AW13" i="10"/>
  <c r="AX13" i="10" s="1"/>
  <c r="BD52" i="10"/>
  <c r="BE52" i="10" s="1"/>
  <c r="AP31" i="10"/>
  <c r="AQ31" i="10" s="1"/>
  <c r="AI48" i="10"/>
  <c r="AJ48" i="10" s="1"/>
  <c r="U50" i="10"/>
  <c r="V50" i="10" s="1"/>
  <c r="AI52" i="10"/>
  <c r="AJ52" i="10" s="1"/>
  <c r="AW32" i="10"/>
  <c r="AX32" i="10" s="1"/>
  <c r="AW34" i="10"/>
  <c r="AX34" i="10" s="1"/>
  <c r="AP43" i="10"/>
  <c r="AQ43" i="10" s="1"/>
  <c r="AB30" i="10"/>
  <c r="AC30" i="10" s="1"/>
  <c r="BD21" i="10"/>
  <c r="BE21" i="10" s="1"/>
  <c r="U20" i="10"/>
  <c r="V20" i="10" s="1"/>
  <c r="AW19" i="10"/>
  <c r="AX19" i="10" s="1"/>
  <c r="AW45" i="10"/>
  <c r="AX45" i="10" s="1"/>
  <c r="AB22" i="10"/>
  <c r="AC22" i="10" s="1"/>
  <c r="AB12" i="10"/>
  <c r="AC12" i="10" s="1"/>
  <c r="AB23" i="10"/>
  <c r="AC23" i="10" s="1"/>
  <c r="AP21" i="10"/>
  <c r="AQ21" i="10" s="1"/>
  <c r="AI24" i="10"/>
  <c r="AJ24" i="10" s="1"/>
  <c r="AP33" i="10"/>
  <c r="AQ33" i="10" s="1"/>
  <c r="AW24" i="10"/>
  <c r="AX24" i="10" s="1"/>
  <c r="AP22" i="10"/>
  <c r="AQ22" i="10" s="1"/>
  <c r="I10" i="2" l="1"/>
  <c r="J10" i="2"/>
  <c r="C8" i="2"/>
  <c r="G8" i="2"/>
  <c r="D8" i="2" s="1"/>
  <c r="H8" i="2"/>
  <c r="E8" i="2" s="1"/>
  <c r="I9" i="2"/>
  <c r="J9" i="2"/>
  <c r="C7" i="2"/>
  <c r="H7" i="2"/>
  <c r="E7" i="2" s="1"/>
  <c r="G7" i="2"/>
  <c r="D7" i="2" s="1"/>
  <c r="J7" i="2" l="1"/>
  <c r="I7" i="2"/>
  <c r="I8" i="2"/>
  <c r="J8" i="2"/>
</calcChain>
</file>

<file path=xl/sharedStrings.xml><?xml version="1.0" encoding="utf-8"?>
<sst xmlns="http://schemas.openxmlformats.org/spreadsheetml/2006/main" count="5607" uniqueCount="409">
  <si>
    <t>Voice and Accountability</t>
  </si>
  <si>
    <t>Political Instability and Violence</t>
  </si>
  <si>
    <t>Government Effectiveness</t>
  </si>
  <si>
    <t>Regulatory Burden</t>
  </si>
  <si>
    <t>Rule of Law</t>
  </si>
  <si>
    <t>Graft</t>
  </si>
  <si>
    <t>Estimate</t>
  </si>
  <si>
    <t>Upperbound</t>
  </si>
  <si>
    <t>Lowerbound</t>
  </si>
  <si>
    <t>AFG</t>
  </si>
  <si>
    <t>Afghanistan</t>
  </si>
  <si>
    <t>..</t>
  </si>
  <si>
    <t>AGO</t>
  </si>
  <si>
    <t>Angola</t>
  </si>
  <si>
    <t>ALB</t>
  </si>
  <si>
    <t>Albania</t>
  </si>
  <si>
    <t>ARE</t>
  </si>
  <si>
    <t>ARG</t>
  </si>
  <si>
    <t>Argentina</t>
  </si>
  <si>
    <t>ARM</t>
  </si>
  <si>
    <t>Armenia</t>
  </si>
  <si>
    <t>AUS</t>
  </si>
  <si>
    <t>Australia</t>
  </si>
  <si>
    <t>AUT</t>
  </si>
  <si>
    <t>Austria</t>
  </si>
  <si>
    <t>AZE</t>
  </si>
  <si>
    <t>Azerbaijan</t>
  </si>
  <si>
    <t>BDI</t>
  </si>
  <si>
    <t>Burundi</t>
  </si>
  <si>
    <t>BEL</t>
  </si>
  <si>
    <t>Belgium</t>
  </si>
  <si>
    <t>BEN</t>
  </si>
  <si>
    <t>Benin</t>
  </si>
  <si>
    <t>BFA</t>
  </si>
  <si>
    <t>Burkina Faso</t>
  </si>
  <si>
    <t>BGD</t>
  </si>
  <si>
    <t>Bangladesh</t>
  </si>
  <si>
    <t>BGR</t>
  </si>
  <si>
    <t>Bulgaria</t>
  </si>
  <si>
    <t>BHR</t>
  </si>
  <si>
    <t>Bahrain</t>
  </si>
  <si>
    <t>BHS</t>
  </si>
  <si>
    <t>Bahamas, The</t>
  </si>
  <si>
    <t>BIH</t>
  </si>
  <si>
    <t>BLR</t>
  </si>
  <si>
    <t>Belarus</t>
  </si>
  <si>
    <t>BLZ</t>
  </si>
  <si>
    <t>Belize</t>
  </si>
  <si>
    <t>BOL</t>
  </si>
  <si>
    <t>Bolivia</t>
  </si>
  <si>
    <t>BRA</t>
  </si>
  <si>
    <t>Brazil</t>
  </si>
  <si>
    <t>BRB</t>
  </si>
  <si>
    <t>Barbados</t>
  </si>
  <si>
    <t>BRN</t>
  </si>
  <si>
    <t>Brunei</t>
  </si>
  <si>
    <t>BTN</t>
  </si>
  <si>
    <t>Bhutan</t>
  </si>
  <si>
    <t>BWA</t>
  </si>
  <si>
    <t>Botswana</t>
  </si>
  <si>
    <t>CAF</t>
  </si>
  <si>
    <t>CAN</t>
  </si>
  <si>
    <t>Canada</t>
  </si>
  <si>
    <t>CHE</t>
  </si>
  <si>
    <t>Switzerland</t>
  </si>
  <si>
    <t>CHL</t>
  </si>
  <si>
    <t>Chile</t>
  </si>
  <si>
    <t>CHN</t>
  </si>
  <si>
    <t>China</t>
  </si>
  <si>
    <t>CIV</t>
  </si>
  <si>
    <t>Cote d'Ivoire</t>
  </si>
  <si>
    <t>CMR</t>
  </si>
  <si>
    <t>Cameroon</t>
  </si>
  <si>
    <t>COG</t>
  </si>
  <si>
    <t>COL</t>
  </si>
  <si>
    <t>Colombia</t>
  </si>
  <si>
    <t>COM</t>
  </si>
  <si>
    <t>Comoros</t>
  </si>
  <si>
    <t>CPV</t>
  </si>
  <si>
    <t>Cape verde</t>
  </si>
  <si>
    <t>CRI</t>
  </si>
  <si>
    <t>Costa Rica</t>
  </si>
  <si>
    <t>CUB</t>
  </si>
  <si>
    <t>Cuba</t>
  </si>
  <si>
    <t>CYP</t>
  </si>
  <si>
    <t>Cyprus</t>
  </si>
  <si>
    <t>CZE</t>
  </si>
  <si>
    <t>Czech Republic</t>
  </si>
  <si>
    <t>DEU</t>
  </si>
  <si>
    <t>Germany</t>
  </si>
  <si>
    <t>DJI</t>
  </si>
  <si>
    <t>Djibouti</t>
  </si>
  <si>
    <t>DNK</t>
  </si>
  <si>
    <t>Denmark</t>
  </si>
  <si>
    <t>DOM</t>
  </si>
  <si>
    <t>DZA</t>
  </si>
  <si>
    <t>Algeria</t>
  </si>
  <si>
    <t>ECU</t>
  </si>
  <si>
    <t>Ecuador</t>
  </si>
  <si>
    <t>EGY</t>
  </si>
  <si>
    <t>ERI</t>
  </si>
  <si>
    <t>Eritrea</t>
  </si>
  <si>
    <t>ESP</t>
  </si>
  <si>
    <t>Spain</t>
  </si>
  <si>
    <t>EST</t>
  </si>
  <si>
    <t>Estonia</t>
  </si>
  <si>
    <t>ETH</t>
  </si>
  <si>
    <t>Ethiopia</t>
  </si>
  <si>
    <t>FIN</t>
  </si>
  <si>
    <t>Finland</t>
  </si>
  <si>
    <t>FJI</t>
  </si>
  <si>
    <t>Fiji</t>
  </si>
  <si>
    <t>FRA</t>
  </si>
  <si>
    <t>France</t>
  </si>
  <si>
    <t>GAB</t>
  </si>
  <si>
    <t>Gabon</t>
  </si>
  <si>
    <t>GBR</t>
  </si>
  <si>
    <t>United Kingdom</t>
  </si>
  <si>
    <t>GEO</t>
  </si>
  <si>
    <t>Georgia</t>
  </si>
  <si>
    <t>GHA</t>
  </si>
  <si>
    <t>Ghana</t>
  </si>
  <si>
    <t>GIN</t>
  </si>
  <si>
    <t>Guinea</t>
  </si>
  <si>
    <t>GLP</t>
  </si>
  <si>
    <t>Guadeloupe</t>
  </si>
  <si>
    <t>GMB</t>
  </si>
  <si>
    <t>GNB</t>
  </si>
  <si>
    <t>Guinea-Bissau</t>
  </si>
  <si>
    <t>GNQ</t>
  </si>
  <si>
    <t>Equatorial Guinea</t>
  </si>
  <si>
    <t>GRC</t>
  </si>
  <si>
    <t>Greece</t>
  </si>
  <si>
    <t>GTM</t>
  </si>
  <si>
    <t>Guatemala</t>
  </si>
  <si>
    <t>GUY</t>
  </si>
  <si>
    <t>Guyana</t>
  </si>
  <si>
    <t>HKG</t>
  </si>
  <si>
    <t>HND</t>
  </si>
  <si>
    <t>Honduras</t>
  </si>
  <si>
    <t>HRV</t>
  </si>
  <si>
    <t>Croatia</t>
  </si>
  <si>
    <t>HTI</t>
  </si>
  <si>
    <t>Haiti</t>
  </si>
  <si>
    <t>HUN</t>
  </si>
  <si>
    <t>Hungary</t>
  </si>
  <si>
    <t>IDN</t>
  </si>
  <si>
    <t>Indonesia</t>
  </si>
  <si>
    <t>IND</t>
  </si>
  <si>
    <t>India</t>
  </si>
  <si>
    <t>IRL</t>
  </si>
  <si>
    <t>Ireland</t>
  </si>
  <si>
    <t>IRN</t>
  </si>
  <si>
    <t>IRQ</t>
  </si>
  <si>
    <t>Iraq</t>
  </si>
  <si>
    <t>ISL</t>
  </si>
  <si>
    <t>Iceland</t>
  </si>
  <si>
    <t>ISR</t>
  </si>
  <si>
    <t>Israel</t>
  </si>
  <si>
    <t>ITA</t>
  </si>
  <si>
    <t>Italy</t>
  </si>
  <si>
    <t>JAM</t>
  </si>
  <si>
    <t>Jamaica</t>
  </si>
  <si>
    <t>JOR</t>
  </si>
  <si>
    <t>Jordan</t>
  </si>
  <si>
    <t>JPN</t>
  </si>
  <si>
    <t>Japan</t>
  </si>
  <si>
    <t>KAZ</t>
  </si>
  <si>
    <t>Kazakhstan</t>
  </si>
  <si>
    <t>KEN</t>
  </si>
  <si>
    <t>Kenya</t>
  </si>
  <si>
    <t>KGZ</t>
  </si>
  <si>
    <t>Kyrgyz Republic</t>
  </si>
  <si>
    <t>KHM</t>
  </si>
  <si>
    <t>Cambodia</t>
  </si>
  <si>
    <t>KOR</t>
  </si>
  <si>
    <t>KWT</t>
  </si>
  <si>
    <t>Kuwait</t>
  </si>
  <si>
    <t>LAO</t>
  </si>
  <si>
    <t>LBN</t>
  </si>
  <si>
    <t>Lebanon</t>
  </si>
  <si>
    <t>LBR</t>
  </si>
  <si>
    <t>Liberia</t>
  </si>
  <si>
    <t>LBY</t>
  </si>
  <si>
    <t>Libya</t>
  </si>
  <si>
    <t>LKA</t>
  </si>
  <si>
    <t>Sri Lanka</t>
  </si>
  <si>
    <t>LSO</t>
  </si>
  <si>
    <t>Lesotho</t>
  </si>
  <si>
    <t>LTU</t>
  </si>
  <si>
    <t>Lithuania</t>
  </si>
  <si>
    <t>LUX</t>
  </si>
  <si>
    <t>Luxembourg</t>
  </si>
  <si>
    <t>LVA</t>
  </si>
  <si>
    <t>Latvia</t>
  </si>
  <si>
    <t>MAC</t>
  </si>
  <si>
    <t>MAR</t>
  </si>
  <si>
    <t>Morocco</t>
  </si>
  <si>
    <t>MDA</t>
  </si>
  <si>
    <t>Moldova</t>
  </si>
  <si>
    <t>MDG</t>
  </si>
  <si>
    <t>Madagascar</t>
  </si>
  <si>
    <t>MDV</t>
  </si>
  <si>
    <t>Maldives</t>
  </si>
  <si>
    <t>MEX</t>
  </si>
  <si>
    <t>Mexico</t>
  </si>
  <si>
    <t>MKD</t>
  </si>
  <si>
    <t>MLI</t>
  </si>
  <si>
    <t>Mali</t>
  </si>
  <si>
    <t>MLT</t>
  </si>
  <si>
    <t>Malta</t>
  </si>
  <si>
    <t>MMR</t>
  </si>
  <si>
    <t>MNG</t>
  </si>
  <si>
    <t>Mongolia</t>
  </si>
  <si>
    <t>MOZ</t>
  </si>
  <si>
    <t>Mozambique</t>
  </si>
  <si>
    <t>MRT</t>
  </si>
  <si>
    <t>Mauritania</t>
  </si>
  <si>
    <t>MTQ</t>
  </si>
  <si>
    <t>Martinique</t>
  </si>
  <si>
    <t>MUS</t>
  </si>
  <si>
    <t>Mauritius</t>
  </si>
  <si>
    <t>MWI</t>
  </si>
  <si>
    <t>Malawi</t>
  </si>
  <si>
    <t>MYS</t>
  </si>
  <si>
    <t>Malaysia</t>
  </si>
  <si>
    <t>NAM</t>
  </si>
  <si>
    <t>Namibia</t>
  </si>
  <si>
    <t>NER</t>
  </si>
  <si>
    <t>Niger</t>
  </si>
  <si>
    <t>NGA</t>
  </si>
  <si>
    <t>Nigeria</t>
  </si>
  <si>
    <t>NIC</t>
  </si>
  <si>
    <t>Nicaragua</t>
  </si>
  <si>
    <t>NLD</t>
  </si>
  <si>
    <t>Netherlands</t>
  </si>
  <si>
    <t>NOR</t>
  </si>
  <si>
    <t>Norway</t>
  </si>
  <si>
    <t>NPL</t>
  </si>
  <si>
    <t>Nepal</t>
  </si>
  <si>
    <t>NZL</t>
  </si>
  <si>
    <t>New Zealand</t>
  </si>
  <si>
    <t>OMN</t>
  </si>
  <si>
    <t>Oman</t>
  </si>
  <si>
    <t>PAK</t>
  </si>
  <si>
    <t>Pakistan</t>
  </si>
  <si>
    <t>PAN</t>
  </si>
  <si>
    <t>Panama</t>
  </si>
  <si>
    <t>PER</t>
  </si>
  <si>
    <t>Peru</t>
  </si>
  <si>
    <t>PHL</t>
  </si>
  <si>
    <t>Philippines</t>
  </si>
  <si>
    <t>PNG</t>
  </si>
  <si>
    <t>POL</t>
  </si>
  <si>
    <t>Poland</t>
  </si>
  <si>
    <t>PRI</t>
  </si>
  <si>
    <t>Puerto Rico</t>
  </si>
  <si>
    <t>PRK</t>
  </si>
  <si>
    <t>PRT</t>
  </si>
  <si>
    <t>Portugal</t>
  </si>
  <si>
    <t>PRY</t>
  </si>
  <si>
    <t>Paraguay</t>
  </si>
  <si>
    <t>QAT</t>
  </si>
  <si>
    <t>Qatar</t>
  </si>
  <si>
    <t>REU</t>
  </si>
  <si>
    <t>Reunion</t>
  </si>
  <si>
    <t>ROM</t>
  </si>
  <si>
    <t>Romania</t>
  </si>
  <si>
    <t>RUS</t>
  </si>
  <si>
    <t>RWA</t>
  </si>
  <si>
    <t>Rwanda</t>
  </si>
  <si>
    <t>SAU</t>
  </si>
  <si>
    <t>Saudi Arabia</t>
  </si>
  <si>
    <t>SDN</t>
  </si>
  <si>
    <t>Sudan</t>
  </si>
  <si>
    <t>SEN</t>
  </si>
  <si>
    <t>Senegal</t>
  </si>
  <si>
    <t>SGP</t>
  </si>
  <si>
    <t>Singapore</t>
  </si>
  <si>
    <t>SLB</t>
  </si>
  <si>
    <t>Solomon Islands</t>
  </si>
  <si>
    <t>SLE</t>
  </si>
  <si>
    <t>Sierra Leone</t>
  </si>
  <si>
    <t>SLV</t>
  </si>
  <si>
    <t>El Salvador</t>
  </si>
  <si>
    <t>SOM</t>
  </si>
  <si>
    <t>Somalia</t>
  </si>
  <si>
    <t>STP</t>
  </si>
  <si>
    <t>SUR</t>
  </si>
  <si>
    <t>Suriname</t>
  </si>
  <si>
    <t>SVK</t>
  </si>
  <si>
    <t>Slovak Republic</t>
  </si>
  <si>
    <t>SVN</t>
  </si>
  <si>
    <t>Slovenia</t>
  </si>
  <si>
    <t>SWE</t>
  </si>
  <si>
    <t>Sweden</t>
  </si>
  <si>
    <t>SWZ</t>
  </si>
  <si>
    <t>Swaziland</t>
  </si>
  <si>
    <t>SYR</t>
  </si>
  <si>
    <t>TCD</t>
  </si>
  <si>
    <t>Chad</t>
  </si>
  <si>
    <t>TGO</t>
  </si>
  <si>
    <t>Togo</t>
  </si>
  <si>
    <t>THA</t>
  </si>
  <si>
    <t>Thailand</t>
  </si>
  <si>
    <t>TJK</t>
  </si>
  <si>
    <t>Tajikistan</t>
  </si>
  <si>
    <t>TKM</t>
  </si>
  <si>
    <t>Turkmenistan</t>
  </si>
  <si>
    <t>TTO</t>
  </si>
  <si>
    <t>TUN</t>
  </si>
  <si>
    <t>Tunisia</t>
  </si>
  <si>
    <t>TUR</t>
  </si>
  <si>
    <t>Turkey</t>
  </si>
  <si>
    <t>TWN</t>
  </si>
  <si>
    <t>TZA</t>
  </si>
  <si>
    <t>Tanzania</t>
  </si>
  <si>
    <t>UGA</t>
  </si>
  <si>
    <t>Uganda</t>
  </si>
  <si>
    <t>UKR</t>
  </si>
  <si>
    <t>Ukraine</t>
  </si>
  <si>
    <t>URY</t>
  </si>
  <si>
    <t>Uruguay</t>
  </si>
  <si>
    <t>USA</t>
  </si>
  <si>
    <t>United States</t>
  </si>
  <si>
    <t>UZB</t>
  </si>
  <si>
    <t>Uzbekistan</t>
  </si>
  <si>
    <t>VEN</t>
  </si>
  <si>
    <t>VNM</t>
  </si>
  <si>
    <t>Vietnam</t>
  </si>
  <si>
    <t>WTB</t>
  </si>
  <si>
    <t>YEM</t>
  </si>
  <si>
    <t>YUG</t>
  </si>
  <si>
    <t>ZAF</t>
  </si>
  <si>
    <t>ZAR</t>
  </si>
  <si>
    <t>ZMB</t>
  </si>
  <si>
    <t>Zambia</t>
  </si>
  <si>
    <t>ZWE</t>
  </si>
  <si>
    <t>Zimbabwe</t>
  </si>
  <si>
    <t>Country code</t>
  </si>
  <si>
    <t>Country</t>
  </si>
  <si>
    <t>Political Stability</t>
  </si>
  <si>
    <t>Lack of Regulatory Burden</t>
  </si>
  <si>
    <t>Control of Corruption</t>
  </si>
  <si>
    <t>Standard Error</t>
  </si>
  <si>
    <t># Indicators</t>
  </si>
  <si>
    <t>SE</t>
  </si>
  <si>
    <t>Band1</t>
  </si>
  <si>
    <t>Band2</t>
  </si>
  <si>
    <t>Labels</t>
  </si>
  <si>
    <t>Country Name</t>
  </si>
  <si>
    <t>Country Code</t>
  </si>
  <si>
    <t>Choose Country Here</t>
  </si>
  <si>
    <t>United Arab Emirates</t>
  </si>
  <si>
    <t>Bosnia and Herzegovina</t>
  </si>
  <si>
    <t>Central African Republic</t>
  </si>
  <si>
    <t>Congo, Dem. Rep.</t>
  </si>
  <si>
    <t>Congo, Rep.</t>
  </si>
  <si>
    <t>Dominican Republic</t>
  </si>
  <si>
    <t>Egypt, Arab Rep.</t>
  </si>
  <si>
    <t>Gambia, The</t>
  </si>
  <si>
    <t>Hong Kong, China</t>
  </si>
  <si>
    <t>Iran, Islamic Rep.</t>
  </si>
  <si>
    <t>Korea, Dem. Rep.</t>
  </si>
  <si>
    <t>Korea, Rep.</t>
  </si>
  <si>
    <t>Macao, China</t>
  </si>
  <si>
    <t>Macedonia, FYR</t>
  </si>
  <si>
    <t>Myanmar</t>
  </si>
  <si>
    <t>Papua New Guinea</t>
  </si>
  <si>
    <t>Russian Federation</t>
  </si>
  <si>
    <t>South Africa</t>
  </si>
  <si>
    <t>Syrian Arab Republic</t>
  </si>
  <si>
    <t>Taiwan, China</t>
  </si>
  <si>
    <t>Venezuela, RB</t>
  </si>
  <si>
    <t>West Bank and Gaza</t>
  </si>
  <si>
    <t>Yemen, Rep.</t>
  </si>
  <si>
    <t>Yugoslavia, FR (Serbia/Montenegro)</t>
  </si>
  <si>
    <t>Lao, PDR</t>
  </si>
  <si>
    <t>Sao Tome and Principe and Pr</t>
  </si>
  <si>
    <t>Trinidad and Tobago&amp; Tob*</t>
  </si>
  <si>
    <t xml:space="preserve">Sao Tome and Principe </t>
  </si>
  <si>
    <t>90%CI-low</t>
  </si>
  <si>
    <t>90%CI-high</t>
  </si>
  <si>
    <t>Eastern Europe and Formaer Soviet Union</t>
  </si>
  <si>
    <t>EE/FSU</t>
  </si>
  <si>
    <t>Asia</t>
  </si>
  <si>
    <t>Africa</t>
  </si>
  <si>
    <t>Latin America</t>
  </si>
  <si>
    <t>OECD</t>
  </si>
  <si>
    <t>LAC</t>
  </si>
  <si>
    <t>AFR</t>
  </si>
  <si>
    <t>ASI</t>
  </si>
  <si>
    <t>Note: For quick reference, use the commands below. For more detailed usage, please read the "Documentation" sheet first.</t>
  </si>
  <si>
    <t>The country you chose is:</t>
  </si>
  <si>
    <t>DO NOT EDIT/CHANGE THIS CELL!!!</t>
  </si>
  <si>
    <t>Enter the country name in the green box below:</t>
  </si>
  <si>
    <t>Quick Reference Tool:</t>
  </si>
  <si>
    <t>If you want to see how a particular country ranks in terms of governance indicators…</t>
  </si>
  <si>
    <t>Use the left arrow to select the country you are interested in. The code of the country appears under the right hand arrow. Input this code in the orange box above to get the desired charts</t>
  </si>
  <si>
    <t>You can see the results in the next two sheets: "Bar Chart" and "Diamond Chart." Both charts answer the same question: in percentage terms, how many countries rank WORSE than the country you chose on each of the 6 indicators. Thus, a higher number is better, because it means more countries in the world rank worse rather than better than the country of your choice. Remember: these results are only estimates, described by the blue bars in the "Bar Chart" and by the thick black line in the "Diamond Chart." The error associated with these estimates (calculated with 90% confidence) is described by the thin red lines in the "Bar Chart" and by the shaded area in the "Diamond Chart" respectively.</t>
  </si>
  <si>
    <t>Eastern Europe and Former Soviet Union</t>
  </si>
  <si>
    <t>Dataset from: "Aggregating Governance Indicators" and "Governance Matters"
Daniel Kaufmann, Aart Kraay and Pablo Zoido-Lobaton, May 2000</t>
  </si>
  <si>
    <t>Important:</t>
  </si>
  <si>
    <t>You can also choose one of the following country groups:</t>
  </si>
  <si>
    <t>If you want to see how a group of countries rank comparatively in terms of governance indicators…</t>
  </si>
  <si>
    <t>Enter a "1" in the red column on the left of the country code for each of the countries you are interested in:</t>
  </si>
  <si>
    <t xml:space="preserve">You can see the results in the next 6 sheets: "VA" (Voice and Accountability), "PIV" (Political Instability and Violence"), "GE" (Government Effectiveness), "RB" (Regulatory Burden"), "RL" (Rule of Law) and "GR" (Graft).  Each chart presents the estimated value of the indicator for all the countries in the database, with the countries of your choice being highlited. The error associated with these estimates (calculated with 90% confidence) is described by the thin lines that accompany each estimation point. </t>
  </si>
  <si>
    <t>DO NOT EDIT/CHANGE THIS CELLS!!!</t>
  </si>
  <si>
    <r>
      <t xml:space="preserve">Note: Sometimes, the official name of the country might be different from its usual name. If this is the case, or if the country does not exist in this database, you will get an error message (#N/A) on the </t>
    </r>
    <r>
      <rPr>
        <i/>
        <sz val="10"/>
        <color indexed="57"/>
        <rFont val="Arial"/>
        <family val="2"/>
      </rPr>
      <t>green</t>
    </r>
    <r>
      <rPr>
        <i/>
        <sz val="10"/>
        <rFont val="Arial"/>
        <family val="2"/>
      </rPr>
      <t xml:space="preserve"> box above, look in the quick reference tool below for the code of the country, and type (do not copy and paste) the code in the </t>
    </r>
    <r>
      <rPr>
        <i/>
        <sz val="10"/>
        <color indexed="48"/>
        <rFont val="Arial"/>
        <family val="2"/>
      </rPr>
      <t>blue</t>
    </r>
    <r>
      <rPr>
        <i/>
        <sz val="10"/>
        <rFont val="Arial"/>
        <family val="2"/>
      </rPr>
      <t xml:space="preserve"> box below. </t>
    </r>
    <r>
      <rPr>
        <i/>
        <sz val="10"/>
        <color indexed="10"/>
        <rFont val="Arial"/>
        <family val="2"/>
      </rPr>
      <t>Caution: do not edit, delete or modify the content of any of the cells other than the green one and the orange o</t>
    </r>
    <r>
      <rPr>
        <i/>
        <sz val="10"/>
        <rFont val="Arial"/>
        <family val="2"/>
      </rPr>
      <t>ne.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</si>
</sst>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8" x14ac:knownFonts="1">
    <font>
      <sz val="10"/>
      <name val="Arial"/>
    </font>
    <font>
      <sz val="10.25"/>
      <name val="Arial"/>
    </font>
    <font>
      <sz val="10"/>
      <name val="Arial"/>
    </font>
    <font>
      <sz val="10"/>
      <name val="Arial"/>
    </font>
    <font>
      <sz val="10"/>
      <name val="Arial"/>
    </font>
    <font>
      <b/>
      <sz val="12"/>
      <name val="Arial"/>
      <family val="2"/>
    </font>
    <font>
      <sz val="10"/>
      <name val="Arial"/>
    </font>
    <font>
      <sz val="10"/>
      <name val="Arial"/>
    </font>
    <font>
      <sz val="10"/>
      <name val="Arial"/>
    </font>
    <font>
      <sz val="10"/>
      <name val="Arial"/>
    </font>
    <font>
      <sz val="10"/>
      <name val="Arial"/>
    </font>
    <font>
      <sz val="10"/>
      <name val="Arial"/>
    </font>
    <font>
      <sz val="10"/>
      <name val="Arial"/>
    </font>
    <font>
      <sz val="10"/>
      <name val="Arial"/>
    </font>
    <font>
      <sz val="10"/>
      <name val="Arial"/>
    </font>
    <font>
      <sz val="10"/>
      <name val="Arial"/>
    </font>
    <font>
      <b/>
      <sz val="10"/>
      <name val="Arial"/>
      <family val="2"/>
    </font>
    <font>
      <sz val="10"/>
      <name val="Arial"/>
      <family val="2"/>
    </font>
    <font>
      <sz val="9.5"/>
      <name val="Arial"/>
    </font>
    <font>
      <sz val="10"/>
      <name val="Arial"/>
    </font>
    <font>
      <i/>
      <sz val="10"/>
      <name val="Arial"/>
      <family val="2"/>
    </font>
    <font>
      <b/>
      <sz val="12"/>
      <color indexed="9"/>
      <name val="Arial"/>
      <family val="2"/>
    </font>
    <font>
      <i/>
      <sz val="10"/>
      <color indexed="10"/>
      <name val="Arial"/>
      <family val="2"/>
    </font>
    <font>
      <b/>
      <sz val="11"/>
      <name val="Arial"/>
      <family val="2"/>
    </font>
    <font>
      <sz val="11"/>
      <name val="Arial"/>
      <family val="2"/>
    </font>
    <font>
      <b/>
      <sz val="10"/>
      <color indexed="10"/>
      <name val="Arial"/>
      <family val="2"/>
    </font>
    <font>
      <i/>
      <sz val="10"/>
      <color indexed="48"/>
      <name val="Arial"/>
      <family val="2"/>
    </font>
    <font>
      <i/>
      <sz val="10"/>
      <color indexed="57"/>
      <name val="Arial"/>
      <family val="2"/>
    </font>
  </fonts>
  <fills count="7">
    <fill>
      <patternFill patternType="none"/>
    </fill>
    <fill>
      <patternFill patternType="gray125"/>
    </fill>
    <fill>
      <patternFill patternType="solid">
        <fgColor indexed="10"/>
        <bgColor indexed="64"/>
      </patternFill>
    </fill>
    <fill>
      <patternFill patternType="solid">
        <fgColor indexed="13"/>
        <bgColor indexed="64"/>
      </patternFill>
    </fill>
    <fill>
      <patternFill patternType="solid">
        <fgColor indexed="43"/>
        <bgColor indexed="64"/>
      </patternFill>
    </fill>
    <fill>
      <patternFill patternType="solid">
        <fgColor indexed="44"/>
        <bgColor indexed="64"/>
      </patternFill>
    </fill>
    <fill>
      <patternFill patternType="solid">
        <fgColor indexed="11"/>
        <bgColor indexed="64"/>
      </patternFill>
    </fill>
  </fills>
  <borders count="37">
    <border>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bottom style="thin">
        <color indexed="64"/>
      </bottom>
      <diagonal/>
    </border>
    <border>
      <left/>
      <right style="thin">
        <color indexed="64"/>
      </right>
      <top/>
      <bottom style="medium">
        <color indexed="64"/>
      </bottom>
      <diagonal/>
    </border>
  </borders>
  <cellStyleXfs count="1">
    <xf numFmtId="0" fontId="0" fillId="0" borderId="0"/>
  </cellStyleXfs>
  <cellXfs count="134">
    <xf numFmtId="0" fontId="0" fillId="0" borderId="0" xfId="0"/>
    <xf numFmtId="0" fontId="0" fillId="0" borderId="0" xfId="0" applyBorder="1"/>
    <xf numFmtId="0" fontId="0" fillId="0" borderId="0" xfId="0" applyBorder="1" applyAlignment="1">
      <alignment horizontal="center"/>
    </xf>
    <xf numFmtId="0" fontId="0" fillId="0" borderId="1" xfId="0" applyBorder="1" applyAlignment="1">
      <alignment horizontal="center"/>
    </xf>
    <xf numFmtId="0" fontId="16" fillId="0" borderId="1" xfId="0" applyFont="1" applyBorder="1" applyAlignment="1">
      <alignment horizontal="centerContinuous"/>
    </xf>
    <xf numFmtId="0" fontId="0" fillId="0" borderId="1" xfId="0" applyBorder="1" applyAlignment="1">
      <alignment horizontal="centerContinuous"/>
    </xf>
    <xf numFmtId="0" fontId="0" fillId="0" borderId="2" xfId="0" applyBorder="1" applyAlignment="1">
      <alignment horizontal="centerContinuous"/>
    </xf>
    <xf numFmtId="0" fontId="0" fillId="0" borderId="3" xfId="0" applyBorder="1" applyAlignment="1">
      <alignment horizontal="center"/>
    </xf>
    <xf numFmtId="0" fontId="0" fillId="0" borderId="4" xfId="0" applyBorder="1" applyAlignment="1">
      <alignment horizontal="center"/>
    </xf>
    <xf numFmtId="0" fontId="16" fillId="0" borderId="0" xfId="0" applyFont="1"/>
    <xf numFmtId="0" fontId="0" fillId="0" borderId="0" xfId="0" applyBorder="1" applyAlignment="1">
      <alignment horizontal="left"/>
    </xf>
    <xf numFmtId="164" fontId="0" fillId="0" borderId="5" xfId="0" applyNumberFormat="1" applyBorder="1" applyAlignment="1" applyProtection="1">
      <alignment horizontal="center"/>
      <protection locked="0"/>
    </xf>
    <xf numFmtId="164" fontId="0" fillId="0" borderId="0" xfId="0" applyNumberFormat="1" applyBorder="1" applyAlignment="1" applyProtection="1">
      <alignment horizontal="center"/>
      <protection locked="0"/>
    </xf>
    <xf numFmtId="164" fontId="0" fillId="0" borderId="6" xfId="0" applyNumberFormat="1" applyBorder="1" applyAlignment="1" applyProtection="1">
      <alignment horizontal="center"/>
      <protection locked="0"/>
    </xf>
    <xf numFmtId="164" fontId="0" fillId="0" borderId="0" xfId="0" applyNumberFormat="1" applyBorder="1" applyAlignment="1">
      <alignment horizontal="center"/>
    </xf>
    <xf numFmtId="164" fontId="0" fillId="0" borderId="6" xfId="0" applyNumberFormat="1" applyBorder="1" applyAlignment="1">
      <alignment horizontal="center"/>
    </xf>
    <xf numFmtId="0" fontId="0" fillId="0" borderId="4" xfId="0" applyBorder="1" applyAlignment="1">
      <alignment horizontal="left"/>
    </xf>
    <xf numFmtId="164" fontId="0" fillId="0" borderId="7" xfId="0" applyNumberFormat="1" applyBorder="1" applyAlignment="1">
      <alignment horizontal="center"/>
    </xf>
    <xf numFmtId="164" fontId="0" fillId="0" borderId="4" xfId="0" applyNumberFormat="1" applyBorder="1" applyAlignment="1">
      <alignment horizontal="center"/>
    </xf>
    <xf numFmtId="164" fontId="0" fillId="0" borderId="0" xfId="0" applyNumberFormat="1" applyBorder="1"/>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6" xfId="0" applyBorder="1" applyAlignment="1">
      <alignment horizontal="left"/>
    </xf>
    <xf numFmtId="0" fontId="0" fillId="0" borderId="0" xfId="0" applyNumberFormat="1" applyBorder="1" applyAlignment="1" applyProtection="1">
      <alignment horizontal="center"/>
      <protection locked="0"/>
    </xf>
    <xf numFmtId="0" fontId="0" fillId="0" borderId="3" xfId="0" applyNumberFormat="1" applyBorder="1" applyAlignment="1" applyProtection="1">
      <alignment horizontal="center"/>
      <protection locked="0"/>
    </xf>
    <xf numFmtId="0" fontId="0" fillId="0" borderId="7" xfId="0" applyBorder="1" applyAlignment="1">
      <alignment horizontal="left"/>
    </xf>
    <xf numFmtId="164" fontId="0" fillId="0" borderId="7" xfId="0" applyNumberFormat="1" applyBorder="1" applyAlignment="1" applyProtection="1">
      <alignment horizontal="center"/>
      <protection locked="0"/>
    </xf>
    <xf numFmtId="164" fontId="0" fillId="0" borderId="4" xfId="0" applyNumberFormat="1" applyBorder="1" applyAlignment="1" applyProtection="1">
      <alignment horizontal="center"/>
      <protection locked="0"/>
    </xf>
    <xf numFmtId="0" fontId="0" fillId="0" borderId="4" xfId="0" applyNumberFormat="1" applyBorder="1" applyAlignment="1" applyProtection="1">
      <alignment horizontal="center"/>
      <protection locked="0"/>
    </xf>
    <xf numFmtId="0" fontId="0" fillId="0" borderId="8" xfId="0" applyNumberFormat="1" applyBorder="1" applyAlignment="1" applyProtection="1">
      <alignment horizontal="center"/>
      <protection locked="0"/>
    </xf>
    <xf numFmtId="0" fontId="0" fillId="2" borderId="0" xfId="0" applyFill="1" applyAlignment="1">
      <alignment horizontal="center"/>
    </xf>
    <xf numFmtId="0" fontId="16" fillId="2" borderId="0" xfId="0" applyFont="1" applyFill="1"/>
    <xf numFmtId="49" fontId="0" fillId="0" borderId="0" xfId="0" applyNumberFormat="1"/>
    <xf numFmtId="2" fontId="16" fillId="0" borderId="0" xfId="0" applyNumberFormat="1" applyFont="1" applyFill="1" applyBorder="1" applyAlignment="1">
      <alignment horizontal="center"/>
    </xf>
    <xf numFmtId="0" fontId="17" fillId="3" borderId="9" xfId="0" applyFont="1" applyFill="1" applyBorder="1"/>
    <xf numFmtId="0" fontId="0" fillId="3" borderId="0" xfId="0" applyFill="1"/>
    <xf numFmtId="0" fontId="16" fillId="3" borderId="0" xfId="0" applyFont="1" applyFill="1"/>
    <xf numFmtId="0" fontId="0" fillId="0" borderId="0" xfId="0" applyFill="1" applyBorder="1" applyAlignment="1">
      <alignment horizontal="center"/>
    </xf>
    <xf numFmtId="0" fontId="5" fillId="0" borderId="0" xfId="0" applyFont="1" applyFill="1" applyBorder="1" applyAlignment="1">
      <alignment horizontal="center"/>
    </xf>
    <xf numFmtId="2" fontId="5" fillId="0" borderId="0" xfId="0" applyNumberFormat="1" applyFont="1" applyFill="1" applyBorder="1" applyAlignment="1">
      <alignment horizontal="center"/>
    </xf>
    <xf numFmtId="0" fontId="24" fillId="0" borderId="0" xfId="0" applyFont="1"/>
    <xf numFmtId="2" fontId="23" fillId="0" borderId="0" xfId="0" applyNumberFormat="1" applyFont="1" applyFill="1" applyBorder="1" applyAlignment="1">
      <alignment horizontal="center"/>
    </xf>
    <xf numFmtId="0" fontId="23" fillId="4" borderId="10" xfId="0" applyFont="1" applyFill="1" applyBorder="1"/>
    <xf numFmtId="0" fontId="24" fillId="4" borderId="11" xfId="0" applyFont="1" applyFill="1" applyBorder="1"/>
    <xf numFmtId="0" fontId="16" fillId="0" borderId="0" xfId="0" applyFont="1" applyBorder="1" applyAlignment="1">
      <alignment horizontal="centerContinuous"/>
    </xf>
    <xf numFmtId="0" fontId="0" fillId="0" borderId="0" xfId="0" applyBorder="1" applyAlignment="1">
      <alignment horizontal="centerContinuous"/>
    </xf>
    <xf numFmtId="0" fontId="16" fillId="0" borderId="12" xfId="0" applyFont="1" applyBorder="1"/>
    <xf numFmtId="0" fontId="16" fillId="0" borderId="13" xfId="0" applyFont="1" applyBorder="1"/>
    <xf numFmtId="0" fontId="16" fillId="2" borderId="14" xfId="0" applyFont="1" applyFill="1" applyBorder="1"/>
    <xf numFmtId="0" fontId="0" fillId="0" borderId="15" xfId="0" applyBorder="1"/>
    <xf numFmtId="0" fontId="0" fillId="0" borderId="16" xfId="0" applyBorder="1"/>
    <xf numFmtId="0" fontId="0" fillId="0" borderId="17" xfId="0" applyBorder="1"/>
    <xf numFmtId="0" fontId="0" fillId="2" borderId="18" xfId="0" applyFill="1" applyBorder="1" applyAlignment="1">
      <alignment horizontal="center"/>
    </xf>
    <xf numFmtId="0" fontId="0" fillId="0" borderId="19" xfId="0" applyBorder="1"/>
    <xf numFmtId="0" fontId="0" fillId="2" borderId="20" xfId="0" applyFill="1" applyBorder="1" applyAlignment="1">
      <alignment horizontal="center"/>
    </xf>
    <xf numFmtId="0" fontId="0" fillId="0" borderId="21" xfId="0" applyBorder="1"/>
    <xf numFmtId="0" fontId="0" fillId="0" borderId="22" xfId="0" applyBorder="1"/>
    <xf numFmtId="0" fontId="0" fillId="2" borderId="23" xfId="0" applyFill="1" applyBorder="1" applyAlignment="1">
      <alignment horizontal="center"/>
    </xf>
    <xf numFmtId="0" fontId="0" fillId="2" borderId="0" xfId="0" applyFill="1"/>
    <xf numFmtId="0" fontId="0" fillId="5" borderId="0" xfId="0" applyFill="1"/>
    <xf numFmtId="0" fontId="16" fillId="5" borderId="0" xfId="0" applyFont="1" applyFill="1"/>
    <xf numFmtId="0" fontId="0" fillId="0" borderId="0" xfId="0" applyFill="1"/>
    <xf numFmtId="0" fontId="0" fillId="0" borderId="0" xfId="0" applyAlignment="1">
      <alignment horizontal="center"/>
    </xf>
    <xf numFmtId="0" fontId="16" fillId="5" borderId="27" xfId="0" applyFont="1" applyFill="1" applyBorder="1" applyAlignment="1">
      <alignment horizontal="center"/>
    </xf>
    <xf numFmtId="0" fontId="16" fillId="5" borderId="28" xfId="0" applyFont="1" applyFill="1" applyBorder="1" applyAlignment="1">
      <alignment horizontal="center"/>
    </xf>
    <xf numFmtId="0" fontId="16" fillId="5" borderId="18" xfId="0" applyFont="1" applyFill="1" applyBorder="1" applyAlignment="1">
      <alignment horizontal="center"/>
    </xf>
    <xf numFmtId="0" fontId="23" fillId="4" borderId="11" xfId="0" applyFont="1" applyFill="1" applyBorder="1" applyAlignment="1">
      <alignment horizontal="left"/>
    </xf>
    <xf numFmtId="0" fontId="23" fillId="4" borderId="31" xfId="0" applyFont="1" applyFill="1" applyBorder="1" applyAlignment="1">
      <alignment horizontal="left"/>
    </xf>
    <xf numFmtId="0" fontId="16" fillId="5" borderId="27" xfId="0" applyFont="1" applyFill="1" applyBorder="1" applyAlignment="1">
      <alignment horizontal="center" vertical="center" wrapText="1"/>
    </xf>
    <xf numFmtId="0" fontId="16" fillId="5" borderId="28" xfId="0" applyFont="1" applyFill="1" applyBorder="1" applyAlignment="1">
      <alignment horizontal="center" vertical="center" wrapText="1"/>
    </xf>
    <xf numFmtId="0" fontId="16" fillId="5" borderId="18" xfId="0" applyFont="1" applyFill="1" applyBorder="1" applyAlignment="1">
      <alignment horizontal="center" vertical="center" wrapText="1"/>
    </xf>
    <xf numFmtId="0" fontId="16" fillId="5" borderId="29" xfId="0" applyFont="1" applyFill="1" applyBorder="1" applyAlignment="1">
      <alignment horizontal="center" vertical="center" wrapText="1"/>
    </xf>
    <xf numFmtId="0" fontId="16" fillId="5" borderId="0" xfId="0" applyFont="1" applyFill="1" applyBorder="1" applyAlignment="1">
      <alignment horizontal="center" vertical="center" wrapText="1"/>
    </xf>
    <xf numFmtId="0" fontId="16" fillId="5" borderId="20" xfId="0" applyFont="1" applyFill="1" applyBorder="1" applyAlignment="1">
      <alignment horizontal="center" vertical="center" wrapText="1"/>
    </xf>
    <xf numFmtId="0" fontId="16" fillId="5" borderId="30" xfId="0" applyFont="1" applyFill="1" applyBorder="1" applyAlignment="1">
      <alignment horizontal="center" vertical="center" wrapText="1"/>
    </xf>
    <xf numFmtId="0" fontId="16" fillId="5" borderId="24" xfId="0" applyFont="1" applyFill="1" applyBorder="1" applyAlignment="1">
      <alignment horizontal="center" vertical="center" wrapText="1"/>
    </xf>
    <xf numFmtId="0" fontId="16" fillId="5" borderId="23" xfId="0" applyFont="1" applyFill="1" applyBorder="1" applyAlignment="1">
      <alignment horizontal="center" vertical="center" wrapText="1"/>
    </xf>
    <xf numFmtId="0" fontId="25" fillId="0" borderId="10" xfId="0" applyFont="1" applyBorder="1" applyAlignment="1">
      <alignment horizontal="center"/>
    </xf>
    <xf numFmtId="0" fontId="25" fillId="0" borderId="11" xfId="0" applyFont="1" applyBorder="1" applyAlignment="1">
      <alignment horizontal="center"/>
    </xf>
    <xf numFmtId="0" fontId="25" fillId="0" borderId="31" xfId="0" applyFont="1" applyBorder="1" applyAlignment="1">
      <alignment horizontal="center"/>
    </xf>
    <xf numFmtId="0" fontId="25" fillId="0" borderId="27" xfId="0" applyFont="1" applyBorder="1" applyAlignment="1">
      <alignment horizontal="center" vertical="center" wrapText="1"/>
    </xf>
    <xf numFmtId="0" fontId="25" fillId="0" borderId="28" xfId="0" applyFont="1" applyBorder="1" applyAlignment="1">
      <alignment horizontal="center" vertical="center" wrapText="1"/>
    </xf>
    <xf numFmtId="0" fontId="25" fillId="0" borderId="18" xfId="0" applyFont="1" applyBorder="1" applyAlignment="1">
      <alignment horizontal="center" vertical="center" wrapText="1"/>
    </xf>
    <xf numFmtId="0" fontId="25" fillId="0" borderId="30" xfId="0" applyFont="1" applyBorder="1" applyAlignment="1">
      <alignment horizontal="center" vertical="center" wrapText="1"/>
    </xf>
    <xf numFmtId="0" fontId="25" fillId="0" borderId="24" xfId="0" applyFont="1" applyBorder="1" applyAlignment="1">
      <alignment horizontal="center" vertical="center" wrapText="1"/>
    </xf>
    <xf numFmtId="0" fontId="25" fillId="0" borderId="23" xfId="0" applyFont="1" applyBorder="1" applyAlignment="1">
      <alignment horizontal="center" vertical="center" wrapText="1"/>
    </xf>
    <xf numFmtId="0" fontId="0" fillId="6" borderId="32" xfId="0" applyFill="1" applyBorder="1" applyAlignment="1">
      <alignment horizontal="center"/>
    </xf>
    <xf numFmtId="0" fontId="0" fillId="6" borderId="33" xfId="0" applyFill="1" applyBorder="1" applyAlignment="1">
      <alignment horizontal="center"/>
    </xf>
    <xf numFmtId="0" fontId="0" fillId="6" borderId="34" xfId="0" applyFill="1" applyBorder="1" applyAlignment="1">
      <alignment horizontal="center"/>
    </xf>
    <xf numFmtId="0" fontId="0" fillId="6" borderId="35" xfId="0" applyFill="1" applyBorder="1" applyAlignment="1">
      <alignment horizontal="center"/>
    </xf>
    <xf numFmtId="0" fontId="0" fillId="6" borderId="4" xfId="0" applyFill="1" applyBorder="1" applyAlignment="1">
      <alignment horizontal="center"/>
    </xf>
    <xf numFmtId="0" fontId="0" fillId="6" borderId="8" xfId="0" applyFill="1" applyBorder="1" applyAlignment="1">
      <alignment horizontal="center"/>
    </xf>
    <xf numFmtId="0" fontId="0" fillId="6" borderId="30" xfId="0" applyFill="1" applyBorder="1" applyAlignment="1">
      <alignment horizontal="center"/>
    </xf>
    <xf numFmtId="0" fontId="0" fillId="6" borderId="24" xfId="0" applyFill="1" applyBorder="1" applyAlignment="1">
      <alignment horizontal="center"/>
    </xf>
    <xf numFmtId="0" fontId="0" fillId="6" borderId="36" xfId="0" applyFill="1" applyBorder="1" applyAlignment="1">
      <alignment horizontal="center"/>
    </xf>
    <xf numFmtId="0" fontId="5" fillId="4" borderId="27" xfId="0" applyFont="1" applyFill="1" applyBorder="1" applyAlignment="1">
      <alignment horizontal="center" vertical="center" wrapText="1"/>
    </xf>
    <xf numFmtId="0" fontId="5" fillId="4" borderId="28"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5" fillId="4" borderId="29"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5" fillId="4" borderId="20"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23" xfId="0" applyFont="1" applyFill="1" applyBorder="1" applyAlignment="1">
      <alignment horizontal="center" vertical="center" wrapText="1"/>
    </xf>
    <xf numFmtId="0" fontId="16" fillId="4" borderId="27" xfId="0" applyFont="1" applyFill="1" applyBorder="1" applyAlignment="1">
      <alignment horizontal="center" vertical="center" wrapText="1"/>
    </xf>
    <xf numFmtId="0" fontId="16" fillId="4" borderId="28" xfId="0" applyFont="1" applyFill="1" applyBorder="1" applyAlignment="1">
      <alignment horizontal="center" vertical="center" wrapText="1"/>
    </xf>
    <xf numFmtId="0" fontId="16" fillId="4" borderId="18" xfId="0" applyFont="1" applyFill="1" applyBorder="1" applyAlignment="1">
      <alignment horizontal="center" vertical="center" wrapText="1"/>
    </xf>
    <xf numFmtId="0" fontId="16" fillId="4" borderId="29" xfId="0" applyFont="1" applyFill="1" applyBorder="1" applyAlignment="1">
      <alignment horizontal="center" vertical="center" wrapText="1"/>
    </xf>
    <xf numFmtId="0" fontId="16" fillId="4" borderId="0" xfId="0" applyFont="1" applyFill="1" applyBorder="1" applyAlignment="1">
      <alignment horizontal="center" vertical="center" wrapText="1"/>
    </xf>
    <xf numFmtId="0" fontId="16" fillId="4" borderId="20" xfId="0" applyFont="1" applyFill="1" applyBorder="1" applyAlignment="1">
      <alignment horizontal="center" vertical="center" wrapText="1"/>
    </xf>
    <xf numFmtId="0" fontId="16" fillId="4" borderId="30" xfId="0" applyFont="1" applyFill="1" applyBorder="1" applyAlignment="1">
      <alignment horizontal="center" vertical="center" wrapText="1"/>
    </xf>
    <xf numFmtId="0" fontId="16" fillId="4" borderId="24" xfId="0" applyFont="1" applyFill="1" applyBorder="1" applyAlignment="1">
      <alignment horizontal="center" vertical="center" wrapText="1"/>
    </xf>
    <xf numFmtId="0" fontId="16" fillId="4" borderId="23" xfId="0" applyFont="1" applyFill="1" applyBorder="1" applyAlignment="1">
      <alignment horizontal="center" vertical="center" wrapText="1"/>
    </xf>
    <xf numFmtId="49" fontId="21" fillId="2" borderId="0" xfId="0" applyNumberFormat="1" applyFont="1" applyFill="1" applyAlignment="1">
      <alignment horizontal="center"/>
    </xf>
    <xf numFmtId="49" fontId="23" fillId="0" borderId="0" xfId="0" applyNumberFormat="1" applyFont="1" applyAlignment="1">
      <alignment horizontal="center"/>
    </xf>
    <xf numFmtId="0" fontId="23" fillId="0" borderId="0" xfId="0" applyFont="1" applyAlignment="1">
      <alignment horizontal="center"/>
    </xf>
    <xf numFmtId="0" fontId="20" fillId="0" borderId="27" xfId="0" applyFont="1" applyBorder="1" applyAlignment="1">
      <alignment horizontal="center" vertical="center" wrapText="1"/>
    </xf>
    <xf numFmtId="0" fontId="20" fillId="0" borderId="28" xfId="0" applyFont="1" applyBorder="1" applyAlignment="1">
      <alignment horizontal="center" vertical="center" wrapText="1"/>
    </xf>
    <xf numFmtId="0" fontId="20" fillId="0" borderId="18" xfId="0" applyFont="1" applyBorder="1" applyAlignment="1">
      <alignment horizontal="center" vertical="center" wrapText="1"/>
    </xf>
    <xf numFmtId="0" fontId="20" fillId="0" borderId="30" xfId="0" applyFont="1" applyBorder="1" applyAlignment="1">
      <alignment horizontal="center" vertical="center" wrapText="1"/>
    </xf>
    <xf numFmtId="0" fontId="20" fillId="0" borderId="24" xfId="0" applyFont="1" applyBorder="1" applyAlignment="1">
      <alignment horizontal="center" vertical="center" wrapText="1"/>
    </xf>
    <xf numFmtId="0" fontId="20" fillId="0" borderId="23" xfId="0" applyFont="1" applyBorder="1" applyAlignment="1">
      <alignment horizontal="center" vertical="center" wrapText="1"/>
    </xf>
    <xf numFmtId="0" fontId="23" fillId="6" borderId="10" xfId="0" applyFont="1" applyFill="1" applyBorder="1" applyAlignment="1">
      <alignment horizontal="center"/>
    </xf>
    <xf numFmtId="0" fontId="23" fillId="6" borderId="11" xfId="0" applyFont="1" applyFill="1" applyBorder="1" applyAlignment="1">
      <alignment horizontal="center"/>
    </xf>
    <xf numFmtId="0" fontId="23" fillId="6" borderId="31" xfId="0" applyFont="1" applyFill="1" applyBorder="1" applyAlignment="1">
      <alignment horizontal="center"/>
    </xf>
    <xf numFmtId="2" fontId="5" fillId="5" borderId="10" xfId="0" applyNumberFormat="1" applyFont="1" applyFill="1" applyBorder="1" applyAlignment="1">
      <alignment horizontal="center"/>
    </xf>
    <xf numFmtId="2" fontId="5" fillId="5" borderId="11" xfId="0" applyNumberFormat="1" applyFont="1" applyFill="1" applyBorder="1" applyAlignment="1">
      <alignment horizontal="center"/>
    </xf>
    <xf numFmtId="2" fontId="5" fillId="5" borderId="31" xfId="0" applyNumberFormat="1" applyFont="1" applyFill="1" applyBorder="1" applyAlignment="1">
      <alignment horizontal="center"/>
    </xf>
    <xf numFmtId="0" fontId="0" fillId="5" borderId="24" xfId="0" applyFill="1" applyBorder="1" applyAlignment="1">
      <alignment horizontal="center"/>
    </xf>
    <xf numFmtId="0" fontId="0" fillId="5" borderId="23" xfId="0" applyFill="1" applyBorder="1" applyAlignment="1">
      <alignment horizontal="center"/>
    </xf>
    <xf numFmtId="0" fontId="0" fillId="5" borderId="25" xfId="0" applyFill="1" applyBorder="1" applyAlignment="1">
      <alignment horizontal="center"/>
    </xf>
    <xf numFmtId="0" fontId="0" fillId="5" borderId="26"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6.xml"/><Relationship Id="rId13" Type="http://schemas.openxmlformats.org/officeDocument/2006/relationships/worksheet" Target="worksheets/sheet5.xml"/><Relationship Id="rId18" Type="http://schemas.openxmlformats.org/officeDocument/2006/relationships/calcChain" Target="calcChain.xml"/><Relationship Id="rId3" Type="http://schemas.openxmlformats.org/officeDocument/2006/relationships/chartsheet" Target="chartsheets/sheet2.xml"/><Relationship Id="rId7" Type="http://schemas.openxmlformats.org/officeDocument/2006/relationships/chartsheet" Target="chartsheets/sheet5.xml"/><Relationship Id="rId12" Type="http://schemas.openxmlformats.org/officeDocument/2006/relationships/worksheet" Target="worksheets/sheet4.xml"/><Relationship Id="rId17" Type="http://schemas.openxmlformats.org/officeDocument/2006/relationships/sharedStrings" Target="sharedStrings.xml"/><Relationship Id="rId2" Type="http://schemas.openxmlformats.org/officeDocument/2006/relationships/chartsheet" Target="chartsheets/sheet1.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chartsheet" Target="chartsheets/sheet4.xml"/><Relationship Id="rId11" Type="http://schemas.openxmlformats.org/officeDocument/2006/relationships/worksheet" Target="worksheets/sheet3.xml"/><Relationship Id="rId5" Type="http://schemas.openxmlformats.org/officeDocument/2006/relationships/chartsheet" Target="chartsheets/sheet3.xml"/><Relationship Id="rId15" Type="http://schemas.openxmlformats.org/officeDocument/2006/relationships/theme" Target="theme/theme1.xml"/><Relationship Id="rId10" Type="http://schemas.openxmlformats.org/officeDocument/2006/relationships/chartsheet" Target="chartsheets/sheet8.xml"/><Relationship Id="rId4" Type="http://schemas.openxmlformats.org/officeDocument/2006/relationships/worksheet" Target="worksheets/sheet2.xml"/><Relationship Id="rId9" Type="http://schemas.openxmlformats.org/officeDocument/2006/relationships/chartsheet" Target="chartsheets/sheet7.xml"/><Relationship Id="rId14" Type="http://schemas.openxmlformats.org/officeDocument/2006/relationships/worksheet" Target="worksheets/sheet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600" b="1" i="0" u="none" strike="noStrike" baseline="0">
                <a:solidFill>
                  <a:srgbClr val="000000"/>
                </a:solidFill>
                <a:latin typeface="Arial"/>
                <a:ea typeface="Arial"/>
                <a:cs typeface="Arial"/>
              </a:defRPr>
            </a:pPr>
            <a:r>
              <a:rPr lang="en-US" sz="2600" b="1" i="0" u="none" strike="noStrike" baseline="0">
                <a:solidFill>
                  <a:srgbClr val="000000"/>
                </a:solidFill>
                <a:latin typeface="Arial"/>
                <a:cs typeface="Arial"/>
              </a:rPr>
              <a:t>Aggregate Governance Indicators</a:t>
            </a:r>
            <a:endParaRPr lang="en-US" sz="2000" b="1" i="0" u="none" strike="noStrike" baseline="0">
              <a:solidFill>
                <a:srgbClr val="000000"/>
              </a:solidFill>
              <a:latin typeface="Arial"/>
              <a:cs typeface="Arial"/>
            </a:endParaRPr>
          </a:p>
          <a:p>
            <a:pPr>
              <a:defRPr sz="2600" b="1" i="0" u="none" strike="noStrike" baseline="0">
                <a:solidFill>
                  <a:srgbClr val="000000"/>
                </a:solidFill>
                <a:latin typeface="Arial"/>
                <a:ea typeface="Arial"/>
                <a:cs typeface="Arial"/>
              </a:defRPr>
            </a:pPr>
            <a:r>
              <a:rPr lang="en-US" sz="2000" b="1" i="0" u="none" strike="noStrike" baseline="0">
                <a:solidFill>
                  <a:srgbClr val="FF0000"/>
                </a:solidFill>
                <a:latin typeface="Arial"/>
                <a:cs typeface="Arial"/>
              </a:rPr>
              <a:t>Percentile Rankings</a:t>
            </a:r>
          </a:p>
        </c:rich>
      </c:tx>
      <c:layout>
        <c:manualLayout>
          <c:xMode val="edge"/>
          <c:yMode val="edge"/>
          <c:x val="0.3683274021352313"/>
          <c:y val="1.3089005235602095E-3"/>
        </c:manualLayout>
      </c:layout>
      <c:overlay val="0"/>
      <c:spPr>
        <a:noFill/>
        <a:ln w="25400">
          <a:noFill/>
        </a:ln>
      </c:spPr>
    </c:title>
    <c:autoTitleDeleted val="0"/>
    <c:plotArea>
      <c:layout>
        <c:manualLayout>
          <c:layoutTarget val="inner"/>
          <c:xMode val="edge"/>
          <c:yMode val="edge"/>
          <c:x val="0.42526690391459071"/>
          <c:y val="0.15575916230366493"/>
          <c:w val="0.55782918149466187"/>
          <c:h val="0.72774869109947649"/>
        </c:manualLayout>
      </c:layout>
      <c:barChart>
        <c:barDir val="bar"/>
        <c:grouping val="clustered"/>
        <c:varyColors val="0"/>
        <c:ser>
          <c:idx val="0"/>
          <c:order val="0"/>
          <c:tx>
            <c:strRef>
              <c:f>'One Country Data'!$C$5</c:f>
              <c:strCache>
                <c:ptCount val="1"/>
                <c:pt idx="0">
                  <c:v>#N/A</c:v>
                </c:pt>
              </c:strCache>
            </c:strRef>
          </c:tx>
          <c:spPr>
            <a:solidFill>
              <a:srgbClr val="0000FF"/>
            </a:solidFill>
            <a:ln w="25400">
              <a:noFill/>
            </a:ln>
          </c:spPr>
          <c:invertIfNegative val="0"/>
          <c:errBars>
            <c:errBarType val="both"/>
            <c:errValType val="cust"/>
            <c:noEndCap val="0"/>
            <c:plus>
              <c:numRef>
                <c:f>'One Country Data'!$D$6:$D$11</c:f>
                <c:numCache>
                  <c:formatCode>General</c:formatCode>
                  <c:ptCount val="6"/>
                  <c:pt idx="0">
                    <c:v>#N/A</c:v>
                  </c:pt>
                  <c:pt idx="1">
                    <c:v>#N/A</c:v>
                  </c:pt>
                  <c:pt idx="2">
                    <c:v>#N/A</c:v>
                  </c:pt>
                  <c:pt idx="3">
                    <c:v>#N/A</c:v>
                  </c:pt>
                  <c:pt idx="4">
                    <c:v>#N/A</c:v>
                  </c:pt>
                  <c:pt idx="5">
                    <c:v>#N/A</c:v>
                  </c:pt>
                </c:numCache>
              </c:numRef>
            </c:plus>
            <c:minus>
              <c:numRef>
                <c:f>'One Country Data'!$E$6:$E$11</c:f>
                <c:numCache>
                  <c:formatCode>General</c:formatCode>
                  <c:ptCount val="6"/>
                  <c:pt idx="0">
                    <c:v>#N/A</c:v>
                  </c:pt>
                  <c:pt idx="1">
                    <c:v>#N/A</c:v>
                  </c:pt>
                  <c:pt idx="2">
                    <c:v>#N/A</c:v>
                  </c:pt>
                  <c:pt idx="3">
                    <c:v>#N/A</c:v>
                  </c:pt>
                  <c:pt idx="4">
                    <c:v>#N/A</c:v>
                  </c:pt>
                  <c:pt idx="5">
                    <c:v>#N/A</c:v>
                  </c:pt>
                </c:numCache>
              </c:numRef>
            </c:minus>
            <c:spPr>
              <a:ln w="3175">
                <a:solidFill>
                  <a:srgbClr val="FF0000"/>
                </a:solidFill>
                <a:prstDash val="solid"/>
              </a:ln>
            </c:spPr>
          </c:errBars>
          <c:cat>
            <c:strRef>
              <c:f>'One Country Data'!$B$6:$B$11</c:f>
              <c:strCache>
                <c:ptCount val="6"/>
                <c:pt idx="0">
                  <c:v>Voice and Accountability</c:v>
                </c:pt>
                <c:pt idx="1">
                  <c:v>Political Stability</c:v>
                </c:pt>
                <c:pt idx="2">
                  <c:v>Government Effectiveness</c:v>
                </c:pt>
                <c:pt idx="3">
                  <c:v>Lack of Regulatory Burden</c:v>
                </c:pt>
                <c:pt idx="4">
                  <c:v>Rule of Law</c:v>
                </c:pt>
                <c:pt idx="5">
                  <c:v>Control of Corruption</c:v>
                </c:pt>
              </c:strCache>
            </c:strRef>
          </c:cat>
          <c:val>
            <c:numRef>
              <c:f>'One Country Data'!$C$6:$C$11</c:f>
              <c:numCache>
                <c:formatCode>General</c:formatCode>
                <c:ptCount val="6"/>
                <c:pt idx="0">
                  <c:v>#N/A</c:v>
                </c:pt>
                <c:pt idx="1">
                  <c:v>#N/A</c:v>
                </c:pt>
                <c:pt idx="2">
                  <c:v>#N/A</c:v>
                </c:pt>
                <c:pt idx="3">
                  <c:v>#N/A</c:v>
                </c:pt>
                <c:pt idx="4">
                  <c:v>#N/A</c:v>
                </c:pt>
                <c:pt idx="5">
                  <c:v>#N/A</c:v>
                </c:pt>
              </c:numCache>
            </c:numRef>
          </c:val>
          <c:extLst>
            <c:ext xmlns:c16="http://schemas.microsoft.com/office/drawing/2014/chart" uri="{C3380CC4-5D6E-409C-BE32-E72D297353CC}">
              <c16:uniqueId val="{00000000-36DA-4A1E-96DB-0F9468CB5027}"/>
            </c:ext>
          </c:extLst>
        </c:ser>
        <c:dLbls>
          <c:showLegendKey val="0"/>
          <c:showVal val="0"/>
          <c:showCatName val="0"/>
          <c:showSerName val="0"/>
          <c:showPercent val="0"/>
          <c:showBubbleSize val="0"/>
        </c:dLbls>
        <c:gapWidth val="150"/>
        <c:axId val="2010503584"/>
        <c:axId val="1"/>
      </c:barChart>
      <c:catAx>
        <c:axId val="2010503584"/>
        <c:scaling>
          <c:orientation val="minMax"/>
        </c:scaling>
        <c:delete val="0"/>
        <c:axPos val="l"/>
        <c:numFmt formatCode="General" sourceLinked="1"/>
        <c:majorTickMark val="out"/>
        <c:minorTickMark val="none"/>
        <c:tickLblPos val="nextTo"/>
        <c:spPr>
          <a:ln w="6350">
            <a:noFill/>
          </a:ln>
        </c:spPr>
        <c:txPr>
          <a:bodyPr rot="0" vert="horz"/>
          <a:lstStyle/>
          <a:p>
            <a:pPr>
              <a:defRPr sz="2050" b="1"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min val="0"/>
        </c:scaling>
        <c:delete val="0"/>
        <c:axPos val="b"/>
        <c:majorGridlines>
          <c:spPr>
            <a:ln w="3175">
              <a:solidFill>
                <a:srgbClr val="000000"/>
              </a:solidFill>
              <a:prstDash val="sysDash"/>
            </a:ln>
          </c:spPr>
        </c:majorGridlines>
        <c:title>
          <c:tx>
            <c:rich>
              <a:bodyPr/>
              <a:lstStyle/>
              <a:p>
                <a:pPr>
                  <a:defRPr sz="1200" b="1" i="0" u="none" strike="noStrike" baseline="0">
                    <a:solidFill>
                      <a:srgbClr val="000000"/>
                    </a:solidFill>
                    <a:latin typeface="Arial"/>
                    <a:ea typeface="Arial"/>
                    <a:cs typeface="Arial"/>
                  </a:defRPr>
                </a:pPr>
                <a:r>
                  <a:rPr lang="en-US"/>
                  <a:t>Percent Share of Countries With Lower Score</a:t>
                </a:r>
              </a:p>
            </c:rich>
          </c:tx>
          <c:layout>
            <c:manualLayout>
              <c:xMode val="edge"/>
              <c:yMode val="edge"/>
              <c:x val="0.50978647686832734"/>
              <c:y val="0.94240837696335078"/>
            </c:manualLayout>
          </c:layout>
          <c:overlay val="0"/>
          <c:spPr>
            <a:noFill/>
            <a:ln w="25400">
              <a:noFill/>
            </a:ln>
          </c:spPr>
        </c:title>
        <c:numFmt formatCode="General" sourceLinked="1"/>
        <c:majorTickMark val="out"/>
        <c:minorTickMark val="none"/>
        <c:tickLblPos val="nextTo"/>
        <c:spPr>
          <a:ln w="6350">
            <a:noFill/>
          </a:ln>
        </c:spPr>
        <c:txPr>
          <a:bodyPr rot="0" vert="horz"/>
          <a:lstStyle/>
          <a:p>
            <a:pPr>
              <a:defRPr sz="1200" b="0" i="0" u="none" strike="noStrike" baseline="0">
                <a:solidFill>
                  <a:srgbClr val="000000"/>
                </a:solidFill>
                <a:latin typeface="Arial"/>
                <a:ea typeface="Arial"/>
                <a:cs typeface="Arial"/>
              </a:defRPr>
            </a:pPr>
            <a:endParaRPr lang="en-US"/>
          </a:p>
        </c:txPr>
        <c:crossAx val="2010503584"/>
        <c:crosses val="autoZero"/>
        <c:crossBetween val="between"/>
        <c:majorUnit val="25"/>
      </c:valAx>
      <c:spPr>
        <a:noFill/>
        <a:ln w="25400">
          <a:noFill/>
        </a:ln>
      </c:spPr>
    </c:plotArea>
    <c:legend>
      <c:legendPos val="t"/>
      <c:layout>
        <c:manualLayout>
          <c:xMode val="edge"/>
          <c:yMode val="edge"/>
          <c:x val="0"/>
          <c:y val="6.5445026178010471E-3"/>
          <c:w val="0.12188612099644125"/>
          <c:h val="6.9371727748691103E-2"/>
        </c:manualLayout>
      </c:layout>
      <c:overlay val="0"/>
      <c:spPr>
        <a:solidFill>
          <a:srgbClr val="FFFFFF"/>
        </a:solidFill>
        <a:ln w="25400">
          <a:noFill/>
        </a:ln>
      </c:spPr>
      <c:txPr>
        <a:bodyPr/>
        <a:lstStyle/>
        <a:p>
          <a:pPr>
            <a:defRPr sz="2020" b="1" i="0" u="none" strike="noStrike" baseline="0">
              <a:solidFill>
                <a:srgbClr val="0000FF"/>
              </a:solidFill>
              <a:latin typeface="Arial"/>
              <a:ea typeface="Arial"/>
              <a:cs typeface="Arial"/>
            </a:defRPr>
          </a:pPr>
          <a:endParaRPr lang="en-US"/>
        </a:p>
      </c:txPr>
    </c:legend>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600" b="1" i="0" u="none" strike="noStrike" baseline="0">
                <a:solidFill>
                  <a:srgbClr val="000000"/>
                </a:solidFill>
                <a:latin typeface="Arial"/>
                <a:ea typeface="Arial"/>
                <a:cs typeface="Arial"/>
              </a:defRPr>
            </a:pPr>
            <a:r>
              <a:rPr lang="en-US" sz="2600" b="1" i="0" u="none" strike="noStrike" baseline="0">
                <a:solidFill>
                  <a:srgbClr val="000000"/>
                </a:solidFill>
                <a:latin typeface="Arial"/>
                <a:cs typeface="Arial"/>
              </a:rPr>
              <a:t>Aggregate Governance Indicators</a:t>
            </a:r>
            <a:endParaRPr lang="en-US" sz="1200" b="1" i="0" u="none" strike="noStrike" baseline="0">
              <a:solidFill>
                <a:srgbClr val="000000"/>
              </a:solidFill>
              <a:latin typeface="Arial"/>
              <a:cs typeface="Arial"/>
            </a:endParaRPr>
          </a:p>
          <a:p>
            <a:pPr>
              <a:defRPr sz="2600" b="1" i="0" u="none" strike="noStrike" baseline="0">
                <a:solidFill>
                  <a:srgbClr val="000000"/>
                </a:solidFill>
                <a:latin typeface="Arial"/>
                <a:ea typeface="Arial"/>
                <a:cs typeface="Arial"/>
              </a:defRPr>
            </a:pPr>
            <a:r>
              <a:rPr lang="en-US" sz="2000" b="1" i="0" u="none" strike="noStrike" baseline="0">
                <a:solidFill>
                  <a:srgbClr val="FF0000"/>
                </a:solidFill>
                <a:latin typeface="Arial"/>
                <a:cs typeface="Arial"/>
              </a:rPr>
              <a:t>Percentile Rankings</a:t>
            </a:r>
          </a:p>
        </c:rich>
      </c:tx>
      <c:layout>
        <c:manualLayout>
          <c:xMode val="edge"/>
          <c:yMode val="edge"/>
          <c:x val="0.3683274021352313"/>
          <c:y val="0"/>
        </c:manualLayout>
      </c:layout>
      <c:overlay val="0"/>
      <c:spPr>
        <a:noFill/>
        <a:ln w="25400">
          <a:noFill/>
        </a:ln>
      </c:spPr>
    </c:title>
    <c:autoTitleDeleted val="0"/>
    <c:plotArea>
      <c:layout>
        <c:manualLayout>
          <c:layoutTarget val="inner"/>
          <c:xMode val="edge"/>
          <c:yMode val="edge"/>
          <c:x val="0.17437722419928822"/>
          <c:y val="0.20418848167539269"/>
          <c:w val="0.51067615658362975"/>
          <c:h val="0.75130890052356025"/>
        </c:manualLayout>
      </c:layout>
      <c:radarChart>
        <c:radarStyle val="filled"/>
        <c:varyColors val="0"/>
        <c:ser>
          <c:idx val="2"/>
          <c:order val="0"/>
          <c:spPr>
            <a:solidFill>
              <a:srgbClr val="FFFFCC"/>
            </a:solidFill>
            <a:ln w="12700">
              <a:solidFill>
                <a:srgbClr val="FF0000"/>
              </a:solidFill>
              <a:prstDash val="sysDash"/>
            </a:ln>
          </c:spPr>
          <c:cat>
            <c:strRef>
              <c:f>'One Country Data'!$B$6:$B$11</c:f>
              <c:strCache>
                <c:ptCount val="6"/>
                <c:pt idx="0">
                  <c:v>Voice and Accountability</c:v>
                </c:pt>
                <c:pt idx="1">
                  <c:v>Political Stability</c:v>
                </c:pt>
                <c:pt idx="2">
                  <c:v>Government Effectiveness</c:v>
                </c:pt>
                <c:pt idx="3">
                  <c:v>Lack of Regulatory Burden</c:v>
                </c:pt>
                <c:pt idx="4">
                  <c:v>Rule of Law</c:v>
                </c:pt>
                <c:pt idx="5">
                  <c:v>Control of Corruption</c:v>
                </c:pt>
              </c:strCache>
            </c:strRef>
          </c:cat>
          <c:val>
            <c:numRef>
              <c:f>'One Country Data'!$J$6:$J$11</c:f>
              <c:numCache>
                <c:formatCode>General</c:formatCode>
                <c:ptCount val="6"/>
                <c:pt idx="0">
                  <c:v>#N/A</c:v>
                </c:pt>
                <c:pt idx="1">
                  <c:v>#N/A</c:v>
                </c:pt>
                <c:pt idx="2">
                  <c:v>#N/A</c:v>
                </c:pt>
                <c:pt idx="3">
                  <c:v>#N/A</c:v>
                </c:pt>
                <c:pt idx="4">
                  <c:v>#N/A</c:v>
                </c:pt>
                <c:pt idx="5">
                  <c:v>#N/A</c:v>
                </c:pt>
              </c:numCache>
            </c:numRef>
          </c:val>
          <c:extLst>
            <c:ext xmlns:c16="http://schemas.microsoft.com/office/drawing/2014/chart" uri="{C3380CC4-5D6E-409C-BE32-E72D297353CC}">
              <c16:uniqueId val="{00000000-1F99-4A29-B1EF-86BFB38C72EB}"/>
            </c:ext>
          </c:extLst>
        </c:ser>
        <c:ser>
          <c:idx val="0"/>
          <c:order val="1"/>
          <c:tx>
            <c:strRef>
              <c:f>'One Country Data'!$C$5</c:f>
              <c:strCache>
                <c:ptCount val="1"/>
                <c:pt idx="0">
                  <c:v>#N/A</c:v>
                </c:pt>
              </c:strCache>
            </c:strRef>
          </c:tx>
          <c:spPr>
            <a:solidFill>
              <a:srgbClr val="FFFFCC"/>
            </a:solidFill>
            <a:ln w="38100">
              <a:solidFill>
                <a:srgbClr val="000000"/>
              </a:solidFill>
              <a:prstDash val="solid"/>
            </a:ln>
          </c:spPr>
          <c:cat>
            <c:strRef>
              <c:f>'One Country Data'!$B$6:$B$11</c:f>
              <c:strCache>
                <c:ptCount val="6"/>
                <c:pt idx="0">
                  <c:v>Voice and Accountability</c:v>
                </c:pt>
                <c:pt idx="1">
                  <c:v>Political Stability</c:v>
                </c:pt>
                <c:pt idx="2">
                  <c:v>Government Effectiveness</c:v>
                </c:pt>
                <c:pt idx="3">
                  <c:v>Lack of Regulatory Burden</c:v>
                </c:pt>
                <c:pt idx="4">
                  <c:v>Rule of Law</c:v>
                </c:pt>
                <c:pt idx="5">
                  <c:v>Control of Corruption</c:v>
                </c:pt>
              </c:strCache>
            </c:strRef>
          </c:cat>
          <c:val>
            <c:numRef>
              <c:f>'One Country Data'!$C$6:$C$11</c:f>
              <c:numCache>
                <c:formatCode>General</c:formatCode>
                <c:ptCount val="6"/>
                <c:pt idx="0">
                  <c:v>#N/A</c:v>
                </c:pt>
                <c:pt idx="1">
                  <c:v>#N/A</c:v>
                </c:pt>
                <c:pt idx="2">
                  <c:v>#N/A</c:v>
                </c:pt>
                <c:pt idx="3">
                  <c:v>#N/A</c:v>
                </c:pt>
                <c:pt idx="4">
                  <c:v>#N/A</c:v>
                </c:pt>
                <c:pt idx="5">
                  <c:v>#N/A</c:v>
                </c:pt>
              </c:numCache>
            </c:numRef>
          </c:val>
          <c:extLst>
            <c:ext xmlns:c16="http://schemas.microsoft.com/office/drawing/2014/chart" uri="{C3380CC4-5D6E-409C-BE32-E72D297353CC}">
              <c16:uniqueId val="{00000001-1F99-4A29-B1EF-86BFB38C72EB}"/>
            </c:ext>
          </c:extLst>
        </c:ser>
        <c:ser>
          <c:idx val="1"/>
          <c:order val="2"/>
          <c:spPr>
            <a:solidFill>
              <a:srgbClr val="FFFFFF"/>
            </a:solidFill>
            <a:ln w="12700">
              <a:solidFill>
                <a:srgbClr val="FF0000"/>
              </a:solidFill>
              <a:prstDash val="sysDash"/>
            </a:ln>
          </c:spPr>
          <c:cat>
            <c:strRef>
              <c:f>'One Country Data'!$B$6:$B$11</c:f>
              <c:strCache>
                <c:ptCount val="6"/>
                <c:pt idx="0">
                  <c:v>Voice and Accountability</c:v>
                </c:pt>
                <c:pt idx="1">
                  <c:v>Political Stability</c:v>
                </c:pt>
                <c:pt idx="2">
                  <c:v>Government Effectiveness</c:v>
                </c:pt>
                <c:pt idx="3">
                  <c:v>Lack of Regulatory Burden</c:v>
                </c:pt>
                <c:pt idx="4">
                  <c:v>Rule of Law</c:v>
                </c:pt>
                <c:pt idx="5">
                  <c:v>Control of Corruption</c:v>
                </c:pt>
              </c:strCache>
            </c:strRef>
          </c:cat>
          <c:val>
            <c:numRef>
              <c:f>'One Country Data'!$I$6:$I$11</c:f>
              <c:numCache>
                <c:formatCode>General</c:formatCode>
                <c:ptCount val="6"/>
                <c:pt idx="0">
                  <c:v>#N/A</c:v>
                </c:pt>
                <c:pt idx="1">
                  <c:v>#N/A</c:v>
                </c:pt>
                <c:pt idx="2">
                  <c:v>#N/A</c:v>
                </c:pt>
                <c:pt idx="3">
                  <c:v>#N/A</c:v>
                </c:pt>
                <c:pt idx="4">
                  <c:v>#N/A</c:v>
                </c:pt>
                <c:pt idx="5">
                  <c:v>#N/A</c:v>
                </c:pt>
              </c:numCache>
            </c:numRef>
          </c:val>
          <c:extLst>
            <c:ext xmlns:c16="http://schemas.microsoft.com/office/drawing/2014/chart" uri="{C3380CC4-5D6E-409C-BE32-E72D297353CC}">
              <c16:uniqueId val="{00000002-1F99-4A29-B1EF-86BFB38C72EB}"/>
            </c:ext>
          </c:extLst>
        </c:ser>
        <c:dLbls>
          <c:showLegendKey val="0"/>
          <c:showVal val="0"/>
          <c:showCatName val="0"/>
          <c:showSerName val="0"/>
          <c:showPercent val="0"/>
          <c:showBubbleSize val="0"/>
        </c:dLbls>
        <c:axId val="2010491104"/>
        <c:axId val="1"/>
      </c:radarChart>
      <c:catAx>
        <c:axId val="2010491104"/>
        <c:scaling>
          <c:orientation val="minMax"/>
        </c:scaling>
        <c:delete val="0"/>
        <c:axPos val="b"/>
        <c:majorGridlines>
          <c:spPr>
            <a:ln w="12700">
              <a:solidFill>
                <a:srgbClr val="000000"/>
              </a:solidFill>
              <a:prstDash val="solid"/>
            </a:ln>
          </c:spPr>
        </c:majorGridlines>
        <c:numFmt formatCode="General" sourceLinked="1"/>
        <c:majorTickMark val="out"/>
        <c:minorTickMark val="none"/>
        <c:tickLblPos val="nextTo"/>
        <c:txPr>
          <a:bodyPr rot="0" vert="horz"/>
          <a:lstStyle/>
          <a:p>
            <a:pPr>
              <a:defRPr sz="1325" b="1"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ax val="100"/>
          <c:min val="0"/>
        </c:scaling>
        <c:delete val="0"/>
        <c:axPos val="l"/>
        <c:majorGridlines>
          <c:spPr>
            <a:ln w="3175">
              <a:solidFill>
                <a:srgbClr val="000000"/>
              </a:solidFill>
              <a:prstDash val="sysDash"/>
            </a:ln>
          </c:spPr>
        </c:majorGridlines>
        <c:numFmt formatCode="General" sourceLinked="1"/>
        <c:majorTickMark val="cross"/>
        <c:minorTickMark val="none"/>
        <c:tickLblPos val="nextTo"/>
        <c:spPr>
          <a:ln w="12700">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2010491104"/>
        <c:crosses val="autoZero"/>
        <c:crossBetween val="between"/>
        <c:majorUnit val="20"/>
      </c:valAx>
      <c:spPr>
        <a:noFill/>
        <a:ln w="25400">
          <a:noFill/>
        </a:ln>
      </c:spPr>
    </c:plotArea>
    <c:legend>
      <c:legendPos val="t"/>
      <c:legendEntry>
        <c:idx val="0"/>
        <c:delete val="1"/>
      </c:legendEntry>
      <c:legendEntry>
        <c:idx val="2"/>
        <c:delete val="1"/>
      </c:legendEntry>
      <c:layout>
        <c:manualLayout>
          <c:xMode val="edge"/>
          <c:yMode val="edge"/>
          <c:x val="8.0071174377224184E-3"/>
          <c:y val="2.617801047120419E-3"/>
          <c:w val="0.12188612099644125"/>
          <c:h val="6.9371727748691103E-2"/>
        </c:manualLayout>
      </c:layout>
      <c:overlay val="0"/>
      <c:spPr>
        <a:solidFill>
          <a:srgbClr val="FFFFFF"/>
        </a:solidFill>
        <a:ln w="25400">
          <a:noFill/>
        </a:ln>
      </c:spPr>
      <c:txPr>
        <a:bodyPr/>
        <a:lstStyle/>
        <a:p>
          <a:pPr>
            <a:defRPr sz="2020" b="1"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1601423487544471E-2"/>
          <c:y val="2.356020942408377E-2"/>
          <c:w val="0.94750889679715289"/>
          <c:h val="0.95287958115183236"/>
        </c:manualLayout>
      </c:layout>
      <c:lineChart>
        <c:grouping val="standard"/>
        <c:varyColors val="0"/>
        <c:ser>
          <c:idx val="0"/>
          <c:order val="0"/>
          <c:tx>
            <c:strRef>
              <c:f>'Comparative Charts Data'!$R$7</c:f>
              <c:strCache>
                <c:ptCount val="1"/>
                <c:pt idx="0">
                  <c:v>Voice and Accountability</c:v>
                </c:pt>
              </c:strCache>
            </c:strRef>
          </c:tx>
          <c:spPr>
            <a:ln w="19050">
              <a:noFill/>
            </a:ln>
          </c:spPr>
          <c:marker>
            <c:symbol val="diamond"/>
            <c:size val="5"/>
            <c:spPr>
              <a:solidFill>
                <a:srgbClr val="0000FF"/>
              </a:solidFill>
              <a:ln>
                <a:solidFill>
                  <a:srgbClr val="0000FF"/>
                </a:solidFill>
                <a:prstDash val="solid"/>
              </a:ln>
            </c:spPr>
          </c:marker>
          <c:errBars>
            <c:errDir val="y"/>
            <c:errBarType val="both"/>
            <c:errValType val="cust"/>
            <c:noEndCap val="0"/>
            <c:plus>
              <c:numRef>
                <c:f>'Comparative Charts Data'!$T$8:$T$180</c:f>
                <c:numCache>
                  <c:formatCode>General</c:formatCode>
                  <c:ptCount val="173"/>
                  <c:pt idx="0">
                    <c:v>0.47785926687874009</c:v>
                  </c:pt>
                  <c:pt idx="1">
                    <c:v>0.41660418866950216</c:v>
                  </c:pt>
                  <c:pt idx="2">
                    <c:v>0.41660418866950216</c:v>
                  </c:pt>
                  <c:pt idx="3">
                    <c:v>0.47785926687874009</c:v>
                  </c:pt>
                  <c:pt idx="4">
                    <c:v>0.47785926687874009</c:v>
                  </c:pt>
                  <c:pt idx="5">
                    <c:v>0.59091596941230207</c:v>
                  </c:pt>
                  <c:pt idx="6">
                    <c:v>0.47785926687874009</c:v>
                  </c:pt>
                  <c:pt idx="7">
                    <c:v>0.59091596941230207</c:v>
                  </c:pt>
                  <c:pt idx="8">
                    <c:v>0.41660418866950216</c:v>
                  </c:pt>
                  <c:pt idx="9">
                    <c:v>0.41660418866950216</c:v>
                  </c:pt>
                  <c:pt idx="10">
                    <c:v>0.59091596941230207</c:v>
                  </c:pt>
                  <c:pt idx="11">
                    <c:v>0.41660418866950216</c:v>
                  </c:pt>
                  <c:pt idx="12">
                    <c:v>0.59091596941230207</c:v>
                  </c:pt>
                  <c:pt idx="13">
                    <c:v>0.41660418866950216</c:v>
                  </c:pt>
                  <c:pt idx="14">
                    <c:v>0.41660418866950216</c:v>
                  </c:pt>
                  <c:pt idx="15">
                    <c:v>0.47825398882754272</c:v>
                  </c:pt>
                  <c:pt idx="16">
                    <c:v>0.41660418866950216</c:v>
                  </c:pt>
                  <c:pt idx="17">
                    <c:v>0.41660418866950216</c:v>
                  </c:pt>
                  <c:pt idx="18">
                    <c:v>0.59091596941230207</c:v>
                  </c:pt>
                  <c:pt idx="19">
                    <c:v>0.59091596941230207</c:v>
                  </c:pt>
                  <c:pt idx="20">
                    <c:v>0.41213238248652184</c:v>
                  </c:pt>
                  <c:pt idx="21">
                    <c:v>0.59091596941230207</c:v>
                  </c:pt>
                  <c:pt idx="22">
                    <c:v>0.41660418866950216</c:v>
                  </c:pt>
                  <c:pt idx="23">
                    <c:v>0.41660418866950216</c:v>
                  </c:pt>
                  <c:pt idx="24">
                    <c:v>0.47114467962839912</c:v>
                  </c:pt>
                  <c:pt idx="25">
                    <c:v>0.59091596941230207</c:v>
                  </c:pt>
                  <c:pt idx="26">
                    <c:v>0.41660418866950216</c:v>
                  </c:pt>
                  <c:pt idx="27">
                    <c:v>0.41660418866950216</c:v>
                  </c:pt>
                  <c:pt idx="28">
                    <c:v>0.47785926687874009</c:v>
                  </c:pt>
                  <c:pt idx="29">
                    <c:v>0.59091596941230207</c:v>
                  </c:pt>
                  <c:pt idx="30">
                    <c:v>0.59091596941230207</c:v>
                  </c:pt>
                  <c:pt idx="31">
                    <c:v>0.41660418866950216</c:v>
                  </c:pt>
                  <c:pt idx="32">
                    <c:v>0.47785926687874009</c:v>
                  </c:pt>
                  <c:pt idx="33">
                    <c:v>0.41213238248652184</c:v>
                  </c:pt>
                  <c:pt idx="34">
                    <c:v>0.59091596941230207</c:v>
                  </c:pt>
                  <c:pt idx="35">
                    <c:v>0.59091596941230207</c:v>
                  </c:pt>
                  <c:pt idx="36">
                    <c:v>0.47785926687874009</c:v>
                  </c:pt>
                  <c:pt idx="37">
                    <c:v>0.47114467962839912</c:v>
                  </c:pt>
                  <c:pt idx="38">
                    <c:v>0.41213238248652184</c:v>
                  </c:pt>
                  <c:pt idx="39">
                    <c:v>0.57835833660678282</c:v>
                  </c:pt>
                  <c:pt idx="40">
                    <c:v>0.59091596941230207</c:v>
                  </c:pt>
                  <c:pt idx="41">
                    <c:v>0.41660418866950216</c:v>
                  </c:pt>
                  <c:pt idx="42">
                    <c:v>0.47114467962839912</c:v>
                  </c:pt>
                  <c:pt idx="43">
                    <c:v>0.47785926687874009</c:v>
                  </c:pt>
                  <c:pt idx="44">
                    <c:v>0.41213238248652184</c:v>
                  </c:pt>
                  <c:pt idx="45">
                    <c:v>0.47785926687874009</c:v>
                  </c:pt>
                  <c:pt idx="46">
                    <c:v>0.41213238248652184</c:v>
                  </c:pt>
                  <c:pt idx="47">
                    <c:v>0.41213238248652184</c:v>
                  </c:pt>
                  <c:pt idx="48">
                    <c:v>0.41213238248652184</c:v>
                  </c:pt>
                  <c:pt idx="49">
                    <c:v>0.41660418866950216</c:v>
                  </c:pt>
                  <c:pt idx="50">
                    <c:v>0.41213238248652184</c:v>
                  </c:pt>
                  <c:pt idx="51">
                    <c:v>0.59091596941230207</c:v>
                  </c:pt>
                  <c:pt idx="52">
                    <c:v>0.59091596941230207</c:v>
                  </c:pt>
                  <c:pt idx="53">
                    <c:v>0.41660418866950216</c:v>
                  </c:pt>
                  <c:pt idx="54">
                    <c:v>0.41660418866950216</c:v>
                  </c:pt>
                  <c:pt idx="55">
                    <c:v>0.41213238248652184</c:v>
                  </c:pt>
                  <c:pt idx="56">
                    <c:v>0.41660418866950216</c:v>
                  </c:pt>
                  <c:pt idx="57">
                    <c:v>0.41660418866950216</c:v>
                  </c:pt>
                  <c:pt idx="58">
                    <c:v>0.41660418866950216</c:v>
                  </c:pt>
                  <c:pt idx="59">
                    <c:v>0.47114467962839912</c:v>
                  </c:pt>
                  <c:pt idx="60">
                    <c:v>0.41213238248652184</c:v>
                  </c:pt>
                  <c:pt idx="61">
                    <c:v>0.47785926687874009</c:v>
                  </c:pt>
                  <c:pt idx="62">
                    <c:v>0.47114467962839912</c:v>
                  </c:pt>
                  <c:pt idx="63">
                    <c:v>0.41660418866950216</c:v>
                  </c:pt>
                  <c:pt idx="64">
                    <c:v>0.41213238248652184</c:v>
                  </c:pt>
                  <c:pt idx="65">
                    <c:v>0.41213238248652184</c:v>
                  </c:pt>
                  <c:pt idx="66">
                    <c:v>0.41660418866950216</c:v>
                  </c:pt>
                  <c:pt idx="67">
                    <c:v>0.41660418866950216</c:v>
                  </c:pt>
                  <c:pt idx="68">
                    <c:v>0.41660418866950216</c:v>
                  </c:pt>
                  <c:pt idx="69">
                    <c:v>0.41660418866950216</c:v>
                  </c:pt>
                  <c:pt idx="70">
                    <c:v>0.41213238248652184</c:v>
                  </c:pt>
                  <c:pt idx="71">
                    <c:v>0.41213238248652184</c:v>
                  </c:pt>
                  <c:pt idx="72">
                    <c:v>0.57835833660678282</c:v>
                  </c:pt>
                  <c:pt idx="73">
                    <c:v>0.41213238248652184</c:v>
                  </c:pt>
                  <c:pt idx="74">
                    <c:v>0.57835833660678282</c:v>
                  </c:pt>
                  <c:pt idx="75">
                    <c:v>0.41213238248652184</c:v>
                  </c:pt>
                  <c:pt idx="76">
                    <c:v>0.47785926687874009</c:v>
                  </c:pt>
                  <c:pt idx="77">
                    <c:v>0.47114467962839912</c:v>
                  </c:pt>
                  <c:pt idx="78">
                    <c:v>0.41660418866950216</c:v>
                  </c:pt>
                  <c:pt idx="79">
                    <c:v>0.59091596941230207</c:v>
                  </c:pt>
                  <c:pt idx="80">
                    <c:v>0.41213238248652184</c:v>
                  </c:pt>
                  <c:pt idx="81">
                    <c:v>1.4177409282068725</c:v>
                  </c:pt>
                  <c:pt idx="82">
                    <c:v>0.41213238248652184</c:v>
                  </c:pt>
                  <c:pt idx="83">
                    <c:v>0.41213238248652184</c:v>
                  </c:pt>
                  <c:pt idx="84">
                    <c:v>0.41660418866950216</c:v>
                  </c:pt>
                  <c:pt idx="85">
                    <c:v>0.41660418866950216</c:v>
                  </c:pt>
                  <c:pt idx="86">
                    <c:v>0.41213238248652184</c:v>
                  </c:pt>
                  <c:pt idx="87">
                    <c:v>0.41660418866950216</c:v>
                  </c:pt>
                  <c:pt idx="88">
                    <c:v>0.59091596941230207</c:v>
                  </c:pt>
                  <c:pt idx="89">
                    <c:v>0.41213238248652184</c:v>
                  </c:pt>
                  <c:pt idx="90">
                    <c:v>0.41660418866950216</c:v>
                  </c:pt>
                  <c:pt idx="91">
                    <c:v>0.41213238248652184</c:v>
                  </c:pt>
                  <c:pt idx="92">
                    <c:v>0.47114467962839912</c:v>
                  </c:pt>
                  <c:pt idx="93">
                    <c:v>0.41660418866950216</c:v>
                  </c:pt>
                  <c:pt idx="94">
                    <c:v>0.57835833660678282</c:v>
                  </c:pt>
                  <c:pt idx="95">
                    <c:v>0.47114467962839912</c:v>
                  </c:pt>
                  <c:pt idx="96">
                    <c:v>0.41213238248652184</c:v>
                  </c:pt>
                  <c:pt idx="97">
                    <c:v>0.59091596941230207</c:v>
                  </c:pt>
                  <c:pt idx="98">
                    <c:v>0.59091596941230207</c:v>
                  </c:pt>
                  <c:pt idx="99">
                    <c:v>0.41213238248652184</c:v>
                  </c:pt>
                  <c:pt idx="100">
                    <c:v>0.41660418866950216</c:v>
                  </c:pt>
                  <c:pt idx="101">
                    <c:v>0.47825398882754272</c:v>
                  </c:pt>
                  <c:pt idx="102">
                    <c:v>0.41660418866950216</c:v>
                  </c:pt>
                  <c:pt idx="103">
                    <c:v>0.41213238248652184</c:v>
                  </c:pt>
                  <c:pt idx="104">
                    <c:v>0.41213238248652184</c:v>
                  </c:pt>
                  <c:pt idx="105">
                    <c:v>0.41213238248652184</c:v>
                  </c:pt>
                  <c:pt idx="106">
                    <c:v>0.41213238248652184</c:v>
                  </c:pt>
                  <c:pt idx="107">
                    <c:v>0.41213238248652184</c:v>
                  </c:pt>
                  <c:pt idx="108">
                    <c:v>0.47785926687874009</c:v>
                  </c:pt>
                  <c:pt idx="109">
                    <c:v>0.47114467962839912</c:v>
                  </c:pt>
                  <c:pt idx="110">
                    <c:v>0.41213238248652184</c:v>
                  </c:pt>
                  <c:pt idx="111">
                    <c:v>0.41660418866950216</c:v>
                  </c:pt>
                  <c:pt idx="112">
                    <c:v>0.47114467962839912</c:v>
                  </c:pt>
                  <c:pt idx="113">
                    <c:v>0.41660418866950216</c:v>
                  </c:pt>
                  <c:pt idx="114">
                    <c:v>0.41660418866950216</c:v>
                  </c:pt>
                  <c:pt idx="115">
                    <c:v>0.41213238248652184</c:v>
                  </c:pt>
                  <c:pt idx="116">
                    <c:v>0.41213238248652184</c:v>
                  </c:pt>
                  <c:pt idx="117">
                    <c:v>0.41213238248652184</c:v>
                  </c:pt>
                  <c:pt idx="118">
                    <c:v>0.41660418866950216</c:v>
                  </c:pt>
                  <c:pt idx="119">
                    <c:v>0.41660418866950216</c:v>
                  </c:pt>
                  <c:pt idx="120">
                    <c:v>0.41213238248652184</c:v>
                  </c:pt>
                  <c:pt idx="121">
                    <c:v>0.41660418866950216</c:v>
                  </c:pt>
                  <c:pt idx="122">
                    <c:v>0.57835833660678282</c:v>
                  </c:pt>
                  <c:pt idx="123">
                    <c:v>0.41660418866950216</c:v>
                  </c:pt>
                  <c:pt idx="124">
                    <c:v>0.41213238248652184</c:v>
                  </c:pt>
                  <c:pt idx="125">
                    <c:v>0.41213238248652184</c:v>
                  </c:pt>
                  <c:pt idx="126">
                    <c:v>0.41213238248652184</c:v>
                  </c:pt>
                  <c:pt idx="127">
                    <c:v>0.41660418866950216</c:v>
                  </c:pt>
                  <c:pt idx="128">
                    <c:v>0.41660418866950216</c:v>
                  </c:pt>
                  <c:pt idx="129">
                    <c:v>0.41213238248652184</c:v>
                  </c:pt>
                  <c:pt idx="130">
                    <c:v>0.59091596941230207</c:v>
                  </c:pt>
                  <c:pt idx="131">
                    <c:v>0.47785926687874009</c:v>
                  </c:pt>
                  <c:pt idx="132">
                    <c:v>0.41660418866950216</c:v>
                  </c:pt>
                  <c:pt idx="133">
                    <c:v>0.59091596941230207</c:v>
                  </c:pt>
                  <c:pt idx="134">
                    <c:v>0.41213238248652184</c:v>
                  </c:pt>
                  <c:pt idx="135">
                    <c:v>0.41213238248652184</c:v>
                  </c:pt>
                  <c:pt idx="136">
                    <c:v>0.47785926687874009</c:v>
                  </c:pt>
                  <c:pt idx="137">
                    <c:v>0.47825398882754272</c:v>
                  </c:pt>
                  <c:pt idx="138">
                    <c:v>0.41660418866950216</c:v>
                  </c:pt>
                  <c:pt idx="139">
                    <c:v>0.41213238248652184</c:v>
                  </c:pt>
                  <c:pt idx="140">
                    <c:v>0.41660418866950216</c:v>
                  </c:pt>
                  <c:pt idx="141">
                    <c:v>0.41660418866950216</c:v>
                  </c:pt>
                  <c:pt idx="142">
                    <c:v>0.41660418866950216</c:v>
                  </c:pt>
                  <c:pt idx="143">
                    <c:v>0.47785926687874009</c:v>
                  </c:pt>
                  <c:pt idx="144">
                    <c:v>0.41213238248652184</c:v>
                  </c:pt>
                  <c:pt idx="145">
                    <c:v>0.47785926687874009</c:v>
                  </c:pt>
                  <c:pt idx="146">
                    <c:v>0.59091596941230207</c:v>
                  </c:pt>
                  <c:pt idx="147">
                    <c:v>0.41213238248652184</c:v>
                  </c:pt>
                  <c:pt idx="148">
                    <c:v>0.41213238248652184</c:v>
                  </c:pt>
                  <c:pt idx="149">
                    <c:v>0.59091596941230207</c:v>
                  </c:pt>
                  <c:pt idx="150">
                    <c:v>0.41213238248652184</c:v>
                  </c:pt>
                  <c:pt idx="151">
                    <c:v>0.41213238248652184</c:v>
                  </c:pt>
                  <c:pt idx="152">
                    <c:v>0.41213238248652184</c:v>
                  </c:pt>
                  <c:pt idx="153">
                    <c:v>0.41213238248652184</c:v>
                  </c:pt>
                  <c:pt idx="154">
                    <c:v>0.47785926687874009</c:v>
                  </c:pt>
                  <c:pt idx="155">
                    <c:v>0.41660418866950216</c:v>
                  </c:pt>
                  <c:pt idx="156">
                    <c:v>0.47785926687874009</c:v>
                  </c:pt>
                  <c:pt idx="157">
                    <c:v>0.41213238248652184</c:v>
                  </c:pt>
                  <c:pt idx="158">
                    <c:v>0.41660418866950216</c:v>
                  </c:pt>
                  <c:pt idx="159">
                    <c:v>0.47785926687874009</c:v>
                  </c:pt>
                  <c:pt idx="160">
                    <c:v>0.41213238248652184</c:v>
                  </c:pt>
                  <c:pt idx="161">
                    <c:v>0.41213238248652184</c:v>
                  </c:pt>
                  <c:pt idx="162">
                    <c:v>0.59091596941230207</c:v>
                  </c:pt>
                  <c:pt idx="163">
                    <c:v>0.41213238248652184</c:v>
                  </c:pt>
                  <c:pt idx="164">
                    <c:v>0.41213238248652184</c:v>
                  </c:pt>
                  <c:pt idx="165">
                    <c:v>0.41213238248652184</c:v>
                  </c:pt>
                  <c:pt idx="166">
                    <c:v>0.41660418866950216</c:v>
                  </c:pt>
                  <c:pt idx="167">
                    <c:v>0.41660418866950216</c:v>
                  </c:pt>
                  <c:pt idx="168">
                    <c:v>0.41660418866950216</c:v>
                  </c:pt>
                  <c:pt idx="169">
                    <c:v>0.41660418866950216</c:v>
                  </c:pt>
                  <c:pt idx="170">
                    <c:v>0.41660418866950216</c:v>
                  </c:pt>
                  <c:pt idx="171">
                    <c:v>0.41660418866950216</c:v>
                  </c:pt>
                  <c:pt idx="172">
                    <c:v>0.41213238248652184</c:v>
                  </c:pt>
                </c:numCache>
              </c:numRef>
            </c:plus>
            <c:minus>
              <c:numRef>
                <c:f>'Comparative Charts Data'!$T$8:$T$180</c:f>
                <c:numCache>
                  <c:formatCode>General</c:formatCode>
                  <c:ptCount val="173"/>
                  <c:pt idx="0">
                    <c:v>0.47785926687874009</c:v>
                  </c:pt>
                  <c:pt idx="1">
                    <c:v>0.41660418866950216</c:v>
                  </c:pt>
                  <c:pt idx="2">
                    <c:v>0.41660418866950216</c:v>
                  </c:pt>
                  <c:pt idx="3">
                    <c:v>0.47785926687874009</c:v>
                  </c:pt>
                  <c:pt idx="4">
                    <c:v>0.47785926687874009</c:v>
                  </c:pt>
                  <c:pt idx="5">
                    <c:v>0.59091596941230207</c:v>
                  </c:pt>
                  <c:pt idx="6">
                    <c:v>0.47785926687874009</c:v>
                  </c:pt>
                  <c:pt idx="7">
                    <c:v>0.59091596941230207</c:v>
                  </c:pt>
                  <c:pt idx="8">
                    <c:v>0.41660418866950216</c:v>
                  </c:pt>
                  <c:pt idx="9">
                    <c:v>0.41660418866950216</c:v>
                  </c:pt>
                  <c:pt idx="10">
                    <c:v>0.59091596941230207</c:v>
                  </c:pt>
                  <c:pt idx="11">
                    <c:v>0.41660418866950216</c:v>
                  </c:pt>
                  <c:pt idx="12">
                    <c:v>0.59091596941230207</c:v>
                  </c:pt>
                  <c:pt idx="13">
                    <c:v>0.41660418866950216</c:v>
                  </c:pt>
                  <c:pt idx="14">
                    <c:v>0.41660418866950216</c:v>
                  </c:pt>
                  <c:pt idx="15">
                    <c:v>0.47825398882754272</c:v>
                  </c:pt>
                  <c:pt idx="16">
                    <c:v>0.41660418866950216</c:v>
                  </c:pt>
                  <c:pt idx="17">
                    <c:v>0.41660418866950216</c:v>
                  </c:pt>
                  <c:pt idx="18">
                    <c:v>0.59091596941230207</c:v>
                  </c:pt>
                  <c:pt idx="19">
                    <c:v>0.59091596941230207</c:v>
                  </c:pt>
                  <c:pt idx="20">
                    <c:v>0.41213238248652184</c:v>
                  </c:pt>
                  <c:pt idx="21">
                    <c:v>0.59091596941230207</c:v>
                  </c:pt>
                  <c:pt idx="22">
                    <c:v>0.41660418866950216</c:v>
                  </c:pt>
                  <c:pt idx="23">
                    <c:v>0.41660418866950216</c:v>
                  </c:pt>
                  <c:pt idx="24">
                    <c:v>0.47114467962839912</c:v>
                  </c:pt>
                  <c:pt idx="25">
                    <c:v>0.59091596941230207</c:v>
                  </c:pt>
                  <c:pt idx="26">
                    <c:v>0.41660418866950216</c:v>
                  </c:pt>
                  <c:pt idx="27">
                    <c:v>0.41660418866950216</c:v>
                  </c:pt>
                  <c:pt idx="28">
                    <c:v>0.47785926687874009</c:v>
                  </c:pt>
                  <c:pt idx="29">
                    <c:v>0.59091596941230207</c:v>
                  </c:pt>
                  <c:pt idx="30">
                    <c:v>0.59091596941230207</c:v>
                  </c:pt>
                  <c:pt idx="31">
                    <c:v>0.41660418866950216</c:v>
                  </c:pt>
                  <c:pt idx="32">
                    <c:v>0.47785926687874009</c:v>
                  </c:pt>
                  <c:pt idx="33">
                    <c:v>0.41213238248652184</c:v>
                  </c:pt>
                  <c:pt idx="34">
                    <c:v>0.59091596941230207</c:v>
                  </c:pt>
                  <c:pt idx="35">
                    <c:v>0.59091596941230207</c:v>
                  </c:pt>
                  <c:pt idx="36">
                    <c:v>0.47785926687874009</c:v>
                  </c:pt>
                  <c:pt idx="37">
                    <c:v>0.47114467962839912</c:v>
                  </c:pt>
                  <c:pt idx="38">
                    <c:v>0.41213238248652184</c:v>
                  </c:pt>
                  <c:pt idx="39">
                    <c:v>0.57835833660678282</c:v>
                  </c:pt>
                  <c:pt idx="40">
                    <c:v>0.59091596941230207</c:v>
                  </c:pt>
                  <c:pt idx="41">
                    <c:v>0.41660418866950216</c:v>
                  </c:pt>
                  <c:pt idx="42">
                    <c:v>0.47114467962839912</c:v>
                  </c:pt>
                  <c:pt idx="43">
                    <c:v>0.47785926687874009</c:v>
                  </c:pt>
                  <c:pt idx="44">
                    <c:v>0.41213238248652184</c:v>
                  </c:pt>
                  <c:pt idx="45">
                    <c:v>0.47785926687874009</c:v>
                  </c:pt>
                  <c:pt idx="46">
                    <c:v>0.41213238248652184</c:v>
                  </c:pt>
                  <c:pt idx="47">
                    <c:v>0.41213238248652184</c:v>
                  </c:pt>
                  <c:pt idx="48">
                    <c:v>0.41213238248652184</c:v>
                  </c:pt>
                  <c:pt idx="49">
                    <c:v>0.41660418866950216</c:v>
                  </c:pt>
                  <c:pt idx="50">
                    <c:v>0.41213238248652184</c:v>
                  </c:pt>
                  <c:pt idx="51">
                    <c:v>0.59091596941230207</c:v>
                  </c:pt>
                  <c:pt idx="52">
                    <c:v>0.59091596941230207</c:v>
                  </c:pt>
                  <c:pt idx="53">
                    <c:v>0.41660418866950216</c:v>
                  </c:pt>
                  <c:pt idx="54">
                    <c:v>0.41660418866950216</c:v>
                  </c:pt>
                  <c:pt idx="55">
                    <c:v>0.41213238248652184</c:v>
                  </c:pt>
                  <c:pt idx="56">
                    <c:v>0.41660418866950216</c:v>
                  </c:pt>
                  <c:pt idx="57">
                    <c:v>0.41660418866950216</c:v>
                  </c:pt>
                  <c:pt idx="58">
                    <c:v>0.41660418866950216</c:v>
                  </c:pt>
                  <c:pt idx="59">
                    <c:v>0.47114467962839912</c:v>
                  </c:pt>
                  <c:pt idx="60">
                    <c:v>0.41213238248652184</c:v>
                  </c:pt>
                  <c:pt idx="61">
                    <c:v>0.47785926687874009</c:v>
                  </c:pt>
                  <c:pt idx="62">
                    <c:v>0.47114467962839912</c:v>
                  </c:pt>
                  <c:pt idx="63">
                    <c:v>0.41660418866950216</c:v>
                  </c:pt>
                  <c:pt idx="64">
                    <c:v>0.41213238248652184</c:v>
                  </c:pt>
                  <c:pt idx="65">
                    <c:v>0.41213238248652184</c:v>
                  </c:pt>
                  <c:pt idx="66">
                    <c:v>0.41660418866950216</c:v>
                  </c:pt>
                  <c:pt idx="67">
                    <c:v>0.41660418866950216</c:v>
                  </c:pt>
                  <c:pt idx="68">
                    <c:v>0.41660418866950216</c:v>
                  </c:pt>
                  <c:pt idx="69">
                    <c:v>0.41660418866950216</c:v>
                  </c:pt>
                  <c:pt idx="70">
                    <c:v>0.41213238248652184</c:v>
                  </c:pt>
                  <c:pt idx="71">
                    <c:v>0.41213238248652184</c:v>
                  </c:pt>
                  <c:pt idx="72">
                    <c:v>0.57835833660678282</c:v>
                  </c:pt>
                  <c:pt idx="73">
                    <c:v>0.41213238248652184</c:v>
                  </c:pt>
                  <c:pt idx="74">
                    <c:v>0.57835833660678282</c:v>
                  </c:pt>
                  <c:pt idx="75">
                    <c:v>0.41213238248652184</c:v>
                  </c:pt>
                  <c:pt idx="76">
                    <c:v>0.47785926687874009</c:v>
                  </c:pt>
                  <c:pt idx="77">
                    <c:v>0.47114467962839912</c:v>
                  </c:pt>
                  <c:pt idx="78">
                    <c:v>0.41660418866950216</c:v>
                  </c:pt>
                  <c:pt idx="79">
                    <c:v>0.59091596941230207</c:v>
                  </c:pt>
                  <c:pt idx="80">
                    <c:v>0.41213238248652184</c:v>
                  </c:pt>
                  <c:pt idx="81">
                    <c:v>1.4177409282068725</c:v>
                  </c:pt>
                  <c:pt idx="82">
                    <c:v>0.41213238248652184</c:v>
                  </c:pt>
                  <c:pt idx="83">
                    <c:v>0.41213238248652184</c:v>
                  </c:pt>
                  <c:pt idx="84">
                    <c:v>0.41660418866950216</c:v>
                  </c:pt>
                  <c:pt idx="85">
                    <c:v>0.41660418866950216</c:v>
                  </c:pt>
                  <c:pt idx="86">
                    <c:v>0.41213238248652184</c:v>
                  </c:pt>
                  <c:pt idx="87">
                    <c:v>0.41660418866950216</c:v>
                  </c:pt>
                  <c:pt idx="88">
                    <c:v>0.59091596941230207</c:v>
                  </c:pt>
                  <c:pt idx="89">
                    <c:v>0.41213238248652184</c:v>
                  </c:pt>
                  <c:pt idx="90">
                    <c:v>0.41660418866950216</c:v>
                  </c:pt>
                  <c:pt idx="91">
                    <c:v>0.41213238248652184</c:v>
                  </c:pt>
                  <c:pt idx="92">
                    <c:v>0.47114467962839912</c:v>
                  </c:pt>
                  <c:pt idx="93">
                    <c:v>0.41660418866950216</c:v>
                  </c:pt>
                  <c:pt idx="94">
                    <c:v>0.57835833660678282</c:v>
                  </c:pt>
                  <c:pt idx="95">
                    <c:v>0.47114467962839912</c:v>
                  </c:pt>
                  <c:pt idx="96">
                    <c:v>0.41213238248652184</c:v>
                  </c:pt>
                  <c:pt idx="97">
                    <c:v>0.59091596941230207</c:v>
                  </c:pt>
                  <c:pt idx="98">
                    <c:v>0.59091596941230207</c:v>
                  </c:pt>
                  <c:pt idx="99">
                    <c:v>0.41213238248652184</c:v>
                  </c:pt>
                  <c:pt idx="100">
                    <c:v>0.41660418866950216</c:v>
                  </c:pt>
                  <c:pt idx="101">
                    <c:v>0.47825398882754272</c:v>
                  </c:pt>
                  <c:pt idx="102">
                    <c:v>0.41660418866950216</c:v>
                  </c:pt>
                  <c:pt idx="103">
                    <c:v>0.41213238248652184</c:v>
                  </c:pt>
                  <c:pt idx="104">
                    <c:v>0.41213238248652184</c:v>
                  </c:pt>
                  <c:pt idx="105">
                    <c:v>0.41213238248652184</c:v>
                  </c:pt>
                  <c:pt idx="106">
                    <c:v>0.41213238248652184</c:v>
                  </c:pt>
                  <c:pt idx="107">
                    <c:v>0.41213238248652184</c:v>
                  </c:pt>
                  <c:pt idx="108">
                    <c:v>0.47785926687874009</c:v>
                  </c:pt>
                  <c:pt idx="109">
                    <c:v>0.47114467962839912</c:v>
                  </c:pt>
                  <c:pt idx="110">
                    <c:v>0.41213238248652184</c:v>
                  </c:pt>
                  <c:pt idx="111">
                    <c:v>0.41660418866950216</c:v>
                  </c:pt>
                  <c:pt idx="112">
                    <c:v>0.47114467962839912</c:v>
                  </c:pt>
                  <c:pt idx="113">
                    <c:v>0.41660418866950216</c:v>
                  </c:pt>
                  <c:pt idx="114">
                    <c:v>0.41660418866950216</c:v>
                  </c:pt>
                  <c:pt idx="115">
                    <c:v>0.41213238248652184</c:v>
                  </c:pt>
                  <c:pt idx="116">
                    <c:v>0.41213238248652184</c:v>
                  </c:pt>
                  <c:pt idx="117">
                    <c:v>0.41213238248652184</c:v>
                  </c:pt>
                  <c:pt idx="118">
                    <c:v>0.41660418866950216</c:v>
                  </c:pt>
                  <c:pt idx="119">
                    <c:v>0.41660418866950216</c:v>
                  </c:pt>
                  <c:pt idx="120">
                    <c:v>0.41213238248652184</c:v>
                  </c:pt>
                  <c:pt idx="121">
                    <c:v>0.41660418866950216</c:v>
                  </c:pt>
                  <c:pt idx="122">
                    <c:v>0.57835833660678282</c:v>
                  </c:pt>
                  <c:pt idx="123">
                    <c:v>0.41660418866950216</c:v>
                  </c:pt>
                  <c:pt idx="124">
                    <c:v>0.41213238248652184</c:v>
                  </c:pt>
                  <c:pt idx="125">
                    <c:v>0.41213238248652184</c:v>
                  </c:pt>
                  <c:pt idx="126">
                    <c:v>0.41213238248652184</c:v>
                  </c:pt>
                  <c:pt idx="127">
                    <c:v>0.41660418866950216</c:v>
                  </c:pt>
                  <c:pt idx="128">
                    <c:v>0.41660418866950216</c:v>
                  </c:pt>
                  <c:pt idx="129">
                    <c:v>0.41213238248652184</c:v>
                  </c:pt>
                  <c:pt idx="130">
                    <c:v>0.59091596941230207</c:v>
                  </c:pt>
                  <c:pt idx="131">
                    <c:v>0.47785926687874009</c:v>
                  </c:pt>
                  <c:pt idx="132">
                    <c:v>0.41660418866950216</c:v>
                  </c:pt>
                  <c:pt idx="133">
                    <c:v>0.59091596941230207</c:v>
                  </c:pt>
                  <c:pt idx="134">
                    <c:v>0.41213238248652184</c:v>
                  </c:pt>
                  <c:pt idx="135">
                    <c:v>0.41213238248652184</c:v>
                  </c:pt>
                  <c:pt idx="136">
                    <c:v>0.47785926687874009</c:v>
                  </c:pt>
                  <c:pt idx="137">
                    <c:v>0.47825398882754272</c:v>
                  </c:pt>
                  <c:pt idx="138">
                    <c:v>0.41660418866950216</c:v>
                  </c:pt>
                  <c:pt idx="139">
                    <c:v>0.41213238248652184</c:v>
                  </c:pt>
                  <c:pt idx="140">
                    <c:v>0.41660418866950216</c:v>
                  </c:pt>
                  <c:pt idx="141">
                    <c:v>0.41660418866950216</c:v>
                  </c:pt>
                  <c:pt idx="142">
                    <c:v>0.41660418866950216</c:v>
                  </c:pt>
                  <c:pt idx="143">
                    <c:v>0.47785926687874009</c:v>
                  </c:pt>
                  <c:pt idx="144">
                    <c:v>0.41213238248652184</c:v>
                  </c:pt>
                  <c:pt idx="145">
                    <c:v>0.47785926687874009</c:v>
                  </c:pt>
                  <c:pt idx="146">
                    <c:v>0.59091596941230207</c:v>
                  </c:pt>
                  <c:pt idx="147">
                    <c:v>0.41213238248652184</c:v>
                  </c:pt>
                  <c:pt idx="148">
                    <c:v>0.41213238248652184</c:v>
                  </c:pt>
                  <c:pt idx="149">
                    <c:v>0.59091596941230207</c:v>
                  </c:pt>
                  <c:pt idx="150">
                    <c:v>0.41213238248652184</c:v>
                  </c:pt>
                  <c:pt idx="151">
                    <c:v>0.41213238248652184</c:v>
                  </c:pt>
                  <c:pt idx="152">
                    <c:v>0.41213238248652184</c:v>
                  </c:pt>
                  <c:pt idx="153">
                    <c:v>0.41213238248652184</c:v>
                  </c:pt>
                  <c:pt idx="154">
                    <c:v>0.47785926687874009</c:v>
                  </c:pt>
                  <c:pt idx="155">
                    <c:v>0.41660418866950216</c:v>
                  </c:pt>
                  <c:pt idx="156">
                    <c:v>0.47785926687874009</c:v>
                  </c:pt>
                  <c:pt idx="157">
                    <c:v>0.41213238248652184</c:v>
                  </c:pt>
                  <c:pt idx="158">
                    <c:v>0.41660418866950216</c:v>
                  </c:pt>
                  <c:pt idx="159">
                    <c:v>0.47785926687874009</c:v>
                  </c:pt>
                  <c:pt idx="160">
                    <c:v>0.41213238248652184</c:v>
                  </c:pt>
                  <c:pt idx="161">
                    <c:v>0.41213238248652184</c:v>
                  </c:pt>
                  <c:pt idx="162">
                    <c:v>0.59091596941230207</c:v>
                  </c:pt>
                  <c:pt idx="163">
                    <c:v>0.41213238248652184</c:v>
                  </c:pt>
                  <c:pt idx="164">
                    <c:v>0.41213238248652184</c:v>
                  </c:pt>
                  <c:pt idx="165">
                    <c:v>0.41213238248652184</c:v>
                  </c:pt>
                  <c:pt idx="166">
                    <c:v>0.41660418866950216</c:v>
                  </c:pt>
                  <c:pt idx="167">
                    <c:v>0.41660418866950216</c:v>
                  </c:pt>
                  <c:pt idx="168">
                    <c:v>0.41660418866950216</c:v>
                  </c:pt>
                  <c:pt idx="169">
                    <c:v>0.41660418866950216</c:v>
                  </c:pt>
                  <c:pt idx="170">
                    <c:v>0.41660418866950216</c:v>
                  </c:pt>
                  <c:pt idx="171">
                    <c:v>0.41660418866950216</c:v>
                  </c:pt>
                  <c:pt idx="172">
                    <c:v>0.41213238248652184</c:v>
                  </c:pt>
                </c:numCache>
              </c:numRef>
            </c:minus>
            <c:spPr>
              <a:ln w="3175">
                <a:solidFill>
                  <a:srgbClr val="C0C0C0"/>
                </a:solidFill>
                <a:prstDash val="solid"/>
              </a:ln>
            </c:spPr>
          </c:errBars>
          <c:cat>
            <c:strRef>
              <c:f>'Comparative Charts Data'!$V$8:$V$180</c:f>
              <c:strCache>
                <c:ptCount val="168"/>
                <c:pt idx="1">
                  <c:v>IRQ</c:v>
                </c:pt>
                <c:pt idx="5">
                  <c:v>AFG</c:v>
                </c:pt>
                <c:pt idx="14">
                  <c:v>LBY</c:v>
                </c:pt>
                <c:pt idx="22">
                  <c:v>IDN</c:v>
                </c:pt>
                <c:pt idx="53">
                  <c:v>TUN</c:v>
                </c:pt>
                <c:pt idx="119">
                  <c:v>CHL</c:v>
                </c:pt>
                <c:pt idx="125">
                  <c:v>JAM</c:v>
                </c:pt>
                <c:pt idx="128">
                  <c:v>BWA</c:v>
                </c:pt>
                <c:pt idx="131">
                  <c:v>MNG</c:v>
                </c:pt>
                <c:pt idx="138">
                  <c:v>SVN</c:v>
                </c:pt>
                <c:pt idx="167">
                  <c:v>NLD</c:v>
                </c:pt>
              </c:strCache>
            </c:strRef>
          </c:cat>
          <c:val>
            <c:numRef>
              <c:f>'Comparative Charts Data'!$R$8:$R$180</c:f>
              <c:numCache>
                <c:formatCode>0.000</c:formatCode>
                <c:ptCount val="173"/>
                <c:pt idx="0">
                  <c:v>-1.7886783105733486</c:v>
                </c:pt>
                <c:pt idx="1">
                  <c:v>-1.7528897511521069</c:v>
                </c:pt>
                <c:pt idx="2">
                  <c:v>-1.7477426969884162</c:v>
                </c:pt>
                <c:pt idx="3">
                  <c:v>-1.6938714902405378</c:v>
                </c:pt>
                <c:pt idx="4">
                  <c:v>-1.6233668341742804</c:v>
                </c:pt>
                <c:pt idx="5">
                  <c:v>-1.6163871673910992</c:v>
                </c:pt>
                <c:pt idx="6">
                  <c:v>-1.5674623978178401</c:v>
                </c:pt>
                <c:pt idx="7">
                  <c:v>-1.5646106322469115</c:v>
                </c:pt>
                <c:pt idx="8">
                  <c:v>-1.4980556187374707</c:v>
                </c:pt>
                <c:pt idx="9">
                  <c:v>-1.460712009420263</c:v>
                </c:pt>
                <c:pt idx="10">
                  <c:v>-1.4507022592789269</c:v>
                </c:pt>
                <c:pt idx="11">
                  <c:v>-1.4157027443978394</c:v>
                </c:pt>
                <c:pt idx="12">
                  <c:v>-1.3885704183485383</c:v>
                </c:pt>
                <c:pt idx="13">
                  <c:v>-1.3577709168817529</c:v>
                </c:pt>
                <c:pt idx="14">
                  <c:v>-1.3461625814712308</c:v>
                </c:pt>
                <c:pt idx="15">
                  <c:v>-1.3433286807786045</c:v>
                </c:pt>
                <c:pt idx="16">
                  <c:v>-1.3097317400549584</c:v>
                </c:pt>
                <c:pt idx="17">
                  <c:v>-1.2961319860553651</c:v>
                </c:pt>
                <c:pt idx="18">
                  <c:v>-1.2884691166555629</c:v>
                </c:pt>
                <c:pt idx="19">
                  <c:v>-1.2539514275949681</c:v>
                </c:pt>
                <c:pt idx="20">
                  <c:v>-1.234344452915525</c:v>
                </c:pt>
                <c:pt idx="21">
                  <c:v>-1.1745607436875782</c:v>
                </c:pt>
                <c:pt idx="22">
                  <c:v>-1.1654642025652144</c:v>
                </c:pt>
                <c:pt idx="23">
                  <c:v>-1.1030625097814815</c:v>
                </c:pt>
                <c:pt idx="24">
                  <c:v>-1.0510911161549397</c:v>
                </c:pt>
                <c:pt idx="25">
                  <c:v>-1.050297061826801</c:v>
                </c:pt>
                <c:pt idx="26">
                  <c:v>-1.0370635684437435</c:v>
                </c:pt>
                <c:pt idx="27">
                  <c:v>-1.0034270598269508</c:v>
                </c:pt>
                <c:pt idx="28">
                  <c:v>-0.97138928733204122</c:v>
                </c:pt>
                <c:pt idx="29">
                  <c:v>-0.97090637481281916</c:v>
                </c:pt>
                <c:pt idx="30">
                  <c:v>-0.97090637481281916</c:v>
                </c:pt>
                <c:pt idx="31">
                  <c:v>-0.91975995994829496</c:v>
                </c:pt>
                <c:pt idx="32">
                  <c:v>-0.91947126614151831</c:v>
                </c:pt>
                <c:pt idx="33">
                  <c:v>-0.91916406584670562</c:v>
                </c:pt>
                <c:pt idx="34">
                  <c:v>-0.90877453388243046</c:v>
                </c:pt>
                <c:pt idx="35">
                  <c:v>-0.90877453388243046</c:v>
                </c:pt>
                <c:pt idx="36">
                  <c:v>-0.88839718686246949</c:v>
                </c:pt>
                <c:pt idx="37">
                  <c:v>-0.87291828281514883</c:v>
                </c:pt>
                <c:pt idx="38">
                  <c:v>-0.85927816487445785</c:v>
                </c:pt>
                <c:pt idx="39">
                  <c:v>-0.8536909848635158</c:v>
                </c:pt>
                <c:pt idx="40">
                  <c:v>-0.77760731483085266</c:v>
                </c:pt>
                <c:pt idx="41">
                  <c:v>-0.7754924224585511</c:v>
                </c:pt>
                <c:pt idx="42">
                  <c:v>-0.77349506692813785</c:v>
                </c:pt>
                <c:pt idx="43">
                  <c:v>-0.74407418144318294</c:v>
                </c:pt>
                <c:pt idx="44">
                  <c:v>-0.71167175278375816</c:v>
                </c:pt>
                <c:pt idx="45">
                  <c:v>-0.70901368699821721</c:v>
                </c:pt>
                <c:pt idx="46">
                  <c:v>-0.70288316235523962</c:v>
                </c:pt>
                <c:pt idx="47">
                  <c:v>-0.70122076977314185</c:v>
                </c:pt>
                <c:pt idx="48">
                  <c:v>-0.68724884449783386</c:v>
                </c:pt>
                <c:pt idx="49">
                  <c:v>-0.67439273995563587</c:v>
                </c:pt>
                <c:pt idx="50">
                  <c:v>-0.66562744945478791</c:v>
                </c:pt>
                <c:pt idx="51">
                  <c:v>-0.60156709782588746</c:v>
                </c:pt>
                <c:pt idx="52">
                  <c:v>-0.59466356063508696</c:v>
                </c:pt>
                <c:pt idx="53">
                  <c:v>-0.58860849462942777</c:v>
                </c:pt>
                <c:pt idx="54">
                  <c:v>-0.57013742033398496</c:v>
                </c:pt>
                <c:pt idx="55">
                  <c:v>-0.56905295871602957</c:v>
                </c:pt>
                <c:pt idx="56">
                  <c:v>-0.56461318713896758</c:v>
                </c:pt>
                <c:pt idx="57">
                  <c:v>-0.55920627536362344</c:v>
                </c:pt>
                <c:pt idx="58">
                  <c:v>-0.5446778787510238</c:v>
                </c:pt>
                <c:pt idx="59">
                  <c:v>-0.52066192727355987</c:v>
                </c:pt>
                <c:pt idx="60">
                  <c:v>-0.51721204720073377</c:v>
                </c:pt>
                <c:pt idx="61">
                  <c:v>-0.49961249473530239</c:v>
                </c:pt>
                <c:pt idx="62">
                  <c:v>-0.45385701247542942</c:v>
                </c:pt>
                <c:pt idx="63">
                  <c:v>-0.44053240973166652</c:v>
                </c:pt>
                <c:pt idx="64">
                  <c:v>-0.43466100269349112</c:v>
                </c:pt>
                <c:pt idx="65">
                  <c:v>-0.4191469362798339</c:v>
                </c:pt>
                <c:pt idx="66">
                  <c:v>-0.41468728570103375</c:v>
                </c:pt>
                <c:pt idx="67">
                  <c:v>-0.4042674489710551</c:v>
                </c:pt>
                <c:pt idx="68">
                  <c:v>-0.32322880123621806</c:v>
                </c:pt>
                <c:pt idx="69">
                  <c:v>-0.31409891298261794</c:v>
                </c:pt>
                <c:pt idx="70">
                  <c:v>-0.3112684380169759</c:v>
                </c:pt>
                <c:pt idx="71">
                  <c:v>-0.29171288415045371</c:v>
                </c:pt>
                <c:pt idx="72">
                  <c:v>-0.29126764081502704</c:v>
                </c:pt>
                <c:pt idx="73">
                  <c:v>-0.28345670099894266</c:v>
                </c:pt>
                <c:pt idx="74">
                  <c:v>-0.24768380419947719</c:v>
                </c:pt>
                <c:pt idx="75">
                  <c:v>-0.23955570403641049</c:v>
                </c:pt>
                <c:pt idx="76">
                  <c:v>-0.21346292357511837</c:v>
                </c:pt>
                <c:pt idx="77">
                  <c:v>-0.17211542685613546</c:v>
                </c:pt>
                <c:pt idx="78">
                  <c:v>-0.15705882000857108</c:v>
                </c:pt>
                <c:pt idx="79">
                  <c:v>-0.14593359974076545</c:v>
                </c:pt>
                <c:pt idx="80">
                  <c:v>-0.14363650519022855</c:v>
                </c:pt>
                <c:pt idx="81">
                  <c:v>-0.13155287654175118</c:v>
                </c:pt>
                <c:pt idx="82">
                  <c:v>-0.11998207819521983</c:v>
                </c:pt>
                <c:pt idx="83">
                  <c:v>-0.10836600321738513</c:v>
                </c:pt>
                <c:pt idx="84">
                  <c:v>-0.1001897658586632</c:v>
                </c:pt>
                <c:pt idx="85">
                  <c:v>-7.7885861394437914E-2</c:v>
                </c:pt>
                <c:pt idx="86">
                  <c:v>-7.3917558864768584E-2</c:v>
                </c:pt>
                <c:pt idx="87">
                  <c:v>-5.5306226150604314E-2</c:v>
                </c:pt>
                <c:pt idx="88">
                  <c:v>-4.5832298047789967E-2</c:v>
                </c:pt>
                <c:pt idx="89">
                  <c:v>-4.5586544199757564E-2</c:v>
                </c:pt>
                <c:pt idx="90">
                  <c:v>-1.4932705507372059E-2</c:v>
                </c:pt>
                <c:pt idx="91">
                  <c:v>-8.4113812952355729E-3</c:v>
                </c:pt>
                <c:pt idx="92">
                  <c:v>-7.7479767490819564E-3</c:v>
                </c:pt>
                <c:pt idx="93">
                  <c:v>2.5700635497022758E-4</c:v>
                </c:pt>
                <c:pt idx="94">
                  <c:v>1.2954451943482074E-2</c:v>
                </c:pt>
                <c:pt idx="95">
                  <c:v>1.8827951270447892E-2</c:v>
                </c:pt>
                <c:pt idx="96">
                  <c:v>3.9807268377849564E-2</c:v>
                </c:pt>
                <c:pt idx="97">
                  <c:v>4.7365463347793076E-2</c:v>
                </c:pt>
                <c:pt idx="98">
                  <c:v>6.1172537729394058E-2</c:v>
                </c:pt>
                <c:pt idx="99">
                  <c:v>6.1683928076431249E-2</c:v>
                </c:pt>
                <c:pt idx="100">
                  <c:v>6.9010128239124752E-2</c:v>
                </c:pt>
                <c:pt idx="101">
                  <c:v>8.671078565854877E-2</c:v>
                </c:pt>
                <c:pt idx="102">
                  <c:v>0.1210078594832968</c:v>
                </c:pt>
                <c:pt idx="103">
                  <c:v>0.15335912119855388</c:v>
                </c:pt>
                <c:pt idx="104">
                  <c:v>0.16079661934805359</c:v>
                </c:pt>
                <c:pt idx="105">
                  <c:v>0.17908024330487426</c:v>
                </c:pt>
                <c:pt idx="106">
                  <c:v>0.21538950289586084</c:v>
                </c:pt>
                <c:pt idx="107">
                  <c:v>0.26760409879139069</c:v>
                </c:pt>
                <c:pt idx="108">
                  <c:v>0.28261603125659895</c:v>
                </c:pt>
                <c:pt idx="109">
                  <c:v>0.30925860841074582</c:v>
                </c:pt>
                <c:pt idx="110">
                  <c:v>0.3913744486511031</c:v>
                </c:pt>
                <c:pt idx="111">
                  <c:v>0.40579567735530286</c:v>
                </c:pt>
                <c:pt idx="112">
                  <c:v>0.41539714589737164</c:v>
                </c:pt>
                <c:pt idx="113">
                  <c:v>0.47323457109054673</c:v>
                </c:pt>
                <c:pt idx="114">
                  <c:v>0.4820887285645386</c:v>
                </c:pt>
                <c:pt idx="115">
                  <c:v>0.49775798944329269</c:v>
                </c:pt>
                <c:pt idx="116">
                  <c:v>0.55168050950866032</c:v>
                </c:pt>
                <c:pt idx="117">
                  <c:v>0.60306902492821612</c:v>
                </c:pt>
                <c:pt idx="118">
                  <c:v>0.61354355309714326</c:v>
                </c:pt>
                <c:pt idx="119">
                  <c:v>0.6150236619017152</c:v>
                </c:pt>
                <c:pt idx="120">
                  <c:v>0.62473646258944571</c:v>
                </c:pt>
                <c:pt idx="121">
                  <c:v>0.66486409496692467</c:v>
                </c:pt>
                <c:pt idx="122">
                  <c:v>0.69461096437718883</c:v>
                </c:pt>
                <c:pt idx="123">
                  <c:v>0.7061905373082723</c:v>
                </c:pt>
                <c:pt idx="124">
                  <c:v>0.73775615945206374</c:v>
                </c:pt>
                <c:pt idx="125">
                  <c:v>0.75025592899915827</c:v>
                </c:pt>
                <c:pt idx="126">
                  <c:v>0.76692980649486797</c:v>
                </c:pt>
                <c:pt idx="127">
                  <c:v>0.76979660502873615</c:v>
                </c:pt>
                <c:pt idx="128">
                  <c:v>0.77865076250272802</c:v>
                </c:pt>
                <c:pt idx="129">
                  <c:v>0.78885671575169658</c:v>
                </c:pt>
                <c:pt idx="130">
                  <c:v>0.82056170327565869</c:v>
                </c:pt>
                <c:pt idx="131">
                  <c:v>0.84257225964418014</c:v>
                </c:pt>
                <c:pt idx="132">
                  <c:v>0.9532491618712825</c:v>
                </c:pt>
                <c:pt idx="133">
                  <c:v>0.98624661449442297</c:v>
                </c:pt>
                <c:pt idx="134">
                  <c:v>0.99127280362861914</c:v>
                </c:pt>
                <c:pt idx="135">
                  <c:v>1.0023254816966283</c:v>
                </c:pt>
                <c:pt idx="136">
                  <c:v>1.0096128462050005</c:v>
                </c:pt>
                <c:pt idx="137">
                  <c:v>1.0116573925871677</c:v>
                </c:pt>
                <c:pt idx="138">
                  <c:v>1.0663586389669255</c:v>
                </c:pt>
                <c:pt idx="139">
                  <c:v>1.0701435834095394</c:v>
                </c:pt>
                <c:pt idx="140">
                  <c:v>1.0745356060007569</c:v>
                </c:pt>
                <c:pt idx="141">
                  <c:v>1.0833897624089792</c:v>
                </c:pt>
                <c:pt idx="142">
                  <c:v>1.1147992749759257</c:v>
                </c:pt>
                <c:pt idx="143">
                  <c:v>1.134292827063726</c:v>
                </c:pt>
                <c:pt idx="144">
                  <c:v>1.1502996759101982</c:v>
                </c:pt>
                <c:pt idx="145">
                  <c:v>1.1631096027408296</c:v>
                </c:pt>
                <c:pt idx="146">
                  <c:v>1.1726421372855891</c:v>
                </c:pt>
                <c:pt idx="147">
                  <c:v>1.1983193666152308</c:v>
                </c:pt>
                <c:pt idx="148">
                  <c:v>1.2013737668717452</c:v>
                </c:pt>
                <c:pt idx="149">
                  <c:v>1.2313222096205774</c:v>
                </c:pt>
                <c:pt idx="150">
                  <c:v>1.2869196432195344</c:v>
                </c:pt>
                <c:pt idx="151">
                  <c:v>1.3380199772448051</c:v>
                </c:pt>
                <c:pt idx="152">
                  <c:v>1.3452746080099194</c:v>
                </c:pt>
                <c:pt idx="153">
                  <c:v>1.361941879207283</c:v>
                </c:pt>
                <c:pt idx="154">
                  <c:v>1.4131422877396469</c:v>
                </c:pt>
                <c:pt idx="155">
                  <c:v>1.4364193923806405</c:v>
                </c:pt>
                <c:pt idx="156">
                  <c:v>1.4470018668652738</c:v>
                </c:pt>
                <c:pt idx="157">
                  <c:v>1.4471660015733396</c:v>
                </c:pt>
                <c:pt idx="158">
                  <c:v>1.4570076105795191</c:v>
                </c:pt>
                <c:pt idx="159">
                  <c:v>1.4605456989218397</c:v>
                </c:pt>
                <c:pt idx="160">
                  <c:v>1.4792875486951418</c:v>
                </c:pt>
                <c:pt idx="161">
                  <c:v>1.4890363990204536</c:v>
                </c:pt>
                <c:pt idx="162">
                  <c:v>1.4902048791283327</c:v>
                </c:pt>
                <c:pt idx="163">
                  <c:v>1.4903653145322109</c:v>
                </c:pt>
                <c:pt idx="164">
                  <c:v>1.5010334127446112</c:v>
                </c:pt>
                <c:pt idx="165">
                  <c:v>1.5046982710093688</c:v>
                </c:pt>
                <c:pt idx="166">
                  <c:v>1.6023136412845629</c:v>
                </c:pt>
                <c:pt idx="167">
                  <c:v>1.6074606954482535</c:v>
                </c:pt>
                <c:pt idx="168">
                  <c:v>1.6280489151912487</c:v>
                </c:pt>
                <c:pt idx="169">
                  <c:v>1.6280489151912487</c:v>
                </c:pt>
                <c:pt idx="170">
                  <c:v>1.6331959693549392</c:v>
                </c:pt>
                <c:pt idx="171">
                  <c:v>1.653784187553818</c:v>
                </c:pt>
                <c:pt idx="172">
                  <c:v>1.6936358930138635</c:v>
                </c:pt>
              </c:numCache>
            </c:numRef>
          </c:val>
          <c:smooth val="0"/>
          <c:extLst>
            <c:ext xmlns:c16="http://schemas.microsoft.com/office/drawing/2014/chart" uri="{C3380CC4-5D6E-409C-BE32-E72D297353CC}">
              <c16:uniqueId val="{00000000-7704-47C6-A5E4-342CBB02D9BF}"/>
            </c:ext>
          </c:extLst>
        </c:ser>
        <c:ser>
          <c:idx val="1"/>
          <c:order val="1"/>
          <c:spPr>
            <a:ln w="19050">
              <a:noFill/>
            </a:ln>
          </c:spPr>
          <c:marker>
            <c:symbol val="none"/>
          </c:marker>
          <c:dLbls>
            <c:spPr>
              <a:noFill/>
              <a:ln w="25400">
                <a:noFill/>
              </a:ln>
            </c:spPr>
            <c:txPr>
              <a:bodyPr rot="-5400000" vert="horz" wrap="square" lIns="38100" tIns="19050" rIns="38100" bIns="19050" anchor="ctr">
                <a:spAutoFit/>
              </a:bodyPr>
              <a:lstStyle/>
              <a:p>
                <a:pPr algn="ctr">
                  <a:defRPr sz="1000" b="1" i="1" u="none" strike="noStrike" baseline="0">
                    <a:solidFill>
                      <a:srgbClr val="FF0000"/>
                    </a:solidFill>
                    <a:latin typeface="Arial"/>
                    <a:ea typeface="Arial"/>
                    <a:cs typeface="Arial"/>
                  </a:defRPr>
                </a:pPr>
                <a:endParaRPr lang="en-US"/>
              </a:p>
            </c:txPr>
            <c:dLblPos val="t"/>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errBars>
            <c:errDir val="y"/>
            <c:errBarType val="both"/>
            <c:errValType val="cust"/>
            <c:noEndCap val="0"/>
            <c:plus>
              <c:numRef>
                <c:f>'Comparative Charts Data'!$U$8:$U$180</c:f>
                <c:numCache>
                  <c:formatCode>General</c:formatCode>
                  <c:ptCount val="173"/>
                  <c:pt idx="0">
                    <c:v>#N/A</c:v>
                  </c:pt>
                  <c:pt idx="1">
                    <c:v>0.41660418866950216</c:v>
                  </c:pt>
                  <c:pt idx="2">
                    <c:v>#N/A</c:v>
                  </c:pt>
                  <c:pt idx="3">
                    <c:v>#N/A</c:v>
                  </c:pt>
                  <c:pt idx="4">
                    <c:v>#N/A</c:v>
                  </c:pt>
                  <c:pt idx="5">
                    <c:v>0.59091596941230207</c:v>
                  </c:pt>
                  <c:pt idx="6">
                    <c:v>#N/A</c:v>
                  </c:pt>
                  <c:pt idx="7">
                    <c:v>#N/A</c:v>
                  </c:pt>
                  <c:pt idx="8">
                    <c:v>#N/A</c:v>
                  </c:pt>
                  <c:pt idx="9">
                    <c:v>#N/A</c:v>
                  </c:pt>
                  <c:pt idx="10">
                    <c:v>#N/A</c:v>
                  </c:pt>
                  <c:pt idx="11">
                    <c:v>#N/A</c:v>
                  </c:pt>
                  <c:pt idx="12">
                    <c:v>#N/A</c:v>
                  </c:pt>
                  <c:pt idx="13">
                    <c:v>#N/A</c:v>
                  </c:pt>
                  <c:pt idx="14">
                    <c:v>0.41660418866950216</c:v>
                  </c:pt>
                  <c:pt idx="15">
                    <c:v>#N/A</c:v>
                  </c:pt>
                  <c:pt idx="16">
                    <c:v>#N/A</c:v>
                  </c:pt>
                  <c:pt idx="17">
                    <c:v>#N/A</c:v>
                  </c:pt>
                  <c:pt idx="18">
                    <c:v>#N/A</c:v>
                  </c:pt>
                  <c:pt idx="19">
                    <c:v>#N/A</c:v>
                  </c:pt>
                  <c:pt idx="20">
                    <c:v>#N/A</c:v>
                  </c:pt>
                  <c:pt idx="21">
                    <c:v>#N/A</c:v>
                  </c:pt>
                  <c:pt idx="22">
                    <c:v>0.41660418866950216</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0.41660418866950216</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0.41660418866950216</c:v>
                  </c:pt>
                  <c:pt idx="120">
                    <c:v>#N/A</c:v>
                  </c:pt>
                  <c:pt idx="121">
                    <c:v>#N/A</c:v>
                  </c:pt>
                  <c:pt idx="122">
                    <c:v>#N/A</c:v>
                  </c:pt>
                  <c:pt idx="123">
                    <c:v>#N/A</c:v>
                  </c:pt>
                  <c:pt idx="124">
                    <c:v>#N/A</c:v>
                  </c:pt>
                  <c:pt idx="125">
                    <c:v>0.41213238248652184</c:v>
                  </c:pt>
                  <c:pt idx="126">
                    <c:v>#N/A</c:v>
                  </c:pt>
                  <c:pt idx="127">
                    <c:v>#N/A</c:v>
                  </c:pt>
                  <c:pt idx="128">
                    <c:v>0.41660418866950216</c:v>
                  </c:pt>
                  <c:pt idx="129">
                    <c:v>#N/A</c:v>
                  </c:pt>
                  <c:pt idx="130">
                    <c:v>#N/A</c:v>
                  </c:pt>
                  <c:pt idx="131">
                    <c:v>0.47785926687874009</c:v>
                  </c:pt>
                  <c:pt idx="132">
                    <c:v>#N/A</c:v>
                  </c:pt>
                  <c:pt idx="133">
                    <c:v>#N/A</c:v>
                  </c:pt>
                  <c:pt idx="134">
                    <c:v>#N/A</c:v>
                  </c:pt>
                  <c:pt idx="135">
                    <c:v>#N/A</c:v>
                  </c:pt>
                  <c:pt idx="136">
                    <c:v>#N/A</c:v>
                  </c:pt>
                  <c:pt idx="137">
                    <c:v>#N/A</c:v>
                  </c:pt>
                  <c:pt idx="138">
                    <c:v>0.41660418866950216</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0.41660418866950216</c:v>
                  </c:pt>
                  <c:pt idx="168">
                    <c:v>#N/A</c:v>
                  </c:pt>
                  <c:pt idx="169">
                    <c:v>#N/A</c:v>
                  </c:pt>
                  <c:pt idx="170">
                    <c:v>#N/A</c:v>
                  </c:pt>
                  <c:pt idx="171">
                    <c:v>#N/A</c:v>
                  </c:pt>
                  <c:pt idx="172">
                    <c:v>#N/A</c:v>
                  </c:pt>
                </c:numCache>
              </c:numRef>
            </c:plus>
            <c:minus>
              <c:numRef>
                <c:f>'Comparative Charts Data'!$U$8:$U$180</c:f>
                <c:numCache>
                  <c:formatCode>General</c:formatCode>
                  <c:ptCount val="173"/>
                  <c:pt idx="0">
                    <c:v>#N/A</c:v>
                  </c:pt>
                  <c:pt idx="1">
                    <c:v>0.41660418866950216</c:v>
                  </c:pt>
                  <c:pt idx="2">
                    <c:v>#N/A</c:v>
                  </c:pt>
                  <c:pt idx="3">
                    <c:v>#N/A</c:v>
                  </c:pt>
                  <c:pt idx="4">
                    <c:v>#N/A</c:v>
                  </c:pt>
                  <c:pt idx="5">
                    <c:v>0.59091596941230207</c:v>
                  </c:pt>
                  <c:pt idx="6">
                    <c:v>#N/A</c:v>
                  </c:pt>
                  <c:pt idx="7">
                    <c:v>#N/A</c:v>
                  </c:pt>
                  <c:pt idx="8">
                    <c:v>#N/A</c:v>
                  </c:pt>
                  <c:pt idx="9">
                    <c:v>#N/A</c:v>
                  </c:pt>
                  <c:pt idx="10">
                    <c:v>#N/A</c:v>
                  </c:pt>
                  <c:pt idx="11">
                    <c:v>#N/A</c:v>
                  </c:pt>
                  <c:pt idx="12">
                    <c:v>#N/A</c:v>
                  </c:pt>
                  <c:pt idx="13">
                    <c:v>#N/A</c:v>
                  </c:pt>
                  <c:pt idx="14">
                    <c:v>0.41660418866950216</c:v>
                  </c:pt>
                  <c:pt idx="15">
                    <c:v>#N/A</c:v>
                  </c:pt>
                  <c:pt idx="16">
                    <c:v>#N/A</c:v>
                  </c:pt>
                  <c:pt idx="17">
                    <c:v>#N/A</c:v>
                  </c:pt>
                  <c:pt idx="18">
                    <c:v>#N/A</c:v>
                  </c:pt>
                  <c:pt idx="19">
                    <c:v>#N/A</c:v>
                  </c:pt>
                  <c:pt idx="20">
                    <c:v>#N/A</c:v>
                  </c:pt>
                  <c:pt idx="21">
                    <c:v>#N/A</c:v>
                  </c:pt>
                  <c:pt idx="22">
                    <c:v>0.41660418866950216</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0.41660418866950216</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0.41660418866950216</c:v>
                  </c:pt>
                  <c:pt idx="120">
                    <c:v>#N/A</c:v>
                  </c:pt>
                  <c:pt idx="121">
                    <c:v>#N/A</c:v>
                  </c:pt>
                  <c:pt idx="122">
                    <c:v>#N/A</c:v>
                  </c:pt>
                  <c:pt idx="123">
                    <c:v>#N/A</c:v>
                  </c:pt>
                  <c:pt idx="124">
                    <c:v>#N/A</c:v>
                  </c:pt>
                  <c:pt idx="125">
                    <c:v>0.41213238248652184</c:v>
                  </c:pt>
                  <c:pt idx="126">
                    <c:v>#N/A</c:v>
                  </c:pt>
                  <c:pt idx="127">
                    <c:v>#N/A</c:v>
                  </c:pt>
                  <c:pt idx="128">
                    <c:v>0.41660418866950216</c:v>
                  </c:pt>
                  <c:pt idx="129">
                    <c:v>#N/A</c:v>
                  </c:pt>
                  <c:pt idx="130">
                    <c:v>#N/A</c:v>
                  </c:pt>
                  <c:pt idx="131">
                    <c:v>0.47785926687874009</c:v>
                  </c:pt>
                  <c:pt idx="132">
                    <c:v>#N/A</c:v>
                  </c:pt>
                  <c:pt idx="133">
                    <c:v>#N/A</c:v>
                  </c:pt>
                  <c:pt idx="134">
                    <c:v>#N/A</c:v>
                  </c:pt>
                  <c:pt idx="135">
                    <c:v>#N/A</c:v>
                  </c:pt>
                  <c:pt idx="136">
                    <c:v>#N/A</c:v>
                  </c:pt>
                  <c:pt idx="137">
                    <c:v>#N/A</c:v>
                  </c:pt>
                  <c:pt idx="138">
                    <c:v>0.41660418866950216</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0.41660418866950216</c:v>
                  </c:pt>
                  <c:pt idx="168">
                    <c:v>#N/A</c:v>
                  </c:pt>
                  <c:pt idx="169">
                    <c:v>#N/A</c:v>
                  </c:pt>
                  <c:pt idx="170">
                    <c:v>#N/A</c:v>
                  </c:pt>
                  <c:pt idx="171">
                    <c:v>#N/A</c:v>
                  </c:pt>
                  <c:pt idx="172">
                    <c:v>#N/A</c:v>
                  </c:pt>
                </c:numCache>
              </c:numRef>
            </c:minus>
            <c:spPr>
              <a:ln w="12700">
                <a:solidFill>
                  <a:srgbClr val="000000"/>
                </a:solidFill>
                <a:prstDash val="solid"/>
              </a:ln>
            </c:spPr>
          </c:errBars>
          <c:cat>
            <c:strRef>
              <c:f>'Comparative Charts Data'!$V$8:$V$180</c:f>
              <c:strCache>
                <c:ptCount val="168"/>
                <c:pt idx="1">
                  <c:v>IRQ</c:v>
                </c:pt>
                <c:pt idx="5">
                  <c:v>AFG</c:v>
                </c:pt>
                <c:pt idx="14">
                  <c:v>LBY</c:v>
                </c:pt>
                <c:pt idx="22">
                  <c:v>IDN</c:v>
                </c:pt>
                <c:pt idx="53">
                  <c:v>TUN</c:v>
                </c:pt>
                <c:pt idx="119">
                  <c:v>CHL</c:v>
                </c:pt>
                <c:pt idx="125">
                  <c:v>JAM</c:v>
                </c:pt>
                <c:pt idx="128">
                  <c:v>BWA</c:v>
                </c:pt>
                <c:pt idx="131">
                  <c:v>MNG</c:v>
                </c:pt>
                <c:pt idx="138">
                  <c:v>SVN</c:v>
                </c:pt>
                <c:pt idx="167">
                  <c:v>NLD</c:v>
                </c:pt>
              </c:strCache>
            </c:strRef>
          </c:cat>
          <c:val>
            <c:numRef>
              <c:f>'Comparative Charts Data'!$R$8:$R$180</c:f>
              <c:numCache>
                <c:formatCode>0.000</c:formatCode>
                <c:ptCount val="173"/>
                <c:pt idx="0">
                  <c:v>-1.7886783105733486</c:v>
                </c:pt>
                <c:pt idx="1">
                  <c:v>-1.7528897511521069</c:v>
                </c:pt>
                <c:pt idx="2">
                  <c:v>-1.7477426969884162</c:v>
                </c:pt>
                <c:pt idx="3">
                  <c:v>-1.6938714902405378</c:v>
                </c:pt>
                <c:pt idx="4">
                  <c:v>-1.6233668341742804</c:v>
                </c:pt>
                <c:pt idx="5">
                  <c:v>-1.6163871673910992</c:v>
                </c:pt>
                <c:pt idx="6">
                  <c:v>-1.5674623978178401</c:v>
                </c:pt>
                <c:pt idx="7">
                  <c:v>-1.5646106322469115</c:v>
                </c:pt>
                <c:pt idx="8">
                  <c:v>-1.4980556187374707</c:v>
                </c:pt>
                <c:pt idx="9">
                  <c:v>-1.460712009420263</c:v>
                </c:pt>
                <c:pt idx="10">
                  <c:v>-1.4507022592789269</c:v>
                </c:pt>
                <c:pt idx="11">
                  <c:v>-1.4157027443978394</c:v>
                </c:pt>
                <c:pt idx="12">
                  <c:v>-1.3885704183485383</c:v>
                </c:pt>
                <c:pt idx="13">
                  <c:v>-1.3577709168817529</c:v>
                </c:pt>
                <c:pt idx="14">
                  <c:v>-1.3461625814712308</c:v>
                </c:pt>
                <c:pt idx="15">
                  <c:v>-1.3433286807786045</c:v>
                </c:pt>
                <c:pt idx="16">
                  <c:v>-1.3097317400549584</c:v>
                </c:pt>
                <c:pt idx="17">
                  <c:v>-1.2961319860553651</c:v>
                </c:pt>
                <c:pt idx="18">
                  <c:v>-1.2884691166555629</c:v>
                </c:pt>
                <c:pt idx="19">
                  <c:v>-1.2539514275949681</c:v>
                </c:pt>
                <c:pt idx="20">
                  <c:v>-1.234344452915525</c:v>
                </c:pt>
                <c:pt idx="21">
                  <c:v>-1.1745607436875782</c:v>
                </c:pt>
                <c:pt idx="22">
                  <c:v>-1.1654642025652144</c:v>
                </c:pt>
                <c:pt idx="23">
                  <c:v>-1.1030625097814815</c:v>
                </c:pt>
                <c:pt idx="24">
                  <c:v>-1.0510911161549397</c:v>
                </c:pt>
                <c:pt idx="25">
                  <c:v>-1.050297061826801</c:v>
                </c:pt>
                <c:pt idx="26">
                  <c:v>-1.0370635684437435</c:v>
                </c:pt>
                <c:pt idx="27">
                  <c:v>-1.0034270598269508</c:v>
                </c:pt>
                <c:pt idx="28">
                  <c:v>-0.97138928733204122</c:v>
                </c:pt>
                <c:pt idx="29">
                  <c:v>-0.97090637481281916</c:v>
                </c:pt>
                <c:pt idx="30">
                  <c:v>-0.97090637481281916</c:v>
                </c:pt>
                <c:pt idx="31">
                  <c:v>-0.91975995994829496</c:v>
                </c:pt>
                <c:pt idx="32">
                  <c:v>-0.91947126614151831</c:v>
                </c:pt>
                <c:pt idx="33">
                  <c:v>-0.91916406584670562</c:v>
                </c:pt>
                <c:pt idx="34">
                  <c:v>-0.90877453388243046</c:v>
                </c:pt>
                <c:pt idx="35">
                  <c:v>-0.90877453388243046</c:v>
                </c:pt>
                <c:pt idx="36">
                  <c:v>-0.88839718686246949</c:v>
                </c:pt>
                <c:pt idx="37">
                  <c:v>-0.87291828281514883</c:v>
                </c:pt>
                <c:pt idx="38">
                  <c:v>-0.85927816487445785</c:v>
                </c:pt>
                <c:pt idx="39">
                  <c:v>-0.8536909848635158</c:v>
                </c:pt>
                <c:pt idx="40">
                  <c:v>-0.77760731483085266</c:v>
                </c:pt>
                <c:pt idx="41">
                  <c:v>-0.7754924224585511</c:v>
                </c:pt>
                <c:pt idx="42">
                  <c:v>-0.77349506692813785</c:v>
                </c:pt>
                <c:pt idx="43">
                  <c:v>-0.74407418144318294</c:v>
                </c:pt>
                <c:pt idx="44">
                  <c:v>-0.71167175278375816</c:v>
                </c:pt>
                <c:pt idx="45">
                  <c:v>-0.70901368699821721</c:v>
                </c:pt>
                <c:pt idx="46">
                  <c:v>-0.70288316235523962</c:v>
                </c:pt>
                <c:pt idx="47">
                  <c:v>-0.70122076977314185</c:v>
                </c:pt>
                <c:pt idx="48">
                  <c:v>-0.68724884449783386</c:v>
                </c:pt>
                <c:pt idx="49">
                  <c:v>-0.67439273995563587</c:v>
                </c:pt>
                <c:pt idx="50">
                  <c:v>-0.66562744945478791</c:v>
                </c:pt>
                <c:pt idx="51">
                  <c:v>-0.60156709782588746</c:v>
                </c:pt>
                <c:pt idx="52">
                  <c:v>-0.59466356063508696</c:v>
                </c:pt>
                <c:pt idx="53">
                  <c:v>-0.58860849462942777</c:v>
                </c:pt>
                <c:pt idx="54">
                  <c:v>-0.57013742033398496</c:v>
                </c:pt>
                <c:pt idx="55">
                  <c:v>-0.56905295871602957</c:v>
                </c:pt>
                <c:pt idx="56">
                  <c:v>-0.56461318713896758</c:v>
                </c:pt>
                <c:pt idx="57">
                  <c:v>-0.55920627536362344</c:v>
                </c:pt>
                <c:pt idx="58">
                  <c:v>-0.5446778787510238</c:v>
                </c:pt>
                <c:pt idx="59">
                  <c:v>-0.52066192727355987</c:v>
                </c:pt>
                <c:pt idx="60">
                  <c:v>-0.51721204720073377</c:v>
                </c:pt>
                <c:pt idx="61">
                  <c:v>-0.49961249473530239</c:v>
                </c:pt>
                <c:pt idx="62">
                  <c:v>-0.45385701247542942</c:v>
                </c:pt>
                <c:pt idx="63">
                  <c:v>-0.44053240973166652</c:v>
                </c:pt>
                <c:pt idx="64">
                  <c:v>-0.43466100269349112</c:v>
                </c:pt>
                <c:pt idx="65">
                  <c:v>-0.4191469362798339</c:v>
                </c:pt>
                <c:pt idx="66">
                  <c:v>-0.41468728570103375</c:v>
                </c:pt>
                <c:pt idx="67">
                  <c:v>-0.4042674489710551</c:v>
                </c:pt>
                <c:pt idx="68">
                  <c:v>-0.32322880123621806</c:v>
                </c:pt>
                <c:pt idx="69">
                  <c:v>-0.31409891298261794</c:v>
                </c:pt>
                <c:pt idx="70">
                  <c:v>-0.3112684380169759</c:v>
                </c:pt>
                <c:pt idx="71">
                  <c:v>-0.29171288415045371</c:v>
                </c:pt>
                <c:pt idx="72">
                  <c:v>-0.29126764081502704</c:v>
                </c:pt>
                <c:pt idx="73">
                  <c:v>-0.28345670099894266</c:v>
                </c:pt>
                <c:pt idx="74">
                  <c:v>-0.24768380419947719</c:v>
                </c:pt>
                <c:pt idx="75">
                  <c:v>-0.23955570403641049</c:v>
                </c:pt>
                <c:pt idx="76">
                  <c:v>-0.21346292357511837</c:v>
                </c:pt>
                <c:pt idx="77">
                  <c:v>-0.17211542685613546</c:v>
                </c:pt>
                <c:pt idx="78">
                  <c:v>-0.15705882000857108</c:v>
                </c:pt>
                <c:pt idx="79">
                  <c:v>-0.14593359974076545</c:v>
                </c:pt>
                <c:pt idx="80">
                  <c:v>-0.14363650519022855</c:v>
                </c:pt>
                <c:pt idx="81">
                  <c:v>-0.13155287654175118</c:v>
                </c:pt>
                <c:pt idx="82">
                  <c:v>-0.11998207819521983</c:v>
                </c:pt>
                <c:pt idx="83">
                  <c:v>-0.10836600321738513</c:v>
                </c:pt>
                <c:pt idx="84">
                  <c:v>-0.1001897658586632</c:v>
                </c:pt>
                <c:pt idx="85">
                  <c:v>-7.7885861394437914E-2</c:v>
                </c:pt>
                <c:pt idx="86">
                  <c:v>-7.3917558864768584E-2</c:v>
                </c:pt>
                <c:pt idx="87">
                  <c:v>-5.5306226150604314E-2</c:v>
                </c:pt>
                <c:pt idx="88">
                  <c:v>-4.5832298047789967E-2</c:v>
                </c:pt>
                <c:pt idx="89">
                  <c:v>-4.5586544199757564E-2</c:v>
                </c:pt>
                <c:pt idx="90">
                  <c:v>-1.4932705507372059E-2</c:v>
                </c:pt>
                <c:pt idx="91">
                  <c:v>-8.4113812952355729E-3</c:v>
                </c:pt>
                <c:pt idx="92">
                  <c:v>-7.7479767490819564E-3</c:v>
                </c:pt>
                <c:pt idx="93">
                  <c:v>2.5700635497022758E-4</c:v>
                </c:pt>
                <c:pt idx="94">
                  <c:v>1.2954451943482074E-2</c:v>
                </c:pt>
                <c:pt idx="95">
                  <c:v>1.8827951270447892E-2</c:v>
                </c:pt>
                <c:pt idx="96">
                  <c:v>3.9807268377849564E-2</c:v>
                </c:pt>
                <c:pt idx="97">
                  <c:v>4.7365463347793076E-2</c:v>
                </c:pt>
                <c:pt idx="98">
                  <c:v>6.1172537729394058E-2</c:v>
                </c:pt>
                <c:pt idx="99">
                  <c:v>6.1683928076431249E-2</c:v>
                </c:pt>
                <c:pt idx="100">
                  <c:v>6.9010128239124752E-2</c:v>
                </c:pt>
                <c:pt idx="101">
                  <c:v>8.671078565854877E-2</c:v>
                </c:pt>
                <c:pt idx="102">
                  <c:v>0.1210078594832968</c:v>
                </c:pt>
                <c:pt idx="103">
                  <c:v>0.15335912119855388</c:v>
                </c:pt>
                <c:pt idx="104">
                  <c:v>0.16079661934805359</c:v>
                </c:pt>
                <c:pt idx="105">
                  <c:v>0.17908024330487426</c:v>
                </c:pt>
                <c:pt idx="106">
                  <c:v>0.21538950289586084</c:v>
                </c:pt>
                <c:pt idx="107">
                  <c:v>0.26760409879139069</c:v>
                </c:pt>
                <c:pt idx="108">
                  <c:v>0.28261603125659895</c:v>
                </c:pt>
                <c:pt idx="109">
                  <c:v>0.30925860841074582</c:v>
                </c:pt>
                <c:pt idx="110">
                  <c:v>0.3913744486511031</c:v>
                </c:pt>
                <c:pt idx="111">
                  <c:v>0.40579567735530286</c:v>
                </c:pt>
                <c:pt idx="112">
                  <c:v>0.41539714589737164</c:v>
                </c:pt>
                <c:pt idx="113">
                  <c:v>0.47323457109054673</c:v>
                </c:pt>
                <c:pt idx="114">
                  <c:v>0.4820887285645386</c:v>
                </c:pt>
                <c:pt idx="115">
                  <c:v>0.49775798944329269</c:v>
                </c:pt>
                <c:pt idx="116">
                  <c:v>0.55168050950866032</c:v>
                </c:pt>
                <c:pt idx="117">
                  <c:v>0.60306902492821612</c:v>
                </c:pt>
                <c:pt idx="118">
                  <c:v>0.61354355309714326</c:v>
                </c:pt>
                <c:pt idx="119">
                  <c:v>0.6150236619017152</c:v>
                </c:pt>
                <c:pt idx="120">
                  <c:v>0.62473646258944571</c:v>
                </c:pt>
                <c:pt idx="121">
                  <c:v>0.66486409496692467</c:v>
                </c:pt>
                <c:pt idx="122">
                  <c:v>0.69461096437718883</c:v>
                </c:pt>
                <c:pt idx="123">
                  <c:v>0.7061905373082723</c:v>
                </c:pt>
                <c:pt idx="124">
                  <c:v>0.73775615945206374</c:v>
                </c:pt>
                <c:pt idx="125">
                  <c:v>0.75025592899915827</c:v>
                </c:pt>
                <c:pt idx="126">
                  <c:v>0.76692980649486797</c:v>
                </c:pt>
                <c:pt idx="127">
                  <c:v>0.76979660502873615</c:v>
                </c:pt>
                <c:pt idx="128">
                  <c:v>0.77865076250272802</c:v>
                </c:pt>
                <c:pt idx="129">
                  <c:v>0.78885671575169658</c:v>
                </c:pt>
                <c:pt idx="130">
                  <c:v>0.82056170327565869</c:v>
                </c:pt>
                <c:pt idx="131">
                  <c:v>0.84257225964418014</c:v>
                </c:pt>
                <c:pt idx="132">
                  <c:v>0.9532491618712825</c:v>
                </c:pt>
                <c:pt idx="133">
                  <c:v>0.98624661449442297</c:v>
                </c:pt>
                <c:pt idx="134">
                  <c:v>0.99127280362861914</c:v>
                </c:pt>
                <c:pt idx="135">
                  <c:v>1.0023254816966283</c:v>
                </c:pt>
                <c:pt idx="136">
                  <c:v>1.0096128462050005</c:v>
                </c:pt>
                <c:pt idx="137">
                  <c:v>1.0116573925871677</c:v>
                </c:pt>
                <c:pt idx="138">
                  <c:v>1.0663586389669255</c:v>
                </c:pt>
                <c:pt idx="139">
                  <c:v>1.0701435834095394</c:v>
                </c:pt>
                <c:pt idx="140">
                  <c:v>1.0745356060007569</c:v>
                </c:pt>
                <c:pt idx="141">
                  <c:v>1.0833897624089792</c:v>
                </c:pt>
                <c:pt idx="142">
                  <c:v>1.1147992749759257</c:v>
                </c:pt>
                <c:pt idx="143">
                  <c:v>1.134292827063726</c:v>
                </c:pt>
                <c:pt idx="144">
                  <c:v>1.1502996759101982</c:v>
                </c:pt>
                <c:pt idx="145">
                  <c:v>1.1631096027408296</c:v>
                </c:pt>
                <c:pt idx="146">
                  <c:v>1.1726421372855891</c:v>
                </c:pt>
                <c:pt idx="147">
                  <c:v>1.1983193666152308</c:v>
                </c:pt>
                <c:pt idx="148">
                  <c:v>1.2013737668717452</c:v>
                </c:pt>
                <c:pt idx="149">
                  <c:v>1.2313222096205774</c:v>
                </c:pt>
                <c:pt idx="150">
                  <c:v>1.2869196432195344</c:v>
                </c:pt>
                <c:pt idx="151">
                  <c:v>1.3380199772448051</c:v>
                </c:pt>
                <c:pt idx="152">
                  <c:v>1.3452746080099194</c:v>
                </c:pt>
                <c:pt idx="153">
                  <c:v>1.361941879207283</c:v>
                </c:pt>
                <c:pt idx="154">
                  <c:v>1.4131422877396469</c:v>
                </c:pt>
                <c:pt idx="155">
                  <c:v>1.4364193923806405</c:v>
                </c:pt>
                <c:pt idx="156">
                  <c:v>1.4470018668652738</c:v>
                </c:pt>
                <c:pt idx="157">
                  <c:v>1.4471660015733396</c:v>
                </c:pt>
                <c:pt idx="158">
                  <c:v>1.4570076105795191</c:v>
                </c:pt>
                <c:pt idx="159">
                  <c:v>1.4605456989218397</c:v>
                </c:pt>
                <c:pt idx="160">
                  <c:v>1.4792875486951418</c:v>
                </c:pt>
                <c:pt idx="161">
                  <c:v>1.4890363990204536</c:v>
                </c:pt>
                <c:pt idx="162">
                  <c:v>1.4902048791283327</c:v>
                </c:pt>
                <c:pt idx="163">
                  <c:v>1.4903653145322109</c:v>
                </c:pt>
                <c:pt idx="164">
                  <c:v>1.5010334127446112</c:v>
                </c:pt>
                <c:pt idx="165">
                  <c:v>1.5046982710093688</c:v>
                </c:pt>
                <c:pt idx="166">
                  <c:v>1.6023136412845629</c:v>
                </c:pt>
                <c:pt idx="167">
                  <c:v>1.6074606954482535</c:v>
                </c:pt>
                <c:pt idx="168">
                  <c:v>1.6280489151912487</c:v>
                </c:pt>
                <c:pt idx="169">
                  <c:v>1.6280489151912487</c:v>
                </c:pt>
                <c:pt idx="170">
                  <c:v>1.6331959693549392</c:v>
                </c:pt>
                <c:pt idx="171">
                  <c:v>1.653784187553818</c:v>
                </c:pt>
                <c:pt idx="172">
                  <c:v>1.6936358930138635</c:v>
                </c:pt>
              </c:numCache>
            </c:numRef>
          </c:val>
          <c:smooth val="0"/>
          <c:extLst>
            <c:ext xmlns:c16="http://schemas.microsoft.com/office/drawing/2014/chart" uri="{C3380CC4-5D6E-409C-BE32-E72D297353CC}">
              <c16:uniqueId val="{00000001-7704-47C6-A5E4-342CBB02D9BF}"/>
            </c:ext>
          </c:extLst>
        </c:ser>
        <c:dLbls>
          <c:showLegendKey val="0"/>
          <c:showVal val="0"/>
          <c:showCatName val="0"/>
          <c:showSerName val="0"/>
          <c:showPercent val="0"/>
          <c:showBubbleSize val="0"/>
        </c:dLbls>
        <c:marker val="1"/>
        <c:smooth val="0"/>
        <c:axId val="2020676544"/>
        <c:axId val="1"/>
      </c:lineChart>
      <c:catAx>
        <c:axId val="2020676544"/>
        <c:scaling>
          <c:orientation val="minMax"/>
        </c:scaling>
        <c:delete val="0"/>
        <c:axPos val="b"/>
        <c:title>
          <c:tx>
            <c:rich>
              <a:bodyPr/>
              <a:lstStyle/>
              <a:p>
                <a:pPr>
                  <a:defRPr sz="1725" b="1" i="0" u="none" strike="noStrike" baseline="0">
                    <a:solidFill>
                      <a:srgbClr val="000000"/>
                    </a:solidFill>
                    <a:latin typeface="Arial"/>
                    <a:ea typeface="Arial"/>
                    <a:cs typeface="Arial"/>
                  </a:defRPr>
                </a:pPr>
                <a:r>
                  <a:rPr lang="en-US"/>
                  <a:t>Countries</a:t>
                </a:r>
              </a:p>
            </c:rich>
          </c:tx>
          <c:layout>
            <c:manualLayout>
              <c:xMode val="edge"/>
              <c:yMode val="edge"/>
              <c:x val="0.51957295373665469"/>
              <c:y val="0.90314136125654454"/>
            </c:manualLayout>
          </c:layout>
          <c:overlay val="0"/>
          <c:spPr>
            <a:noFill/>
            <a:ln w="25400">
              <a:noFill/>
            </a:ln>
          </c:spPr>
        </c:title>
        <c:numFmt formatCode="General" sourceLinked="1"/>
        <c:majorTickMark val="out"/>
        <c:minorTickMark val="none"/>
        <c:tickLblPos val="none"/>
        <c:spPr>
          <a:ln w="6350">
            <a:noFill/>
          </a:ln>
        </c:spPr>
        <c:crossAx val="1"/>
        <c:crossesAt val="-3"/>
        <c:auto val="1"/>
        <c:lblAlgn val="ctr"/>
        <c:lblOffset val="100"/>
        <c:tickMarkSkip val="1"/>
        <c:noMultiLvlLbl val="0"/>
      </c:catAx>
      <c:valAx>
        <c:axId val="1"/>
        <c:scaling>
          <c:orientation val="minMax"/>
          <c:max val="3"/>
          <c:min val="-3"/>
        </c:scaling>
        <c:delete val="0"/>
        <c:axPos val="l"/>
        <c:title>
          <c:tx>
            <c:rich>
              <a:bodyPr/>
              <a:lstStyle/>
              <a:p>
                <a:pPr>
                  <a:defRPr sz="1150" b="1" i="0" u="none" strike="noStrike" baseline="0">
                    <a:solidFill>
                      <a:srgbClr val="000000"/>
                    </a:solidFill>
                    <a:latin typeface="Arial"/>
                    <a:ea typeface="Arial"/>
                    <a:cs typeface="Arial"/>
                  </a:defRPr>
                </a:pPr>
                <a:r>
                  <a:rPr lang="en-US"/>
                  <a:t>Normalized Index</a:t>
                </a:r>
              </a:p>
            </c:rich>
          </c:tx>
          <c:layout>
            <c:manualLayout>
              <c:xMode val="edge"/>
              <c:yMode val="edge"/>
              <c:x val="0"/>
              <c:y val="0.3913612565445026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20676544"/>
        <c:crosses val="autoZero"/>
        <c:crossBetween val="between"/>
        <c:majorUnit val="1"/>
      </c:valAx>
      <c:spPr>
        <a:noFill/>
        <a:ln w="25400">
          <a:noFill/>
        </a:ln>
      </c:spPr>
    </c:plotArea>
    <c:legend>
      <c:legendPos val="r"/>
      <c:legendEntry>
        <c:idx val="1"/>
        <c:delete val="1"/>
      </c:legendEntry>
      <c:layout>
        <c:manualLayout>
          <c:xMode val="edge"/>
          <c:yMode val="edge"/>
          <c:x val="0.25177935943060498"/>
          <c:y val="2.0942408376963352E-2"/>
          <c:w val="0.54003558718861211"/>
          <c:h val="0.13612565445026181"/>
        </c:manualLayout>
      </c:layout>
      <c:overlay val="0"/>
      <c:spPr>
        <a:solidFill>
          <a:srgbClr val="FFFFFF"/>
        </a:solidFill>
        <a:ln w="25400">
          <a:noFill/>
        </a:ln>
      </c:spPr>
      <c:txPr>
        <a:bodyPr/>
        <a:lstStyle/>
        <a:p>
          <a:pPr>
            <a:defRPr sz="2390" b="1"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1601423487544471E-2"/>
          <c:y val="2.356020942408377E-2"/>
          <c:w val="0.94750889679715289"/>
          <c:h val="0.95287958115183236"/>
        </c:manualLayout>
      </c:layout>
      <c:lineChart>
        <c:grouping val="standard"/>
        <c:varyColors val="0"/>
        <c:ser>
          <c:idx val="0"/>
          <c:order val="0"/>
          <c:tx>
            <c:strRef>
              <c:f>'Comparative Charts Data'!$Y$7</c:f>
              <c:strCache>
                <c:ptCount val="1"/>
                <c:pt idx="0">
                  <c:v>Political Instability and Violence</c:v>
                </c:pt>
              </c:strCache>
            </c:strRef>
          </c:tx>
          <c:spPr>
            <a:ln w="19050">
              <a:noFill/>
            </a:ln>
          </c:spPr>
          <c:marker>
            <c:symbol val="diamond"/>
            <c:size val="5"/>
            <c:spPr>
              <a:solidFill>
                <a:srgbClr val="0000FF"/>
              </a:solidFill>
              <a:ln>
                <a:solidFill>
                  <a:srgbClr val="0000FF"/>
                </a:solidFill>
                <a:prstDash val="solid"/>
              </a:ln>
            </c:spPr>
          </c:marker>
          <c:errBars>
            <c:errDir val="y"/>
            <c:errBarType val="both"/>
            <c:errValType val="cust"/>
            <c:noEndCap val="0"/>
            <c:plus>
              <c:numRef>
                <c:f>'Comparative Charts Data'!$AA$8:$AA$162</c:f>
                <c:numCache>
                  <c:formatCode>General</c:formatCode>
                  <c:ptCount val="155"/>
                  <c:pt idx="0">
                    <c:v>0.56349106778998004</c:v>
                  </c:pt>
                  <c:pt idx="1">
                    <c:v>0.49180629803023995</c:v>
                  </c:pt>
                  <c:pt idx="2">
                    <c:v>0.49180629803023995</c:v>
                  </c:pt>
                  <c:pt idx="3">
                    <c:v>0.53682236196401423</c:v>
                  </c:pt>
                  <c:pt idx="4">
                    <c:v>0.61254357866756914</c:v>
                  </c:pt>
                  <c:pt idx="5">
                    <c:v>0.45765587019666598</c:v>
                  </c:pt>
                  <c:pt idx="6">
                    <c:v>0.56167096089740898</c:v>
                  </c:pt>
                  <c:pt idx="7">
                    <c:v>0.67653746182213903</c:v>
                  </c:pt>
                  <c:pt idx="8">
                    <c:v>0.67653746182213903</c:v>
                  </c:pt>
                  <c:pt idx="9">
                    <c:v>0.99413050265706304</c:v>
                  </c:pt>
                  <c:pt idx="10">
                    <c:v>0.49180629803023995</c:v>
                  </c:pt>
                  <c:pt idx="11">
                    <c:v>0.67653746182213903</c:v>
                  </c:pt>
                  <c:pt idx="12">
                    <c:v>0.56167096089740898</c:v>
                  </c:pt>
                  <c:pt idx="13">
                    <c:v>0.43422726693076868</c:v>
                  </c:pt>
                  <c:pt idx="14">
                    <c:v>0.41374718288446644</c:v>
                  </c:pt>
                  <c:pt idx="15">
                    <c:v>0.43188503661295419</c:v>
                  </c:pt>
                  <c:pt idx="16">
                    <c:v>0.61254357866756914</c:v>
                  </c:pt>
                  <c:pt idx="17">
                    <c:v>0.49180629803023995</c:v>
                  </c:pt>
                  <c:pt idx="18">
                    <c:v>0.6317595286296287</c:v>
                  </c:pt>
                  <c:pt idx="19">
                    <c:v>0.436236906299246</c:v>
                  </c:pt>
                  <c:pt idx="20">
                    <c:v>0.436236906299246</c:v>
                  </c:pt>
                  <c:pt idx="21">
                    <c:v>0.61254357866756914</c:v>
                  </c:pt>
                  <c:pt idx="22">
                    <c:v>0.41654198345376925</c:v>
                  </c:pt>
                  <c:pt idx="23">
                    <c:v>0.436236906299246</c:v>
                  </c:pt>
                  <c:pt idx="24">
                    <c:v>0.49180629803023995</c:v>
                  </c:pt>
                  <c:pt idx="25">
                    <c:v>0.67653746182213903</c:v>
                  </c:pt>
                  <c:pt idx="26">
                    <c:v>0.41374718288446644</c:v>
                  </c:pt>
                  <c:pt idx="27">
                    <c:v>1.0832792768033308</c:v>
                  </c:pt>
                  <c:pt idx="28">
                    <c:v>0.61254357866756914</c:v>
                  </c:pt>
                  <c:pt idx="29">
                    <c:v>0.52341071690412111</c:v>
                  </c:pt>
                  <c:pt idx="30">
                    <c:v>0.99413050265706304</c:v>
                  </c:pt>
                  <c:pt idx="31">
                    <c:v>0.61254357866756914</c:v>
                  </c:pt>
                  <c:pt idx="32">
                    <c:v>0.67653746182213903</c:v>
                  </c:pt>
                  <c:pt idx="33">
                    <c:v>0.50312734308234397</c:v>
                  </c:pt>
                  <c:pt idx="34">
                    <c:v>0.522722667318685</c:v>
                  </c:pt>
                  <c:pt idx="35">
                    <c:v>1.0832792768033308</c:v>
                  </c:pt>
                  <c:pt idx="36">
                    <c:v>0.436236906299246</c:v>
                  </c:pt>
                  <c:pt idx="37">
                    <c:v>0.3541008281124689</c:v>
                  </c:pt>
                  <c:pt idx="38">
                    <c:v>0.43188503661295419</c:v>
                  </c:pt>
                  <c:pt idx="39">
                    <c:v>0.52341071690412111</c:v>
                  </c:pt>
                  <c:pt idx="40">
                    <c:v>0.56167096089740898</c:v>
                  </c:pt>
                  <c:pt idx="41">
                    <c:v>0.44260283265917555</c:v>
                  </c:pt>
                  <c:pt idx="42">
                    <c:v>0.55004723193015947</c:v>
                  </c:pt>
                  <c:pt idx="43">
                    <c:v>0.41374718288446644</c:v>
                  </c:pt>
                  <c:pt idx="44">
                    <c:v>0.39278815964633867</c:v>
                  </c:pt>
                  <c:pt idx="45">
                    <c:v>0.59497845249145243</c:v>
                  </c:pt>
                  <c:pt idx="46">
                    <c:v>0.43227286363703105</c:v>
                  </c:pt>
                  <c:pt idx="47">
                    <c:v>0.46502258567987947</c:v>
                  </c:pt>
                  <c:pt idx="48">
                    <c:v>0.41654198345376925</c:v>
                  </c:pt>
                  <c:pt idx="49">
                    <c:v>0.50183047435733241</c:v>
                  </c:pt>
                  <c:pt idx="50">
                    <c:v>0.49180629803023995</c:v>
                  </c:pt>
                  <c:pt idx="51">
                    <c:v>0.56167096089740898</c:v>
                  </c:pt>
                  <c:pt idx="52">
                    <c:v>0.41654198345376925</c:v>
                  </c:pt>
                  <c:pt idx="53">
                    <c:v>0.38494420206104862</c:v>
                  </c:pt>
                  <c:pt idx="54">
                    <c:v>0.41374718288446644</c:v>
                  </c:pt>
                  <c:pt idx="55">
                    <c:v>0.52341071690412111</c:v>
                  </c:pt>
                  <c:pt idx="56">
                    <c:v>0.522722667318685</c:v>
                  </c:pt>
                  <c:pt idx="57">
                    <c:v>0.45012927550460469</c:v>
                  </c:pt>
                  <c:pt idx="58">
                    <c:v>0.522722667318685</c:v>
                  </c:pt>
                  <c:pt idx="59">
                    <c:v>0.41374718288446644</c:v>
                  </c:pt>
                  <c:pt idx="60">
                    <c:v>0.61254357866756914</c:v>
                  </c:pt>
                  <c:pt idx="61">
                    <c:v>0.49180629803023995</c:v>
                  </c:pt>
                  <c:pt idx="62">
                    <c:v>0.41374718288446644</c:v>
                  </c:pt>
                  <c:pt idx="63">
                    <c:v>0.3541008281124689</c:v>
                  </c:pt>
                  <c:pt idx="64">
                    <c:v>0.38494420206104862</c:v>
                  </c:pt>
                  <c:pt idx="65">
                    <c:v>0.67653746182213903</c:v>
                  </c:pt>
                  <c:pt idx="66">
                    <c:v>0.67653746182213903</c:v>
                  </c:pt>
                  <c:pt idx="67">
                    <c:v>0.46550681266548632</c:v>
                  </c:pt>
                  <c:pt idx="68">
                    <c:v>0.436236906299246</c:v>
                  </c:pt>
                  <c:pt idx="69">
                    <c:v>0.436236906299246</c:v>
                  </c:pt>
                  <c:pt idx="70">
                    <c:v>0.49180629803023995</c:v>
                  </c:pt>
                  <c:pt idx="71">
                    <c:v>0.40820538502424003</c:v>
                  </c:pt>
                  <c:pt idx="72">
                    <c:v>0.44260283265917555</c:v>
                  </c:pt>
                  <c:pt idx="73">
                    <c:v>0.41374718288446644</c:v>
                  </c:pt>
                  <c:pt idx="74">
                    <c:v>0.522722667318685</c:v>
                  </c:pt>
                  <c:pt idx="75">
                    <c:v>0.436236906299246</c:v>
                  </c:pt>
                  <c:pt idx="76">
                    <c:v>0.53682236196401423</c:v>
                  </c:pt>
                  <c:pt idx="77">
                    <c:v>1.0832792768033308</c:v>
                  </c:pt>
                  <c:pt idx="78">
                    <c:v>0.39942197001145946</c:v>
                  </c:pt>
                  <c:pt idx="79">
                    <c:v>0.48279189780220072</c:v>
                  </c:pt>
                  <c:pt idx="80">
                    <c:v>0.49180629803023995</c:v>
                  </c:pt>
                  <c:pt idx="81">
                    <c:v>0.436236906299246</c:v>
                  </c:pt>
                  <c:pt idx="82">
                    <c:v>1.0832792768033308</c:v>
                  </c:pt>
                  <c:pt idx="83">
                    <c:v>0.56167096089740898</c:v>
                  </c:pt>
                  <c:pt idx="84">
                    <c:v>0.45308504145831996</c:v>
                  </c:pt>
                  <c:pt idx="85">
                    <c:v>0.59497845249145243</c:v>
                  </c:pt>
                  <c:pt idx="86">
                    <c:v>0.49180629803023995</c:v>
                  </c:pt>
                  <c:pt idx="87">
                    <c:v>0.41374718288446644</c:v>
                  </c:pt>
                  <c:pt idx="88">
                    <c:v>0.49180629803023995</c:v>
                  </c:pt>
                  <c:pt idx="89">
                    <c:v>0.43188503661295419</c:v>
                  </c:pt>
                  <c:pt idx="90">
                    <c:v>0.36550640157324654</c:v>
                  </c:pt>
                  <c:pt idx="91">
                    <c:v>0.45308504145831996</c:v>
                  </c:pt>
                  <c:pt idx="92">
                    <c:v>0.41374718288446644</c:v>
                  </c:pt>
                  <c:pt idx="93">
                    <c:v>0.43188503661295419</c:v>
                  </c:pt>
                  <c:pt idx="94">
                    <c:v>0.56167096089740898</c:v>
                  </c:pt>
                  <c:pt idx="95">
                    <c:v>0.50312734308234397</c:v>
                  </c:pt>
                  <c:pt idx="96">
                    <c:v>0.38494420206104862</c:v>
                  </c:pt>
                  <c:pt idx="97">
                    <c:v>0.49180629803023995</c:v>
                  </c:pt>
                  <c:pt idx="98">
                    <c:v>0.67653746182213903</c:v>
                  </c:pt>
                  <c:pt idx="99">
                    <c:v>0.67653746182213903</c:v>
                  </c:pt>
                  <c:pt idx="100">
                    <c:v>0.67653746182213903</c:v>
                  </c:pt>
                  <c:pt idx="101">
                    <c:v>0.49180629803023995</c:v>
                  </c:pt>
                  <c:pt idx="102">
                    <c:v>0.39942197001145946</c:v>
                  </c:pt>
                  <c:pt idx="103">
                    <c:v>0.38494420206104862</c:v>
                  </c:pt>
                  <c:pt idx="104">
                    <c:v>0.43188503661295419</c:v>
                  </c:pt>
                  <c:pt idx="105">
                    <c:v>0.38494420206104862</c:v>
                  </c:pt>
                  <c:pt idx="106">
                    <c:v>0.43188503661295419</c:v>
                  </c:pt>
                  <c:pt idx="107">
                    <c:v>0.43188503661295419</c:v>
                  </c:pt>
                  <c:pt idx="108">
                    <c:v>0.41374718288446644</c:v>
                  </c:pt>
                  <c:pt idx="109">
                    <c:v>0.67653746182213903</c:v>
                  </c:pt>
                  <c:pt idx="110">
                    <c:v>0.436236906299246</c:v>
                  </c:pt>
                  <c:pt idx="111">
                    <c:v>0.41374718288446644</c:v>
                  </c:pt>
                  <c:pt idx="112">
                    <c:v>0.41374718288446644</c:v>
                  </c:pt>
                  <c:pt idx="113">
                    <c:v>0.37168749329860123</c:v>
                  </c:pt>
                  <c:pt idx="114">
                    <c:v>0.43188503661295419</c:v>
                  </c:pt>
                  <c:pt idx="115">
                    <c:v>0.45765587019666598</c:v>
                  </c:pt>
                  <c:pt idx="116">
                    <c:v>0.49180629803023995</c:v>
                  </c:pt>
                  <c:pt idx="117">
                    <c:v>0.51232417280951181</c:v>
                  </c:pt>
                  <c:pt idx="118">
                    <c:v>0.45765587019666598</c:v>
                  </c:pt>
                  <c:pt idx="119">
                    <c:v>0.86504234095288668</c:v>
                  </c:pt>
                  <c:pt idx="120">
                    <c:v>0.38494420206104862</c:v>
                  </c:pt>
                  <c:pt idx="121">
                    <c:v>0.3541008281124689</c:v>
                  </c:pt>
                  <c:pt idx="122">
                    <c:v>0.43188503661295419</c:v>
                  </c:pt>
                  <c:pt idx="123">
                    <c:v>0.49180629803023995</c:v>
                  </c:pt>
                  <c:pt idx="124">
                    <c:v>0.3541008281124689</c:v>
                  </c:pt>
                  <c:pt idx="125">
                    <c:v>0.44260283265917555</c:v>
                  </c:pt>
                  <c:pt idx="126">
                    <c:v>0.49180629803023995</c:v>
                  </c:pt>
                  <c:pt idx="127">
                    <c:v>0.41374718288446644</c:v>
                  </c:pt>
                  <c:pt idx="128">
                    <c:v>0.44260283265917555</c:v>
                  </c:pt>
                  <c:pt idx="129">
                    <c:v>0.43188503661295419</c:v>
                  </c:pt>
                  <c:pt idx="130">
                    <c:v>0.41374718288446644</c:v>
                  </c:pt>
                  <c:pt idx="131">
                    <c:v>0.39942197001145946</c:v>
                  </c:pt>
                  <c:pt idx="132">
                    <c:v>0.41374718288446644</c:v>
                  </c:pt>
                  <c:pt idx="133">
                    <c:v>0.63535887657745094</c:v>
                  </c:pt>
                  <c:pt idx="134">
                    <c:v>0.4780251658172372</c:v>
                  </c:pt>
                  <c:pt idx="135">
                    <c:v>0.41374718288446644</c:v>
                  </c:pt>
                  <c:pt idx="136">
                    <c:v>0.43188503661295419</c:v>
                  </c:pt>
                  <c:pt idx="137">
                    <c:v>0.3541008281124689</c:v>
                  </c:pt>
                  <c:pt idx="138">
                    <c:v>0.61144156580148523</c:v>
                  </c:pt>
                  <c:pt idx="139">
                    <c:v>0.43188503661295419</c:v>
                  </c:pt>
                  <c:pt idx="140">
                    <c:v>0.41374718288446644</c:v>
                  </c:pt>
                  <c:pt idx="141">
                    <c:v>0.67653746182213903</c:v>
                  </c:pt>
                  <c:pt idx="142">
                    <c:v>0.67653746182213903</c:v>
                  </c:pt>
                  <c:pt idx="143">
                    <c:v>0.41374718288446644</c:v>
                  </c:pt>
                  <c:pt idx="144">
                    <c:v>0.49180629803023995</c:v>
                  </c:pt>
                  <c:pt idx="145">
                    <c:v>0.41374718288446644</c:v>
                  </c:pt>
                  <c:pt idx="146">
                    <c:v>0.41374718288446644</c:v>
                  </c:pt>
                  <c:pt idx="147">
                    <c:v>0.61144156580148523</c:v>
                  </c:pt>
                  <c:pt idx="148">
                    <c:v>0.43188503661295419</c:v>
                  </c:pt>
                  <c:pt idx="149">
                    <c:v>0.43188503661295419</c:v>
                  </c:pt>
                  <c:pt idx="150">
                    <c:v>0.46502258567987947</c:v>
                  </c:pt>
                  <c:pt idx="151">
                    <c:v>0.41374718288446644</c:v>
                  </c:pt>
                  <c:pt idx="152">
                    <c:v>0.43188503661295419</c:v>
                  </c:pt>
                  <c:pt idx="153">
                    <c:v>0.43188503661295419</c:v>
                  </c:pt>
                  <c:pt idx="154">
                    <c:v>0.41374718288446644</c:v>
                  </c:pt>
                </c:numCache>
              </c:numRef>
            </c:plus>
            <c:minus>
              <c:numRef>
                <c:f>'Comparative Charts Data'!$AA$8:$AA$162</c:f>
                <c:numCache>
                  <c:formatCode>General</c:formatCode>
                  <c:ptCount val="155"/>
                  <c:pt idx="0">
                    <c:v>0.56349106778998004</c:v>
                  </c:pt>
                  <c:pt idx="1">
                    <c:v>0.49180629803023995</c:v>
                  </c:pt>
                  <c:pt idx="2">
                    <c:v>0.49180629803023995</c:v>
                  </c:pt>
                  <c:pt idx="3">
                    <c:v>0.53682236196401423</c:v>
                  </c:pt>
                  <c:pt idx="4">
                    <c:v>0.61254357866756914</c:v>
                  </c:pt>
                  <c:pt idx="5">
                    <c:v>0.45765587019666598</c:v>
                  </c:pt>
                  <c:pt idx="6">
                    <c:v>0.56167096089740898</c:v>
                  </c:pt>
                  <c:pt idx="7">
                    <c:v>0.67653746182213903</c:v>
                  </c:pt>
                  <c:pt idx="8">
                    <c:v>0.67653746182213903</c:v>
                  </c:pt>
                  <c:pt idx="9">
                    <c:v>0.99413050265706304</c:v>
                  </c:pt>
                  <c:pt idx="10">
                    <c:v>0.49180629803023995</c:v>
                  </c:pt>
                  <c:pt idx="11">
                    <c:v>0.67653746182213903</c:v>
                  </c:pt>
                  <c:pt idx="12">
                    <c:v>0.56167096089740898</c:v>
                  </c:pt>
                  <c:pt idx="13">
                    <c:v>0.43422726693076868</c:v>
                  </c:pt>
                  <c:pt idx="14">
                    <c:v>0.41374718288446644</c:v>
                  </c:pt>
                  <c:pt idx="15">
                    <c:v>0.43188503661295419</c:v>
                  </c:pt>
                  <c:pt idx="16">
                    <c:v>0.61254357866756914</c:v>
                  </c:pt>
                  <c:pt idx="17">
                    <c:v>0.49180629803023995</c:v>
                  </c:pt>
                  <c:pt idx="18">
                    <c:v>0.6317595286296287</c:v>
                  </c:pt>
                  <c:pt idx="19">
                    <c:v>0.436236906299246</c:v>
                  </c:pt>
                  <c:pt idx="20">
                    <c:v>0.436236906299246</c:v>
                  </c:pt>
                  <c:pt idx="21">
                    <c:v>0.61254357866756914</c:v>
                  </c:pt>
                  <c:pt idx="22">
                    <c:v>0.41654198345376925</c:v>
                  </c:pt>
                  <c:pt idx="23">
                    <c:v>0.436236906299246</c:v>
                  </c:pt>
                  <c:pt idx="24">
                    <c:v>0.49180629803023995</c:v>
                  </c:pt>
                  <c:pt idx="25">
                    <c:v>0.67653746182213903</c:v>
                  </c:pt>
                  <c:pt idx="26">
                    <c:v>0.41374718288446644</c:v>
                  </c:pt>
                  <c:pt idx="27">
                    <c:v>1.0832792768033308</c:v>
                  </c:pt>
                  <c:pt idx="28">
                    <c:v>0.61254357866756914</c:v>
                  </c:pt>
                  <c:pt idx="29">
                    <c:v>0.52341071690412111</c:v>
                  </c:pt>
                  <c:pt idx="30">
                    <c:v>0.99413050265706304</c:v>
                  </c:pt>
                  <c:pt idx="31">
                    <c:v>0.61254357866756914</c:v>
                  </c:pt>
                  <c:pt idx="32">
                    <c:v>0.67653746182213903</c:v>
                  </c:pt>
                  <c:pt idx="33">
                    <c:v>0.50312734308234397</c:v>
                  </c:pt>
                  <c:pt idx="34">
                    <c:v>0.522722667318685</c:v>
                  </c:pt>
                  <c:pt idx="35">
                    <c:v>1.0832792768033308</c:v>
                  </c:pt>
                  <c:pt idx="36">
                    <c:v>0.436236906299246</c:v>
                  </c:pt>
                  <c:pt idx="37">
                    <c:v>0.3541008281124689</c:v>
                  </c:pt>
                  <c:pt idx="38">
                    <c:v>0.43188503661295419</c:v>
                  </c:pt>
                  <c:pt idx="39">
                    <c:v>0.52341071690412111</c:v>
                  </c:pt>
                  <c:pt idx="40">
                    <c:v>0.56167096089740898</c:v>
                  </c:pt>
                  <c:pt idx="41">
                    <c:v>0.44260283265917555</c:v>
                  </c:pt>
                  <c:pt idx="42">
                    <c:v>0.55004723193015947</c:v>
                  </c:pt>
                  <c:pt idx="43">
                    <c:v>0.41374718288446644</c:v>
                  </c:pt>
                  <c:pt idx="44">
                    <c:v>0.39278815964633867</c:v>
                  </c:pt>
                  <c:pt idx="45">
                    <c:v>0.59497845249145243</c:v>
                  </c:pt>
                  <c:pt idx="46">
                    <c:v>0.43227286363703105</c:v>
                  </c:pt>
                  <c:pt idx="47">
                    <c:v>0.46502258567987947</c:v>
                  </c:pt>
                  <c:pt idx="48">
                    <c:v>0.41654198345376925</c:v>
                  </c:pt>
                  <c:pt idx="49">
                    <c:v>0.50183047435733241</c:v>
                  </c:pt>
                  <c:pt idx="50">
                    <c:v>0.49180629803023995</c:v>
                  </c:pt>
                  <c:pt idx="51">
                    <c:v>0.56167096089740898</c:v>
                  </c:pt>
                  <c:pt idx="52">
                    <c:v>0.41654198345376925</c:v>
                  </c:pt>
                  <c:pt idx="53">
                    <c:v>0.38494420206104862</c:v>
                  </c:pt>
                  <c:pt idx="54">
                    <c:v>0.41374718288446644</c:v>
                  </c:pt>
                  <c:pt idx="55">
                    <c:v>0.52341071690412111</c:v>
                  </c:pt>
                  <c:pt idx="56">
                    <c:v>0.522722667318685</c:v>
                  </c:pt>
                  <c:pt idx="57">
                    <c:v>0.45012927550460469</c:v>
                  </c:pt>
                  <c:pt idx="58">
                    <c:v>0.522722667318685</c:v>
                  </c:pt>
                  <c:pt idx="59">
                    <c:v>0.41374718288446644</c:v>
                  </c:pt>
                  <c:pt idx="60">
                    <c:v>0.61254357866756914</c:v>
                  </c:pt>
                  <c:pt idx="61">
                    <c:v>0.49180629803023995</c:v>
                  </c:pt>
                  <c:pt idx="62">
                    <c:v>0.41374718288446644</c:v>
                  </c:pt>
                  <c:pt idx="63">
                    <c:v>0.3541008281124689</c:v>
                  </c:pt>
                  <c:pt idx="64">
                    <c:v>0.38494420206104862</c:v>
                  </c:pt>
                  <c:pt idx="65">
                    <c:v>0.67653746182213903</c:v>
                  </c:pt>
                  <c:pt idx="66">
                    <c:v>0.67653746182213903</c:v>
                  </c:pt>
                  <c:pt idx="67">
                    <c:v>0.46550681266548632</c:v>
                  </c:pt>
                  <c:pt idx="68">
                    <c:v>0.436236906299246</c:v>
                  </c:pt>
                  <c:pt idx="69">
                    <c:v>0.436236906299246</c:v>
                  </c:pt>
                  <c:pt idx="70">
                    <c:v>0.49180629803023995</c:v>
                  </c:pt>
                  <c:pt idx="71">
                    <c:v>0.40820538502424003</c:v>
                  </c:pt>
                  <c:pt idx="72">
                    <c:v>0.44260283265917555</c:v>
                  </c:pt>
                  <c:pt idx="73">
                    <c:v>0.41374718288446644</c:v>
                  </c:pt>
                  <c:pt idx="74">
                    <c:v>0.522722667318685</c:v>
                  </c:pt>
                  <c:pt idx="75">
                    <c:v>0.436236906299246</c:v>
                  </c:pt>
                  <c:pt idx="76">
                    <c:v>0.53682236196401423</c:v>
                  </c:pt>
                  <c:pt idx="77">
                    <c:v>1.0832792768033308</c:v>
                  </c:pt>
                  <c:pt idx="78">
                    <c:v>0.39942197001145946</c:v>
                  </c:pt>
                  <c:pt idx="79">
                    <c:v>0.48279189780220072</c:v>
                  </c:pt>
                  <c:pt idx="80">
                    <c:v>0.49180629803023995</c:v>
                  </c:pt>
                  <c:pt idx="81">
                    <c:v>0.436236906299246</c:v>
                  </c:pt>
                  <c:pt idx="82">
                    <c:v>1.0832792768033308</c:v>
                  </c:pt>
                  <c:pt idx="83">
                    <c:v>0.56167096089740898</c:v>
                  </c:pt>
                  <c:pt idx="84">
                    <c:v>0.45308504145831996</c:v>
                  </c:pt>
                  <c:pt idx="85">
                    <c:v>0.59497845249145243</c:v>
                  </c:pt>
                  <c:pt idx="86">
                    <c:v>0.49180629803023995</c:v>
                  </c:pt>
                  <c:pt idx="87">
                    <c:v>0.41374718288446644</c:v>
                  </c:pt>
                  <c:pt idx="88">
                    <c:v>0.49180629803023995</c:v>
                  </c:pt>
                  <c:pt idx="89">
                    <c:v>0.43188503661295419</c:v>
                  </c:pt>
                  <c:pt idx="90">
                    <c:v>0.36550640157324654</c:v>
                  </c:pt>
                  <c:pt idx="91">
                    <c:v>0.45308504145831996</c:v>
                  </c:pt>
                  <c:pt idx="92">
                    <c:v>0.41374718288446644</c:v>
                  </c:pt>
                  <c:pt idx="93">
                    <c:v>0.43188503661295419</c:v>
                  </c:pt>
                  <c:pt idx="94">
                    <c:v>0.56167096089740898</c:v>
                  </c:pt>
                  <c:pt idx="95">
                    <c:v>0.50312734308234397</c:v>
                  </c:pt>
                  <c:pt idx="96">
                    <c:v>0.38494420206104862</c:v>
                  </c:pt>
                  <c:pt idx="97">
                    <c:v>0.49180629803023995</c:v>
                  </c:pt>
                  <c:pt idx="98">
                    <c:v>0.67653746182213903</c:v>
                  </c:pt>
                  <c:pt idx="99">
                    <c:v>0.67653746182213903</c:v>
                  </c:pt>
                  <c:pt idx="100">
                    <c:v>0.67653746182213903</c:v>
                  </c:pt>
                  <c:pt idx="101">
                    <c:v>0.49180629803023995</c:v>
                  </c:pt>
                  <c:pt idx="102">
                    <c:v>0.39942197001145946</c:v>
                  </c:pt>
                  <c:pt idx="103">
                    <c:v>0.38494420206104862</c:v>
                  </c:pt>
                  <c:pt idx="104">
                    <c:v>0.43188503661295419</c:v>
                  </c:pt>
                  <c:pt idx="105">
                    <c:v>0.38494420206104862</c:v>
                  </c:pt>
                  <c:pt idx="106">
                    <c:v>0.43188503661295419</c:v>
                  </c:pt>
                  <c:pt idx="107">
                    <c:v>0.43188503661295419</c:v>
                  </c:pt>
                  <c:pt idx="108">
                    <c:v>0.41374718288446644</c:v>
                  </c:pt>
                  <c:pt idx="109">
                    <c:v>0.67653746182213903</c:v>
                  </c:pt>
                  <c:pt idx="110">
                    <c:v>0.436236906299246</c:v>
                  </c:pt>
                  <c:pt idx="111">
                    <c:v>0.41374718288446644</c:v>
                  </c:pt>
                  <c:pt idx="112">
                    <c:v>0.41374718288446644</c:v>
                  </c:pt>
                  <c:pt idx="113">
                    <c:v>0.37168749329860123</c:v>
                  </c:pt>
                  <c:pt idx="114">
                    <c:v>0.43188503661295419</c:v>
                  </c:pt>
                  <c:pt idx="115">
                    <c:v>0.45765587019666598</c:v>
                  </c:pt>
                  <c:pt idx="116">
                    <c:v>0.49180629803023995</c:v>
                  </c:pt>
                  <c:pt idx="117">
                    <c:v>0.51232417280951181</c:v>
                  </c:pt>
                  <c:pt idx="118">
                    <c:v>0.45765587019666598</c:v>
                  </c:pt>
                  <c:pt idx="119">
                    <c:v>0.86504234095288668</c:v>
                  </c:pt>
                  <c:pt idx="120">
                    <c:v>0.38494420206104862</c:v>
                  </c:pt>
                  <c:pt idx="121">
                    <c:v>0.3541008281124689</c:v>
                  </c:pt>
                  <c:pt idx="122">
                    <c:v>0.43188503661295419</c:v>
                  </c:pt>
                  <c:pt idx="123">
                    <c:v>0.49180629803023995</c:v>
                  </c:pt>
                  <c:pt idx="124">
                    <c:v>0.3541008281124689</c:v>
                  </c:pt>
                  <c:pt idx="125">
                    <c:v>0.44260283265917555</c:v>
                  </c:pt>
                  <c:pt idx="126">
                    <c:v>0.49180629803023995</c:v>
                  </c:pt>
                  <c:pt idx="127">
                    <c:v>0.41374718288446644</c:v>
                  </c:pt>
                  <c:pt idx="128">
                    <c:v>0.44260283265917555</c:v>
                  </c:pt>
                  <c:pt idx="129">
                    <c:v>0.43188503661295419</c:v>
                  </c:pt>
                  <c:pt idx="130">
                    <c:v>0.41374718288446644</c:v>
                  </c:pt>
                  <c:pt idx="131">
                    <c:v>0.39942197001145946</c:v>
                  </c:pt>
                  <c:pt idx="132">
                    <c:v>0.41374718288446644</c:v>
                  </c:pt>
                  <c:pt idx="133">
                    <c:v>0.63535887657745094</c:v>
                  </c:pt>
                  <c:pt idx="134">
                    <c:v>0.4780251658172372</c:v>
                  </c:pt>
                  <c:pt idx="135">
                    <c:v>0.41374718288446644</c:v>
                  </c:pt>
                  <c:pt idx="136">
                    <c:v>0.43188503661295419</c:v>
                  </c:pt>
                  <c:pt idx="137">
                    <c:v>0.3541008281124689</c:v>
                  </c:pt>
                  <c:pt idx="138">
                    <c:v>0.61144156580148523</c:v>
                  </c:pt>
                  <c:pt idx="139">
                    <c:v>0.43188503661295419</c:v>
                  </c:pt>
                  <c:pt idx="140">
                    <c:v>0.41374718288446644</c:v>
                  </c:pt>
                  <c:pt idx="141">
                    <c:v>0.67653746182213903</c:v>
                  </c:pt>
                  <c:pt idx="142">
                    <c:v>0.67653746182213903</c:v>
                  </c:pt>
                  <c:pt idx="143">
                    <c:v>0.41374718288446644</c:v>
                  </c:pt>
                  <c:pt idx="144">
                    <c:v>0.49180629803023995</c:v>
                  </c:pt>
                  <c:pt idx="145">
                    <c:v>0.41374718288446644</c:v>
                  </c:pt>
                  <c:pt idx="146">
                    <c:v>0.41374718288446644</c:v>
                  </c:pt>
                  <c:pt idx="147">
                    <c:v>0.61144156580148523</c:v>
                  </c:pt>
                  <c:pt idx="148">
                    <c:v>0.43188503661295419</c:v>
                  </c:pt>
                  <c:pt idx="149">
                    <c:v>0.43188503661295419</c:v>
                  </c:pt>
                  <c:pt idx="150">
                    <c:v>0.46502258567987947</c:v>
                  </c:pt>
                  <c:pt idx="151">
                    <c:v>0.41374718288446644</c:v>
                  </c:pt>
                  <c:pt idx="152">
                    <c:v>0.43188503661295419</c:v>
                  </c:pt>
                  <c:pt idx="153">
                    <c:v>0.43188503661295419</c:v>
                  </c:pt>
                  <c:pt idx="154">
                    <c:v>0.41374718288446644</c:v>
                  </c:pt>
                </c:numCache>
              </c:numRef>
            </c:minus>
            <c:spPr>
              <a:ln w="3175">
                <a:solidFill>
                  <a:srgbClr val="C0C0C0"/>
                </a:solidFill>
                <a:prstDash val="solid"/>
              </a:ln>
            </c:spPr>
          </c:errBars>
          <c:cat>
            <c:strRef>
              <c:f>'Comparative Charts Data'!$AC$8:$AC$162</c:f>
              <c:strCache>
                <c:ptCount val="153"/>
                <c:pt idx="2">
                  <c:v>IRQ</c:v>
                </c:pt>
                <c:pt idx="15">
                  <c:v>IDN</c:v>
                </c:pt>
                <c:pt idx="17">
                  <c:v>LBY</c:v>
                </c:pt>
                <c:pt idx="55">
                  <c:v>JAM</c:v>
                </c:pt>
                <c:pt idx="99">
                  <c:v>MNG</c:v>
                </c:pt>
                <c:pt idx="104">
                  <c:v>CHL</c:v>
                </c:pt>
                <c:pt idx="115">
                  <c:v>TUN</c:v>
                </c:pt>
                <c:pt idx="118">
                  <c:v>BWA</c:v>
                </c:pt>
                <c:pt idx="131">
                  <c:v>SVN</c:v>
                </c:pt>
                <c:pt idx="152">
                  <c:v>NLD</c:v>
                </c:pt>
              </c:strCache>
            </c:strRef>
          </c:cat>
          <c:val>
            <c:numRef>
              <c:f>'Comparative Charts Data'!$Y$8:$Y$162</c:f>
              <c:numCache>
                <c:formatCode>0.000</c:formatCode>
                <c:ptCount val="155"/>
                <c:pt idx="0">
                  <c:v>-2.5863972540508726</c:v>
                </c:pt>
                <c:pt idx="1">
                  <c:v>-2.4205173449643516</c:v>
                </c:pt>
                <c:pt idx="2">
                  <c:v>-2.2445203284923299</c:v>
                </c:pt>
                <c:pt idx="3">
                  <c:v>-1.8622715048456606</c:v>
                </c:pt>
                <c:pt idx="4">
                  <c:v>-1.8257714772347606</c:v>
                </c:pt>
                <c:pt idx="5">
                  <c:v>-1.7846035962181079</c:v>
                </c:pt>
                <c:pt idx="6">
                  <c:v>-1.7319929306411948</c:v>
                </c:pt>
                <c:pt idx="7">
                  <c:v>-1.7086514230353467</c:v>
                </c:pt>
                <c:pt idx="8">
                  <c:v>-1.7086514230353467</c:v>
                </c:pt>
                <c:pt idx="9">
                  <c:v>-1.6942245500284423</c:v>
                </c:pt>
                <c:pt idx="10">
                  <c:v>-1.6275596964998276</c:v>
                </c:pt>
                <c:pt idx="11">
                  <c:v>-1.5194887945582021</c:v>
                </c:pt>
                <c:pt idx="12">
                  <c:v>-1.4712301652975357</c:v>
                </c:pt>
                <c:pt idx="13">
                  <c:v>-1.4194995000846837</c:v>
                </c:pt>
                <c:pt idx="14">
                  <c:v>-1.2899383116436087</c:v>
                </c:pt>
                <c:pt idx="15">
                  <c:v>-1.2886628804905851</c:v>
                </c:pt>
                <c:pt idx="16">
                  <c:v>-1.2029179185971692</c:v>
                </c:pt>
                <c:pt idx="17">
                  <c:v>-1.1747078240324573</c:v>
                </c:pt>
                <c:pt idx="18">
                  <c:v>-1.1552388845802837</c:v>
                </c:pt>
                <c:pt idx="19">
                  <c:v>-1.097689683613893</c:v>
                </c:pt>
                <c:pt idx="20">
                  <c:v>-1.0544861637286871</c:v>
                </c:pt>
                <c:pt idx="21">
                  <c:v>-1.0349242367873859</c:v>
                </c:pt>
                <c:pt idx="22">
                  <c:v>-1.0004086877827638</c:v>
                </c:pt>
                <c:pt idx="23">
                  <c:v>-0.98039395532938145</c:v>
                </c:pt>
                <c:pt idx="24">
                  <c:v>-0.96734872406948091</c:v>
                </c:pt>
                <c:pt idx="25">
                  <c:v>-0.95200091366667139</c:v>
                </c:pt>
                <c:pt idx="26">
                  <c:v>-0.94375682308602271</c:v>
                </c:pt>
                <c:pt idx="27">
                  <c:v>-0.93741018160258371</c:v>
                </c:pt>
                <c:pt idx="28">
                  <c:v>-0.90568302204879081</c:v>
                </c:pt>
                <c:pt idx="29">
                  <c:v>-0.87125817585656529</c:v>
                </c:pt>
                <c:pt idx="30">
                  <c:v>-0.8200376148923666</c:v>
                </c:pt>
                <c:pt idx="31">
                  <c:v>-0.78591593904847179</c:v>
                </c:pt>
                <c:pt idx="32">
                  <c:v>-0.7628382851895269</c:v>
                </c:pt>
                <c:pt idx="33">
                  <c:v>-0.76087740089029476</c:v>
                </c:pt>
                <c:pt idx="34">
                  <c:v>-0.75093366162234643</c:v>
                </c:pt>
                <c:pt idx="35">
                  <c:v>-0.73598574163300268</c:v>
                </c:pt>
                <c:pt idx="36">
                  <c:v>-0.72447531480138905</c:v>
                </c:pt>
                <c:pt idx="37">
                  <c:v>-0.68595885159469128</c:v>
                </c:pt>
                <c:pt idx="38">
                  <c:v>-0.65410384511708519</c:v>
                </c:pt>
                <c:pt idx="39">
                  <c:v>-0.57093027742656233</c:v>
                </c:pt>
                <c:pt idx="40">
                  <c:v>-0.5613348284275238</c:v>
                </c:pt>
                <c:pt idx="41">
                  <c:v>-0.54150705210054539</c:v>
                </c:pt>
                <c:pt idx="42">
                  <c:v>-0.52901825603331909</c:v>
                </c:pt>
                <c:pt idx="43">
                  <c:v>-0.52896037657762063</c:v>
                </c:pt>
                <c:pt idx="44">
                  <c:v>-0.52679181353041893</c:v>
                </c:pt>
                <c:pt idx="45">
                  <c:v>-0.51662099737905565</c:v>
                </c:pt>
                <c:pt idx="46">
                  <c:v>-0.4671725980075116</c:v>
                </c:pt>
                <c:pt idx="47">
                  <c:v>-0.45502349107240048</c:v>
                </c:pt>
                <c:pt idx="48">
                  <c:v>-0.45457877288103288</c:v>
                </c:pt>
                <c:pt idx="49">
                  <c:v>-0.39950662762489403</c:v>
                </c:pt>
                <c:pt idx="50">
                  <c:v>-0.39823441227794426</c:v>
                </c:pt>
                <c:pt idx="51">
                  <c:v>-0.39766451590283747</c:v>
                </c:pt>
                <c:pt idx="52">
                  <c:v>-0.37473847286711021</c:v>
                </c:pt>
                <c:pt idx="53">
                  <c:v>-0.36344458241929206</c:v>
                </c:pt>
                <c:pt idx="54">
                  <c:v>-0.35213052426713498</c:v>
                </c:pt>
                <c:pt idx="55">
                  <c:v>-0.34429311692839193</c:v>
                </c:pt>
                <c:pt idx="56">
                  <c:v>-0.33396283317135994</c:v>
                </c:pt>
                <c:pt idx="57">
                  <c:v>-0.33294261497898847</c:v>
                </c:pt>
                <c:pt idx="58">
                  <c:v>-0.32343975269679243</c:v>
                </c:pt>
                <c:pt idx="59">
                  <c:v>-0.32263921138726914</c:v>
                </c:pt>
                <c:pt idx="60">
                  <c:v>-0.2871501692828779</c:v>
                </c:pt>
                <c:pt idx="61">
                  <c:v>-0.25201222574857557</c:v>
                </c:pt>
                <c:pt idx="62">
                  <c:v>-0.24983547097389192</c:v>
                </c:pt>
                <c:pt idx="63">
                  <c:v>-0.24201688707316882</c:v>
                </c:pt>
                <c:pt idx="64">
                  <c:v>-0.19594535457997811</c:v>
                </c:pt>
                <c:pt idx="65">
                  <c:v>-0.19535040429799619</c:v>
                </c:pt>
                <c:pt idx="66">
                  <c:v>-0.19535040429799619</c:v>
                </c:pt>
                <c:pt idx="67">
                  <c:v>-0.14264805559353128</c:v>
                </c:pt>
                <c:pt idx="68">
                  <c:v>-0.13783353491708533</c:v>
                </c:pt>
                <c:pt idx="69">
                  <c:v>-0.10107161309377614</c:v>
                </c:pt>
                <c:pt idx="70">
                  <c:v>-7.6897794470733111E-2</c:v>
                </c:pt>
                <c:pt idx="71">
                  <c:v>-6.6539632198739332E-2</c:v>
                </c:pt>
                <c:pt idx="72">
                  <c:v>-5.6877174869652235E-2</c:v>
                </c:pt>
                <c:pt idx="73">
                  <c:v>-3.6608105749208815E-2</c:v>
                </c:pt>
                <c:pt idx="74">
                  <c:v>-2.1217878554327052E-2</c:v>
                </c:pt>
                <c:pt idx="75">
                  <c:v>-1.7818510496475459E-3</c:v>
                </c:pt>
                <c:pt idx="76">
                  <c:v>3.8334542740207107E-3</c:v>
                </c:pt>
                <c:pt idx="77">
                  <c:v>1.2305245947006655E-2</c:v>
                </c:pt>
                <c:pt idx="78">
                  <c:v>2.3685300230949745E-2</c:v>
                </c:pt>
                <c:pt idx="79">
                  <c:v>3.9427810863173589E-2</c:v>
                </c:pt>
                <c:pt idx="80">
                  <c:v>8.3332721723779674E-2</c:v>
                </c:pt>
                <c:pt idx="81">
                  <c:v>8.9980502461553508E-2</c:v>
                </c:pt>
                <c:pt idx="82">
                  <c:v>0.11116567122826156</c:v>
                </c:pt>
                <c:pt idx="83">
                  <c:v>0.12108667608083917</c:v>
                </c:pt>
                <c:pt idx="84">
                  <c:v>0.13455439909372338</c:v>
                </c:pt>
                <c:pt idx="85">
                  <c:v>0.14137593228340317</c:v>
                </c:pt>
                <c:pt idx="86">
                  <c:v>0.14854399580717001</c:v>
                </c:pt>
                <c:pt idx="87">
                  <c:v>0.16434900905249569</c:v>
                </c:pt>
                <c:pt idx="88">
                  <c:v>0.19037893098759523</c:v>
                </c:pt>
                <c:pt idx="89">
                  <c:v>0.20501914420146183</c:v>
                </c:pt>
                <c:pt idx="90">
                  <c:v>0.22141392338600255</c:v>
                </c:pt>
                <c:pt idx="91">
                  <c:v>0.23892072789390917</c:v>
                </c:pt>
                <c:pt idx="92">
                  <c:v>0.2461178006073827</c:v>
                </c:pt>
                <c:pt idx="93">
                  <c:v>0.27294274491449522</c:v>
                </c:pt>
                <c:pt idx="94">
                  <c:v>0.31527158288389395</c:v>
                </c:pt>
                <c:pt idx="95">
                  <c:v>0.31771393088913641</c:v>
                </c:pt>
                <c:pt idx="96">
                  <c:v>0.34571648933457971</c:v>
                </c:pt>
                <c:pt idx="97">
                  <c:v>0.34793648528719973</c:v>
                </c:pt>
                <c:pt idx="98">
                  <c:v>0.37213747659353447</c:v>
                </c:pt>
                <c:pt idx="99">
                  <c:v>0.37213747659353447</c:v>
                </c:pt>
                <c:pt idx="100">
                  <c:v>0.37213747659353447</c:v>
                </c:pt>
                <c:pt idx="101">
                  <c:v>0.38054912287478176</c:v>
                </c:pt>
                <c:pt idx="102">
                  <c:v>0.40595711496507386</c:v>
                </c:pt>
                <c:pt idx="103">
                  <c:v>0.43392867304825039</c:v>
                </c:pt>
                <c:pt idx="104">
                  <c:v>0.45127360045586945</c:v>
                </c:pt>
                <c:pt idx="105">
                  <c:v>0.45978939521426693</c:v>
                </c:pt>
                <c:pt idx="106">
                  <c:v>0.48347625661562954</c:v>
                </c:pt>
                <c:pt idx="107">
                  <c:v>0.50683537219617303</c:v>
                </c:pt>
                <c:pt idx="108">
                  <c:v>0.5518729953590179</c:v>
                </c:pt>
                <c:pt idx="109">
                  <c:v>0.56130010053077606</c:v>
                </c:pt>
                <c:pt idx="110">
                  <c:v>0.56549267766776601</c:v>
                </c:pt>
                <c:pt idx="111">
                  <c:v>0.5802217150586465</c:v>
                </c:pt>
                <c:pt idx="112">
                  <c:v>0.64665034079233064</c:v>
                </c:pt>
                <c:pt idx="113">
                  <c:v>0.65034181624536191</c:v>
                </c:pt>
                <c:pt idx="114">
                  <c:v>0.65329953441364796</c:v>
                </c:pt>
                <c:pt idx="115">
                  <c:v>0.66097742012717331</c:v>
                </c:pt>
                <c:pt idx="116">
                  <c:v>0.6836311987837812</c:v>
                </c:pt>
                <c:pt idx="117">
                  <c:v>0.7138648174166381</c:v>
                </c:pt>
                <c:pt idx="118">
                  <c:v>0.74282527718283975</c:v>
                </c:pt>
                <c:pt idx="119">
                  <c:v>0.75960603111022051</c:v>
                </c:pt>
                <c:pt idx="120">
                  <c:v>0.79136032122221234</c:v>
                </c:pt>
                <c:pt idx="121">
                  <c:v>0.80576603869029673</c:v>
                </c:pt>
                <c:pt idx="122">
                  <c:v>0.81771470597593032</c:v>
                </c:pt>
                <c:pt idx="123">
                  <c:v>0.82471151740840931</c:v>
                </c:pt>
                <c:pt idx="124">
                  <c:v>0.83679114026452639</c:v>
                </c:pt>
                <c:pt idx="125">
                  <c:v>0.90828717971999962</c:v>
                </c:pt>
                <c:pt idx="126">
                  <c:v>0.91173894890487783</c:v>
                </c:pt>
                <c:pt idx="127">
                  <c:v>0.91972187687454521</c:v>
                </c:pt>
                <c:pt idx="128">
                  <c:v>0.92151342858835283</c:v>
                </c:pt>
                <c:pt idx="129">
                  <c:v>0.93853326244357371</c:v>
                </c:pt>
                <c:pt idx="130">
                  <c:v>1.0271998563417271</c:v>
                </c:pt>
                <c:pt idx="131">
                  <c:v>1.0930420346257077</c:v>
                </c:pt>
                <c:pt idx="132">
                  <c:v>1.0959887335273921</c:v>
                </c:pt>
                <c:pt idx="133">
                  <c:v>1.1436229113847114</c:v>
                </c:pt>
                <c:pt idx="134">
                  <c:v>1.1530756985348389</c:v>
                </c:pt>
                <c:pt idx="135">
                  <c:v>1.1585265417888226</c:v>
                </c:pt>
                <c:pt idx="136">
                  <c:v>1.1841498643981401</c:v>
                </c:pt>
                <c:pt idx="137">
                  <c:v>1.2453232292695837</c:v>
                </c:pt>
                <c:pt idx="138">
                  <c:v>1.2522728871049793</c:v>
                </c:pt>
                <c:pt idx="139">
                  <c:v>1.2864399819188064</c:v>
                </c:pt>
                <c:pt idx="140">
                  <c:v>1.3173475489092557</c:v>
                </c:pt>
                <c:pt idx="141">
                  <c:v>1.3179506098994513</c:v>
                </c:pt>
                <c:pt idx="142">
                  <c:v>1.3179506098994513</c:v>
                </c:pt>
                <c:pt idx="143">
                  <c:v>1.3767994469196794</c:v>
                </c:pt>
                <c:pt idx="144">
                  <c:v>1.3826613795104528</c:v>
                </c:pt>
                <c:pt idx="145">
                  <c:v>1.3850770909438732</c:v>
                </c:pt>
                <c:pt idx="146">
                  <c:v>1.3858914628879786</c:v>
                </c:pt>
                <c:pt idx="147">
                  <c:v>1.3977224509488229</c:v>
                </c:pt>
                <c:pt idx="148">
                  <c:v>1.41091877442809</c:v>
                </c:pt>
                <c:pt idx="149">
                  <c:v>1.4144283155229094</c:v>
                </c:pt>
                <c:pt idx="150">
                  <c:v>1.4159394169265673</c:v>
                </c:pt>
                <c:pt idx="151">
                  <c:v>1.4262170025785166</c:v>
                </c:pt>
                <c:pt idx="152">
                  <c:v>1.4788705613589805</c:v>
                </c:pt>
                <c:pt idx="153">
                  <c:v>1.5143605283955008</c:v>
                </c:pt>
                <c:pt idx="154">
                  <c:v>1.6904702129713807</c:v>
                </c:pt>
              </c:numCache>
            </c:numRef>
          </c:val>
          <c:smooth val="0"/>
          <c:extLst>
            <c:ext xmlns:c16="http://schemas.microsoft.com/office/drawing/2014/chart" uri="{C3380CC4-5D6E-409C-BE32-E72D297353CC}">
              <c16:uniqueId val="{00000000-608B-4D48-9CED-1740B0EEB590}"/>
            </c:ext>
          </c:extLst>
        </c:ser>
        <c:ser>
          <c:idx val="1"/>
          <c:order val="1"/>
          <c:spPr>
            <a:ln w="19050">
              <a:noFill/>
            </a:ln>
          </c:spPr>
          <c:marker>
            <c:symbol val="none"/>
          </c:marker>
          <c:dLbls>
            <c:spPr>
              <a:noFill/>
              <a:ln w="25400">
                <a:noFill/>
              </a:ln>
            </c:spPr>
            <c:txPr>
              <a:bodyPr rot="-5400000" vert="horz" wrap="square" lIns="38100" tIns="19050" rIns="38100" bIns="19050" anchor="ctr">
                <a:spAutoFit/>
              </a:bodyPr>
              <a:lstStyle/>
              <a:p>
                <a:pPr algn="ctr">
                  <a:defRPr sz="1000" b="1" i="1" u="none" strike="noStrike" baseline="0">
                    <a:solidFill>
                      <a:srgbClr val="FF0000"/>
                    </a:solidFill>
                    <a:latin typeface="Arial"/>
                    <a:ea typeface="Arial"/>
                    <a:cs typeface="Arial"/>
                  </a:defRPr>
                </a:pPr>
                <a:endParaRPr lang="en-US"/>
              </a:p>
            </c:txPr>
            <c:dLblPos val="t"/>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errBars>
            <c:errDir val="y"/>
            <c:errBarType val="both"/>
            <c:errValType val="cust"/>
            <c:noEndCap val="0"/>
            <c:plus>
              <c:numRef>
                <c:f>'Comparative Charts Data'!$AB$8:$AB$162</c:f>
                <c:numCache>
                  <c:formatCode>General</c:formatCode>
                  <c:ptCount val="155"/>
                  <c:pt idx="0">
                    <c:v>#N/A</c:v>
                  </c:pt>
                  <c:pt idx="1">
                    <c:v>#N/A</c:v>
                  </c:pt>
                  <c:pt idx="2">
                    <c:v>0.49180629803023995</c:v>
                  </c:pt>
                  <c:pt idx="3">
                    <c:v>#N/A</c:v>
                  </c:pt>
                  <c:pt idx="4">
                    <c:v>#N/A</c:v>
                  </c:pt>
                  <c:pt idx="5">
                    <c:v>#N/A</c:v>
                  </c:pt>
                  <c:pt idx="6">
                    <c:v>#N/A</c:v>
                  </c:pt>
                  <c:pt idx="7">
                    <c:v>#N/A</c:v>
                  </c:pt>
                  <c:pt idx="8">
                    <c:v>#N/A</c:v>
                  </c:pt>
                  <c:pt idx="9">
                    <c:v>#N/A</c:v>
                  </c:pt>
                  <c:pt idx="10">
                    <c:v>#N/A</c:v>
                  </c:pt>
                  <c:pt idx="11">
                    <c:v>#N/A</c:v>
                  </c:pt>
                  <c:pt idx="12">
                    <c:v>#N/A</c:v>
                  </c:pt>
                  <c:pt idx="13">
                    <c:v>#N/A</c:v>
                  </c:pt>
                  <c:pt idx="14">
                    <c:v>#N/A</c:v>
                  </c:pt>
                  <c:pt idx="15">
                    <c:v>0.43188503661295419</c:v>
                  </c:pt>
                  <c:pt idx="16">
                    <c:v>#N/A</c:v>
                  </c:pt>
                  <c:pt idx="17">
                    <c:v>0.49180629803023995</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0.52341071690412111</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0.67653746182213903</c:v>
                  </c:pt>
                  <c:pt idx="100">
                    <c:v>#N/A</c:v>
                  </c:pt>
                  <c:pt idx="101">
                    <c:v>#N/A</c:v>
                  </c:pt>
                  <c:pt idx="102">
                    <c:v>#N/A</c:v>
                  </c:pt>
                  <c:pt idx="103">
                    <c:v>#N/A</c:v>
                  </c:pt>
                  <c:pt idx="104">
                    <c:v>0.43188503661295419</c:v>
                  </c:pt>
                  <c:pt idx="105">
                    <c:v>#N/A</c:v>
                  </c:pt>
                  <c:pt idx="106">
                    <c:v>#N/A</c:v>
                  </c:pt>
                  <c:pt idx="107">
                    <c:v>#N/A</c:v>
                  </c:pt>
                  <c:pt idx="108">
                    <c:v>#N/A</c:v>
                  </c:pt>
                  <c:pt idx="109">
                    <c:v>#N/A</c:v>
                  </c:pt>
                  <c:pt idx="110">
                    <c:v>#N/A</c:v>
                  </c:pt>
                  <c:pt idx="111">
                    <c:v>#N/A</c:v>
                  </c:pt>
                  <c:pt idx="112">
                    <c:v>#N/A</c:v>
                  </c:pt>
                  <c:pt idx="113">
                    <c:v>#N/A</c:v>
                  </c:pt>
                  <c:pt idx="114">
                    <c:v>#N/A</c:v>
                  </c:pt>
                  <c:pt idx="115">
                    <c:v>0.45765587019666598</c:v>
                  </c:pt>
                  <c:pt idx="116">
                    <c:v>#N/A</c:v>
                  </c:pt>
                  <c:pt idx="117">
                    <c:v>#N/A</c:v>
                  </c:pt>
                  <c:pt idx="118">
                    <c:v>0.45765587019666598</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0.39942197001145946</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0.43188503661295419</c:v>
                  </c:pt>
                  <c:pt idx="153">
                    <c:v>#N/A</c:v>
                  </c:pt>
                  <c:pt idx="154">
                    <c:v>#N/A</c:v>
                  </c:pt>
                </c:numCache>
              </c:numRef>
            </c:plus>
            <c:minus>
              <c:numRef>
                <c:f>'Comparative Charts Data'!$AB$8:$AB$162</c:f>
                <c:numCache>
                  <c:formatCode>General</c:formatCode>
                  <c:ptCount val="155"/>
                  <c:pt idx="0">
                    <c:v>#N/A</c:v>
                  </c:pt>
                  <c:pt idx="1">
                    <c:v>#N/A</c:v>
                  </c:pt>
                  <c:pt idx="2">
                    <c:v>0.49180629803023995</c:v>
                  </c:pt>
                  <c:pt idx="3">
                    <c:v>#N/A</c:v>
                  </c:pt>
                  <c:pt idx="4">
                    <c:v>#N/A</c:v>
                  </c:pt>
                  <c:pt idx="5">
                    <c:v>#N/A</c:v>
                  </c:pt>
                  <c:pt idx="6">
                    <c:v>#N/A</c:v>
                  </c:pt>
                  <c:pt idx="7">
                    <c:v>#N/A</c:v>
                  </c:pt>
                  <c:pt idx="8">
                    <c:v>#N/A</c:v>
                  </c:pt>
                  <c:pt idx="9">
                    <c:v>#N/A</c:v>
                  </c:pt>
                  <c:pt idx="10">
                    <c:v>#N/A</c:v>
                  </c:pt>
                  <c:pt idx="11">
                    <c:v>#N/A</c:v>
                  </c:pt>
                  <c:pt idx="12">
                    <c:v>#N/A</c:v>
                  </c:pt>
                  <c:pt idx="13">
                    <c:v>#N/A</c:v>
                  </c:pt>
                  <c:pt idx="14">
                    <c:v>#N/A</c:v>
                  </c:pt>
                  <c:pt idx="15">
                    <c:v>0.43188503661295419</c:v>
                  </c:pt>
                  <c:pt idx="16">
                    <c:v>#N/A</c:v>
                  </c:pt>
                  <c:pt idx="17">
                    <c:v>0.49180629803023995</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0.52341071690412111</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0.67653746182213903</c:v>
                  </c:pt>
                  <c:pt idx="100">
                    <c:v>#N/A</c:v>
                  </c:pt>
                  <c:pt idx="101">
                    <c:v>#N/A</c:v>
                  </c:pt>
                  <c:pt idx="102">
                    <c:v>#N/A</c:v>
                  </c:pt>
                  <c:pt idx="103">
                    <c:v>#N/A</c:v>
                  </c:pt>
                  <c:pt idx="104">
                    <c:v>0.43188503661295419</c:v>
                  </c:pt>
                  <c:pt idx="105">
                    <c:v>#N/A</c:v>
                  </c:pt>
                  <c:pt idx="106">
                    <c:v>#N/A</c:v>
                  </c:pt>
                  <c:pt idx="107">
                    <c:v>#N/A</c:v>
                  </c:pt>
                  <c:pt idx="108">
                    <c:v>#N/A</c:v>
                  </c:pt>
                  <c:pt idx="109">
                    <c:v>#N/A</c:v>
                  </c:pt>
                  <c:pt idx="110">
                    <c:v>#N/A</c:v>
                  </c:pt>
                  <c:pt idx="111">
                    <c:v>#N/A</c:v>
                  </c:pt>
                  <c:pt idx="112">
                    <c:v>#N/A</c:v>
                  </c:pt>
                  <c:pt idx="113">
                    <c:v>#N/A</c:v>
                  </c:pt>
                  <c:pt idx="114">
                    <c:v>#N/A</c:v>
                  </c:pt>
                  <c:pt idx="115">
                    <c:v>0.45765587019666598</c:v>
                  </c:pt>
                  <c:pt idx="116">
                    <c:v>#N/A</c:v>
                  </c:pt>
                  <c:pt idx="117">
                    <c:v>#N/A</c:v>
                  </c:pt>
                  <c:pt idx="118">
                    <c:v>0.45765587019666598</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0.39942197001145946</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0.43188503661295419</c:v>
                  </c:pt>
                  <c:pt idx="153">
                    <c:v>#N/A</c:v>
                  </c:pt>
                  <c:pt idx="154">
                    <c:v>#N/A</c:v>
                  </c:pt>
                </c:numCache>
              </c:numRef>
            </c:minus>
            <c:spPr>
              <a:ln w="12700">
                <a:solidFill>
                  <a:srgbClr val="000000"/>
                </a:solidFill>
                <a:prstDash val="solid"/>
              </a:ln>
            </c:spPr>
          </c:errBars>
          <c:cat>
            <c:strRef>
              <c:f>'Comparative Charts Data'!$AC$8:$AC$162</c:f>
              <c:strCache>
                <c:ptCount val="153"/>
                <c:pt idx="2">
                  <c:v>IRQ</c:v>
                </c:pt>
                <c:pt idx="15">
                  <c:v>IDN</c:v>
                </c:pt>
                <c:pt idx="17">
                  <c:v>LBY</c:v>
                </c:pt>
                <c:pt idx="55">
                  <c:v>JAM</c:v>
                </c:pt>
                <c:pt idx="99">
                  <c:v>MNG</c:v>
                </c:pt>
                <c:pt idx="104">
                  <c:v>CHL</c:v>
                </c:pt>
                <c:pt idx="115">
                  <c:v>TUN</c:v>
                </c:pt>
                <c:pt idx="118">
                  <c:v>BWA</c:v>
                </c:pt>
                <c:pt idx="131">
                  <c:v>SVN</c:v>
                </c:pt>
                <c:pt idx="152">
                  <c:v>NLD</c:v>
                </c:pt>
              </c:strCache>
            </c:strRef>
          </c:cat>
          <c:val>
            <c:numRef>
              <c:f>'Comparative Charts Data'!$Y$8:$Y$162</c:f>
              <c:numCache>
                <c:formatCode>0.000</c:formatCode>
                <c:ptCount val="155"/>
                <c:pt idx="0">
                  <c:v>-2.5863972540508726</c:v>
                </c:pt>
                <c:pt idx="1">
                  <c:v>-2.4205173449643516</c:v>
                </c:pt>
                <c:pt idx="2">
                  <c:v>-2.2445203284923299</c:v>
                </c:pt>
                <c:pt idx="3">
                  <c:v>-1.8622715048456606</c:v>
                </c:pt>
                <c:pt idx="4">
                  <c:v>-1.8257714772347606</c:v>
                </c:pt>
                <c:pt idx="5">
                  <c:v>-1.7846035962181079</c:v>
                </c:pt>
                <c:pt idx="6">
                  <c:v>-1.7319929306411948</c:v>
                </c:pt>
                <c:pt idx="7">
                  <c:v>-1.7086514230353467</c:v>
                </c:pt>
                <c:pt idx="8">
                  <c:v>-1.7086514230353467</c:v>
                </c:pt>
                <c:pt idx="9">
                  <c:v>-1.6942245500284423</c:v>
                </c:pt>
                <c:pt idx="10">
                  <c:v>-1.6275596964998276</c:v>
                </c:pt>
                <c:pt idx="11">
                  <c:v>-1.5194887945582021</c:v>
                </c:pt>
                <c:pt idx="12">
                  <c:v>-1.4712301652975357</c:v>
                </c:pt>
                <c:pt idx="13">
                  <c:v>-1.4194995000846837</c:v>
                </c:pt>
                <c:pt idx="14">
                  <c:v>-1.2899383116436087</c:v>
                </c:pt>
                <c:pt idx="15">
                  <c:v>-1.2886628804905851</c:v>
                </c:pt>
                <c:pt idx="16">
                  <c:v>-1.2029179185971692</c:v>
                </c:pt>
                <c:pt idx="17">
                  <c:v>-1.1747078240324573</c:v>
                </c:pt>
                <c:pt idx="18">
                  <c:v>-1.1552388845802837</c:v>
                </c:pt>
                <c:pt idx="19">
                  <c:v>-1.097689683613893</c:v>
                </c:pt>
                <c:pt idx="20">
                  <c:v>-1.0544861637286871</c:v>
                </c:pt>
                <c:pt idx="21">
                  <c:v>-1.0349242367873859</c:v>
                </c:pt>
                <c:pt idx="22">
                  <c:v>-1.0004086877827638</c:v>
                </c:pt>
                <c:pt idx="23">
                  <c:v>-0.98039395532938145</c:v>
                </c:pt>
                <c:pt idx="24">
                  <c:v>-0.96734872406948091</c:v>
                </c:pt>
                <c:pt idx="25">
                  <c:v>-0.95200091366667139</c:v>
                </c:pt>
                <c:pt idx="26">
                  <c:v>-0.94375682308602271</c:v>
                </c:pt>
                <c:pt idx="27">
                  <c:v>-0.93741018160258371</c:v>
                </c:pt>
                <c:pt idx="28">
                  <c:v>-0.90568302204879081</c:v>
                </c:pt>
                <c:pt idx="29">
                  <c:v>-0.87125817585656529</c:v>
                </c:pt>
                <c:pt idx="30">
                  <c:v>-0.8200376148923666</c:v>
                </c:pt>
                <c:pt idx="31">
                  <c:v>-0.78591593904847179</c:v>
                </c:pt>
                <c:pt idx="32">
                  <c:v>-0.7628382851895269</c:v>
                </c:pt>
                <c:pt idx="33">
                  <c:v>-0.76087740089029476</c:v>
                </c:pt>
                <c:pt idx="34">
                  <c:v>-0.75093366162234643</c:v>
                </c:pt>
                <c:pt idx="35">
                  <c:v>-0.73598574163300268</c:v>
                </c:pt>
                <c:pt idx="36">
                  <c:v>-0.72447531480138905</c:v>
                </c:pt>
                <c:pt idx="37">
                  <c:v>-0.68595885159469128</c:v>
                </c:pt>
                <c:pt idx="38">
                  <c:v>-0.65410384511708519</c:v>
                </c:pt>
                <c:pt idx="39">
                  <c:v>-0.57093027742656233</c:v>
                </c:pt>
                <c:pt idx="40">
                  <c:v>-0.5613348284275238</c:v>
                </c:pt>
                <c:pt idx="41">
                  <c:v>-0.54150705210054539</c:v>
                </c:pt>
                <c:pt idx="42">
                  <c:v>-0.52901825603331909</c:v>
                </c:pt>
                <c:pt idx="43">
                  <c:v>-0.52896037657762063</c:v>
                </c:pt>
                <c:pt idx="44">
                  <c:v>-0.52679181353041893</c:v>
                </c:pt>
                <c:pt idx="45">
                  <c:v>-0.51662099737905565</c:v>
                </c:pt>
                <c:pt idx="46">
                  <c:v>-0.4671725980075116</c:v>
                </c:pt>
                <c:pt idx="47">
                  <c:v>-0.45502349107240048</c:v>
                </c:pt>
                <c:pt idx="48">
                  <c:v>-0.45457877288103288</c:v>
                </c:pt>
                <c:pt idx="49">
                  <c:v>-0.39950662762489403</c:v>
                </c:pt>
                <c:pt idx="50">
                  <c:v>-0.39823441227794426</c:v>
                </c:pt>
                <c:pt idx="51">
                  <c:v>-0.39766451590283747</c:v>
                </c:pt>
                <c:pt idx="52">
                  <c:v>-0.37473847286711021</c:v>
                </c:pt>
                <c:pt idx="53">
                  <c:v>-0.36344458241929206</c:v>
                </c:pt>
                <c:pt idx="54">
                  <c:v>-0.35213052426713498</c:v>
                </c:pt>
                <c:pt idx="55">
                  <c:v>-0.34429311692839193</c:v>
                </c:pt>
                <c:pt idx="56">
                  <c:v>-0.33396283317135994</c:v>
                </c:pt>
                <c:pt idx="57">
                  <c:v>-0.33294261497898847</c:v>
                </c:pt>
                <c:pt idx="58">
                  <c:v>-0.32343975269679243</c:v>
                </c:pt>
                <c:pt idx="59">
                  <c:v>-0.32263921138726914</c:v>
                </c:pt>
                <c:pt idx="60">
                  <c:v>-0.2871501692828779</c:v>
                </c:pt>
                <c:pt idx="61">
                  <c:v>-0.25201222574857557</c:v>
                </c:pt>
                <c:pt idx="62">
                  <c:v>-0.24983547097389192</c:v>
                </c:pt>
                <c:pt idx="63">
                  <c:v>-0.24201688707316882</c:v>
                </c:pt>
                <c:pt idx="64">
                  <c:v>-0.19594535457997811</c:v>
                </c:pt>
                <c:pt idx="65">
                  <c:v>-0.19535040429799619</c:v>
                </c:pt>
                <c:pt idx="66">
                  <c:v>-0.19535040429799619</c:v>
                </c:pt>
                <c:pt idx="67">
                  <c:v>-0.14264805559353128</c:v>
                </c:pt>
                <c:pt idx="68">
                  <c:v>-0.13783353491708533</c:v>
                </c:pt>
                <c:pt idx="69">
                  <c:v>-0.10107161309377614</c:v>
                </c:pt>
                <c:pt idx="70">
                  <c:v>-7.6897794470733111E-2</c:v>
                </c:pt>
                <c:pt idx="71">
                  <c:v>-6.6539632198739332E-2</c:v>
                </c:pt>
                <c:pt idx="72">
                  <c:v>-5.6877174869652235E-2</c:v>
                </c:pt>
                <c:pt idx="73">
                  <c:v>-3.6608105749208815E-2</c:v>
                </c:pt>
                <c:pt idx="74">
                  <c:v>-2.1217878554327052E-2</c:v>
                </c:pt>
                <c:pt idx="75">
                  <c:v>-1.7818510496475459E-3</c:v>
                </c:pt>
                <c:pt idx="76">
                  <c:v>3.8334542740207107E-3</c:v>
                </c:pt>
                <c:pt idx="77">
                  <c:v>1.2305245947006655E-2</c:v>
                </c:pt>
                <c:pt idx="78">
                  <c:v>2.3685300230949745E-2</c:v>
                </c:pt>
                <c:pt idx="79">
                  <c:v>3.9427810863173589E-2</c:v>
                </c:pt>
                <c:pt idx="80">
                  <c:v>8.3332721723779674E-2</c:v>
                </c:pt>
                <c:pt idx="81">
                  <c:v>8.9980502461553508E-2</c:v>
                </c:pt>
                <c:pt idx="82">
                  <c:v>0.11116567122826156</c:v>
                </c:pt>
                <c:pt idx="83">
                  <c:v>0.12108667608083917</c:v>
                </c:pt>
                <c:pt idx="84">
                  <c:v>0.13455439909372338</c:v>
                </c:pt>
                <c:pt idx="85">
                  <c:v>0.14137593228340317</c:v>
                </c:pt>
                <c:pt idx="86">
                  <c:v>0.14854399580717001</c:v>
                </c:pt>
                <c:pt idx="87">
                  <c:v>0.16434900905249569</c:v>
                </c:pt>
                <c:pt idx="88">
                  <c:v>0.19037893098759523</c:v>
                </c:pt>
                <c:pt idx="89">
                  <c:v>0.20501914420146183</c:v>
                </c:pt>
                <c:pt idx="90">
                  <c:v>0.22141392338600255</c:v>
                </c:pt>
                <c:pt idx="91">
                  <c:v>0.23892072789390917</c:v>
                </c:pt>
                <c:pt idx="92">
                  <c:v>0.2461178006073827</c:v>
                </c:pt>
                <c:pt idx="93">
                  <c:v>0.27294274491449522</c:v>
                </c:pt>
                <c:pt idx="94">
                  <c:v>0.31527158288389395</c:v>
                </c:pt>
                <c:pt idx="95">
                  <c:v>0.31771393088913641</c:v>
                </c:pt>
                <c:pt idx="96">
                  <c:v>0.34571648933457971</c:v>
                </c:pt>
                <c:pt idx="97">
                  <c:v>0.34793648528719973</c:v>
                </c:pt>
                <c:pt idx="98">
                  <c:v>0.37213747659353447</c:v>
                </c:pt>
                <c:pt idx="99">
                  <c:v>0.37213747659353447</c:v>
                </c:pt>
                <c:pt idx="100">
                  <c:v>0.37213747659353447</c:v>
                </c:pt>
                <c:pt idx="101">
                  <c:v>0.38054912287478176</c:v>
                </c:pt>
                <c:pt idx="102">
                  <c:v>0.40595711496507386</c:v>
                </c:pt>
                <c:pt idx="103">
                  <c:v>0.43392867304825039</c:v>
                </c:pt>
                <c:pt idx="104">
                  <c:v>0.45127360045586945</c:v>
                </c:pt>
                <c:pt idx="105">
                  <c:v>0.45978939521426693</c:v>
                </c:pt>
                <c:pt idx="106">
                  <c:v>0.48347625661562954</c:v>
                </c:pt>
                <c:pt idx="107">
                  <c:v>0.50683537219617303</c:v>
                </c:pt>
                <c:pt idx="108">
                  <c:v>0.5518729953590179</c:v>
                </c:pt>
                <c:pt idx="109">
                  <c:v>0.56130010053077606</c:v>
                </c:pt>
                <c:pt idx="110">
                  <c:v>0.56549267766776601</c:v>
                </c:pt>
                <c:pt idx="111">
                  <c:v>0.5802217150586465</c:v>
                </c:pt>
                <c:pt idx="112">
                  <c:v>0.64665034079233064</c:v>
                </c:pt>
                <c:pt idx="113">
                  <c:v>0.65034181624536191</c:v>
                </c:pt>
                <c:pt idx="114">
                  <c:v>0.65329953441364796</c:v>
                </c:pt>
                <c:pt idx="115">
                  <c:v>0.66097742012717331</c:v>
                </c:pt>
                <c:pt idx="116">
                  <c:v>0.6836311987837812</c:v>
                </c:pt>
                <c:pt idx="117">
                  <c:v>0.7138648174166381</c:v>
                </c:pt>
                <c:pt idx="118">
                  <c:v>0.74282527718283975</c:v>
                </c:pt>
                <c:pt idx="119">
                  <c:v>0.75960603111022051</c:v>
                </c:pt>
                <c:pt idx="120">
                  <c:v>0.79136032122221234</c:v>
                </c:pt>
                <c:pt idx="121">
                  <c:v>0.80576603869029673</c:v>
                </c:pt>
                <c:pt idx="122">
                  <c:v>0.81771470597593032</c:v>
                </c:pt>
                <c:pt idx="123">
                  <c:v>0.82471151740840931</c:v>
                </c:pt>
                <c:pt idx="124">
                  <c:v>0.83679114026452639</c:v>
                </c:pt>
                <c:pt idx="125">
                  <c:v>0.90828717971999962</c:v>
                </c:pt>
                <c:pt idx="126">
                  <c:v>0.91173894890487783</c:v>
                </c:pt>
                <c:pt idx="127">
                  <c:v>0.91972187687454521</c:v>
                </c:pt>
                <c:pt idx="128">
                  <c:v>0.92151342858835283</c:v>
                </c:pt>
                <c:pt idx="129">
                  <c:v>0.93853326244357371</c:v>
                </c:pt>
                <c:pt idx="130">
                  <c:v>1.0271998563417271</c:v>
                </c:pt>
                <c:pt idx="131">
                  <c:v>1.0930420346257077</c:v>
                </c:pt>
                <c:pt idx="132">
                  <c:v>1.0959887335273921</c:v>
                </c:pt>
                <c:pt idx="133">
                  <c:v>1.1436229113847114</c:v>
                </c:pt>
                <c:pt idx="134">
                  <c:v>1.1530756985348389</c:v>
                </c:pt>
                <c:pt idx="135">
                  <c:v>1.1585265417888226</c:v>
                </c:pt>
                <c:pt idx="136">
                  <c:v>1.1841498643981401</c:v>
                </c:pt>
                <c:pt idx="137">
                  <c:v>1.2453232292695837</c:v>
                </c:pt>
                <c:pt idx="138">
                  <c:v>1.2522728871049793</c:v>
                </c:pt>
                <c:pt idx="139">
                  <c:v>1.2864399819188064</c:v>
                </c:pt>
                <c:pt idx="140">
                  <c:v>1.3173475489092557</c:v>
                </c:pt>
                <c:pt idx="141">
                  <c:v>1.3179506098994513</c:v>
                </c:pt>
                <c:pt idx="142">
                  <c:v>1.3179506098994513</c:v>
                </c:pt>
                <c:pt idx="143">
                  <c:v>1.3767994469196794</c:v>
                </c:pt>
                <c:pt idx="144">
                  <c:v>1.3826613795104528</c:v>
                </c:pt>
                <c:pt idx="145">
                  <c:v>1.3850770909438732</c:v>
                </c:pt>
                <c:pt idx="146">
                  <c:v>1.3858914628879786</c:v>
                </c:pt>
                <c:pt idx="147">
                  <c:v>1.3977224509488229</c:v>
                </c:pt>
                <c:pt idx="148">
                  <c:v>1.41091877442809</c:v>
                </c:pt>
                <c:pt idx="149">
                  <c:v>1.4144283155229094</c:v>
                </c:pt>
                <c:pt idx="150">
                  <c:v>1.4159394169265673</c:v>
                </c:pt>
                <c:pt idx="151">
                  <c:v>1.4262170025785166</c:v>
                </c:pt>
                <c:pt idx="152">
                  <c:v>1.4788705613589805</c:v>
                </c:pt>
                <c:pt idx="153">
                  <c:v>1.5143605283955008</c:v>
                </c:pt>
                <c:pt idx="154">
                  <c:v>1.6904702129713807</c:v>
                </c:pt>
              </c:numCache>
            </c:numRef>
          </c:val>
          <c:smooth val="0"/>
          <c:extLst>
            <c:ext xmlns:c16="http://schemas.microsoft.com/office/drawing/2014/chart" uri="{C3380CC4-5D6E-409C-BE32-E72D297353CC}">
              <c16:uniqueId val="{00000001-608B-4D48-9CED-1740B0EEB590}"/>
            </c:ext>
          </c:extLst>
        </c:ser>
        <c:dLbls>
          <c:showLegendKey val="0"/>
          <c:showVal val="0"/>
          <c:showCatName val="0"/>
          <c:showSerName val="0"/>
          <c:showPercent val="0"/>
          <c:showBubbleSize val="0"/>
        </c:dLbls>
        <c:marker val="1"/>
        <c:smooth val="0"/>
        <c:axId val="2020671264"/>
        <c:axId val="1"/>
      </c:lineChart>
      <c:catAx>
        <c:axId val="2020671264"/>
        <c:scaling>
          <c:orientation val="minMax"/>
        </c:scaling>
        <c:delete val="0"/>
        <c:axPos val="b"/>
        <c:title>
          <c:tx>
            <c:rich>
              <a:bodyPr/>
              <a:lstStyle/>
              <a:p>
                <a:pPr>
                  <a:defRPr sz="1725" b="1" i="0" u="none" strike="noStrike" baseline="0">
                    <a:solidFill>
                      <a:srgbClr val="000000"/>
                    </a:solidFill>
                    <a:latin typeface="Arial"/>
                    <a:ea typeface="Arial"/>
                    <a:cs typeface="Arial"/>
                  </a:defRPr>
                </a:pPr>
                <a:r>
                  <a:rPr lang="en-US"/>
                  <a:t>Countries</a:t>
                </a:r>
              </a:p>
            </c:rich>
          </c:tx>
          <c:layout>
            <c:manualLayout>
              <c:xMode val="edge"/>
              <c:yMode val="edge"/>
              <c:x val="0.51957295373665469"/>
              <c:y val="0.90314136125654454"/>
            </c:manualLayout>
          </c:layout>
          <c:overlay val="0"/>
          <c:spPr>
            <a:noFill/>
            <a:ln w="25400">
              <a:noFill/>
            </a:ln>
          </c:spPr>
        </c:title>
        <c:numFmt formatCode="General" sourceLinked="1"/>
        <c:majorTickMark val="out"/>
        <c:minorTickMark val="none"/>
        <c:tickLblPos val="none"/>
        <c:spPr>
          <a:ln w="6350">
            <a:noFill/>
          </a:ln>
        </c:spPr>
        <c:crossAx val="1"/>
        <c:crossesAt val="-3"/>
        <c:auto val="1"/>
        <c:lblAlgn val="ctr"/>
        <c:lblOffset val="100"/>
        <c:tickMarkSkip val="1"/>
        <c:noMultiLvlLbl val="0"/>
      </c:catAx>
      <c:valAx>
        <c:axId val="1"/>
        <c:scaling>
          <c:orientation val="minMax"/>
          <c:max val="3"/>
          <c:min val="-3"/>
        </c:scaling>
        <c:delete val="0"/>
        <c:axPos val="l"/>
        <c:title>
          <c:tx>
            <c:rich>
              <a:bodyPr/>
              <a:lstStyle/>
              <a:p>
                <a:pPr>
                  <a:defRPr sz="1150" b="1" i="0" u="none" strike="noStrike" baseline="0">
                    <a:solidFill>
                      <a:srgbClr val="000000"/>
                    </a:solidFill>
                    <a:latin typeface="Arial"/>
                    <a:ea typeface="Arial"/>
                    <a:cs typeface="Arial"/>
                  </a:defRPr>
                </a:pPr>
                <a:r>
                  <a:rPr lang="en-US"/>
                  <a:t>Normalized Index</a:t>
                </a:r>
              </a:p>
            </c:rich>
          </c:tx>
          <c:layout>
            <c:manualLayout>
              <c:xMode val="edge"/>
              <c:yMode val="edge"/>
              <c:x val="0"/>
              <c:y val="0.3913612565445026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20671264"/>
        <c:crosses val="autoZero"/>
        <c:crossBetween val="between"/>
        <c:majorUnit val="1"/>
      </c:valAx>
      <c:spPr>
        <a:noFill/>
        <a:ln w="25400">
          <a:noFill/>
        </a:ln>
      </c:spPr>
    </c:plotArea>
    <c:legend>
      <c:legendPos val="r"/>
      <c:legendEntry>
        <c:idx val="1"/>
        <c:delete val="1"/>
      </c:legendEntry>
      <c:layout>
        <c:manualLayout>
          <c:xMode val="edge"/>
          <c:yMode val="edge"/>
          <c:x val="0.19928825622775798"/>
          <c:y val="1.3089005235602094E-2"/>
          <c:w val="0.6645907473309608"/>
          <c:h val="0.19109947643979058"/>
        </c:manualLayout>
      </c:layout>
      <c:overlay val="0"/>
      <c:spPr>
        <a:solidFill>
          <a:srgbClr val="FFFFFF"/>
        </a:solidFill>
        <a:ln w="25400">
          <a:noFill/>
        </a:ln>
      </c:spPr>
      <c:txPr>
        <a:bodyPr/>
        <a:lstStyle/>
        <a:p>
          <a:pPr>
            <a:defRPr sz="2390" b="1"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1601423487544471E-2"/>
          <c:y val="2.356020942408377E-2"/>
          <c:w val="0.94750889679715289"/>
          <c:h val="0.95287958115183236"/>
        </c:manualLayout>
      </c:layout>
      <c:lineChart>
        <c:grouping val="standard"/>
        <c:varyColors val="0"/>
        <c:ser>
          <c:idx val="0"/>
          <c:order val="0"/>
          <c:tx>
            <c:strRef>
              <c:f>'Comparative Charts Data'!$AF$7</c:f>
              <c:strCache>
                <c:ptCount val="1"/>
                <c:pt idx="0">
                  <c:v>Government Effectiveness</c:v>
                </c:pt>
              </c:strCache>
            </c:strRef>
          </c:tx>
          <c:spPr>
            <a:ln w="19050">
              <a:noFill/>
            </a:ln>
          </c:spPr>
          <c:marker>
            <c:symbol val="diamond"/>
            <c:size val="5"/>
            <c:spPr>
              <a:solidFill>
                <a:srgbClr val="0000FF"/>
              </a:solidFill>
              <a:ln>
                <a:solidFill>
                  <a:srgbClr val="0000FF"/>
                </a:solidFill>
                <a:prstDash val="solid"/>
              </a:ln>
            </c:spPr>
          </c:marker>
          <c:errBars>
            <c:errDir val="y"/>
            <c:errBarType val="both"/>
            <c:errValType val="cust"/>
            <c:noEndCap val="0"/>
            <c:plus>
              <c:numRef>
                <c:f>'Comparative Charts Data'!$AH$8:$AH$163</c:f>
                <c:numCache>
                  <c:formatCode>General</c:formatCode>
                  <c:ptCount val="156"/>
                  <c:pt idx="0">
                    <c:v>0.52330693094762404</c:v>
                  </c:pt>
                  <c:pt idx="1">
                    <c:v>0.78430697050523812</c:v>
                  </c:pt>
                  <c:pt idx="2">
                    <c:v>0.61359347765220118</c:v>
                  </c:pt>
                  <c:pt idx="3">
                    <c:v>1.259796805299382</c:v>
                  </c:pt>
                  <c:pt idx="4">
                    <c:v>0.52330693094762404</c:v>
                  </c:pt>
                  <c:pt idx="5">
                    <c:v>0.55599892896594416</c:v>
                  </c:pt>
                  <c:pt idx="6">
                    <c:v>0.38595384200119709</c:v>
                  </c:pt>
                  <c:pt idx="7">
                    <c:v>1.259796805299382</c:v>
                  </c:pt>
                  <c:pt idx="8">
                    <c:v>0.52330693094762404</c:v>
                  </c:pt>
                  <c:pt idx="9">
                    <c:v>0.36487013233009585</c:v>
                  </c:pt>
                  <c:pt idx="10">
                    <c:v>0.40625368162745851</c:v>
                  </c:pt>
                  <c:pt idx="11">
                    <c:v>0.55599892896594416</c:v>
                  </c:pt>
                  <c:pt idx="12">
                    <c:v>1.259796805299382</c:v>
                  </c:pt>
                  <c:pt idx="13">
                    <c:v>0.52330693094762404</c:v>
                  </c:pt>
                  <c:pt idx="14">
                    <c:v>0.36487013233009585</c:v>
                  </c:pt>
                  <c:pt idx="15">
                    <c:v>0.61359347765220118</c:v>
                  </c:pt>
                  <c:pt idx="16">
                    <c:v>0.66826253238616196</c:v>
                  </c:pt>
                  <c:pt idx="17">
                    <c:v>0.53804577615089655</c:v>
                  </c:pt>
                  <c:pt idx="18">
                    <c:v>0.52330693094762404</c:v>
                  </c:pt>
                  <c:pt idx="19">
                    <c:v>0.47017697944460146</c:v>
                  </c:pt>
                  <c:pt idx="20">
                    <c:v>1.259796805299382</c:v>
                  </c:pt>
                  <c:pt idx="21">
                    <c:v>0.36487013233009585</c:v>
                  </c:pt>
                  <c:pt idx="22">
                    <c:v>0.34982291278575867</c:v>
                  </c:pt>
                  <c:pt idx="23">
                    <c:v>0.38316391278479606</c:v>
                  </c:pt>
                  <c:pt idx="24">
                    <c:v>0.39786225021613925</c:v>
                  </c:pt>
                  <c:pt idx="25">
                    <c:v>0.61359347765220118</c:v>
                  </c:pt>
                  <c:pt idx="26">
                    <c:v>0.37547567551488686</c:v>
                  </c:pt>
                  <c:pt idx="27">
                    <c:v>0.39786225021613925</c:v>
                  </c:pt>
                  <c:pt idx="28">
                    <c:v>0.8303890108758023</c:v>
                  </c:pt>
                  <c:pt idx="29">
                    <c:v>0.42617599379574805</c:v>
                  </c:pt>
                  <c:pt idx="30">
                    <c:v>0.92448040967089817</c:v>
                  </c:pt>
                  <c:pt idx="31">
                    <c:v>0.61359347765220118</c:v>
                  </c:pt>
                  <c:pt idx="32">
                    <c:v>0.48272776472426804</c:v>
                  </c:pt>
                  <c:pt idx="33">
                    <c:v>0.48272776472426804</c:v>
                  </c:pt>
                  <c:pt idx="34">
                    <c:v>0.48272776472426804</c:v>
                  </c:pt>
                  <c:pt idx="35">
                    <c:v>0.39426905837497411</c:v>
                  </c:pt>
                  <c:pt idx="36">
                    <c:v>0.39175417860773315</c:v>
                  </c:pt>
                  <c:pt idx="37">
                    <c:v>0.61359347765220118</c:v>
                  </c:pt>
                  <c:pt idx="38">
                    <c:v>0.52330693094762404</c:v>
                  </c:pt>
                  <c:pt idx="39">
                    <c:v>0.33944604325563793</c:v>
                  </c:pt>
                  <c:pt idx="40">
                    <c:v>0.63160218648409572</c:v>
                  </c:pt>
                  <c:pt idx="41">
                    <c:v>0.44440083767846078</c:v>
                  </c:pt>
                  <c:pt idx="42">
                    <c:v>0.49794507587120873</c:v>
                  </c:pt>
                  <c:pt idx="43">
                    <c:v>0.42566311602543455</c:v>
                  </c:pt>
                  <c:pt idx="44">
                    <c:v>0.52330693094762404</c:v>
                  </c:pt>
                  <c:pt idx="45">
                    <c:v>0.43745180774116749</c:v>
                  </c:pt>
                  <c:pt idx="46">
                    <c:v>0.61359347765220118</c:v>
                  </c:pt>
                  <c:pt idx="47">
                    <c:v>0.40780455149634959</c:v>
                  </c:pt>
                  <c:pt idx="48">
                    <c:v>0.49794507587120873</c:v>
                  </c:pt>
                  <c:pt idx="49">
                    <c:v>0.52330693094762404</c:v>
                  </c:pt>
                  <c:pt idx="50">
                    <c:v>0.36487013233009585</c:v>
                  </c:pt>
                  <c:pt idx="51">
                    <c:v>0.53804577615089655</c:v>
                  </c:pt>
                  <c:pt idx="52">
                    <c:v>0.53968455817366423</c:v>
                  </c:pt>
                  <c:pt idx="53">
                    <c:v>0.53968455817366423</c:v>
                  </c:pt>
                  <c:pt idx="54">
                    <c:v>0.39786225021613925</c:v>
                  </c:pt>
                  <c:pt idx="55">
                    <c:v>0.38316391278479606</c:v>
                  </c:pt>
                  <c:pt idx="56">
                    <c:v>0.61359347765220118</c:v>
                  </c:pt>
                  <c:pt idx="57">
                    <c:v>0.36487013233009585</c:v>
                  </c:pt>
                  <c:pt idx="58">
                    <c:v>0.8367299413012198</c:v>
                  </c:pt>
                  <c:pt idx="59">
                    <c:v>0.47525419587021051</c:v>
                  </c:pt>
                  <c:pt idx="60">
                    <c:v>0.47525419587021051</c:v>
                  </c:pt>
                  <c:pt idx="61">
                    <c:v>0.8367299413012198</c:v>
                  </c:pt>
                  <c:pt idx="62">
                    <c:v>0.4719346687298368</c:v>
                  </c:pt>
                  <c:pt idx="63">
                    <c:v>1.259796805299382</c:v>
                  </c:pt>
                  <c:pt idx="64">
                    <c:v>0.42617599379574805</c:v>
                  </c:pt>
                  <c:pt idx="65">
                    <c:v>0.63160218648409572</c:v>
                  </c:pt>
                  <c:pt idx="66">
                    <c:v>0.36487013233009585</c:v>
                  </c:pt>
                  <c:pt idx="67">
                    <c:v>0.52330693094762404</c:v>
                  </c:pt>
                  <c:pt idx="68">
                    <c:v>0.38316391278479606</c:v>
                  </c:pt>
                  <c:pt idx="69">
                    <c:v>0.61359347765220118</c:v>
                  </c:pt>
                  <c:pt idx="70">
                    <c:v>0.36487013233009585</c:v>
                  </c:pt>
                  <c:pt idx="71">
                    <c:v>0.61359347765220118</c:v>
                  </c:pt>
                  <c:pt idx="72">
                    <c:v>0.42530835019053803</c:v>
                  </c:pt>
                  <c:pt idx="73">
                    <c:v>0.38316391278479606</c:v>
                  </c:pt>
                  <c:pt idx="74">
                    <c:v>0.39426905837497411</c:v>
                  </c:pt>
                  <c:pt idx="75">
                    <c:v>0.52046302411191758</c:v>
                  </c:pt>
                  <c:pt idx="76">
                    <c:v>1.259796805299382</c:v>
                  </c:pt>
                  <c:pt idx="77">
                    <c:v>0.36541751828861441</c:v>
                  </c:pt>
                  <c:pt idx="78">
                    <c:v>0.92448040967089817</c:v>
                  </c:pt>
                  <c:pt idx="79">
                    <c:v>0.92448040967089817</c:v>
                  </c:pt>
                  <c:pt idx="80">
                    <c:v>0.52330693094762404</c:v>
                  </c:pt>
                  <c:pt idx="81">
                    <c:v>0.52046302411191758</c:v>
                  </c:pt>
                  <c:pt idx="82">
                    <c:v>0.38316391278479606</c:v>
                  </c:pt>
                  <c:pt idx="83">
                    <c:v>0.8367299413012198</c:v>
                  </c:pt>
                  <c:pt idx="84">
                    <c:v>0.36771238919585331</c:v>
                  </c:pt>
                  <c:pt idx="85">
                    <c:v>0.8367299413012198</c:v>
                  </c:pt>
                  <c:pt idx="86">
                    <c:v>0.3372063216661037</c:v>
                  </c:pt>
                  <c:pt idx="87">
                    <c:v>1.259796805299382</c:v>
                  </c:pt>
                  <c:pt idx="88">
                    <c:v>1.259796805299382</c:v>
                  </c:pt>
                  <c:pt idx="89">
                    <c:v>1.259796805299382</c:v>
                  </c:pt>
                  <c:pt idx="90">
                    <c:v>0.38316391278479606</c:v>
                  </c:pt>
                  <c:pt idx="91">
                    <c:v>0.40780455149634959</c:v>
                  </c:pt>
                  <c:pt idx="92">
                    <c:v>0.63276582129612202</c:v>
                  </c:pt>
                  <c:pt idx="93">
                    <c:v>0.41820777038148405</c:v>
                  </c:pt>
                  <c:pt idx="94">
                    <c:v>0.46969900093158379</c:v>
                  </c:pt>
                  <c:pt idx="95">
                    <c:v>0.39786225021613925</c:v>
                  </c:pt>
                  <c:pt idx="96">
                    <c:v>0.40780455149634959</c:v>
                  </c:pt>
                  <c:pt idx="97">
                    <c:v>0.39786225021613925</c:v>
                  </c:pt>
                  <c:pt idx="98">
                    <c:v>0.52330693094762404</c:v>
                  </c:pt>
                  <c:pt idx="99">
                    <c:v>0.42566311602543455</c:v>
                  </c:pt>
                  <c:pt idx="100">
                    <c:v>1.259796805299382</c:v>
                  </c:pt>
                  <c:pt idx="101">
                    <c:v>0.43941018568627516</c:v>
                  </c:pt>
                  <c:pt idx="102">
                    <c:v>0.3982809616430264</c:v>
                  </c:pt>
                  <c:pt idx="103">
                    <c:v>0.52330693094762404</c:v>
                  </c:pt>
                  <c:pt idx="104">
                    <c:v>0.38316391278479606</c:v>
                  </c:pt>
                  <c:pt idx="105">
                    <c:v>0.42127141361609122</c:v>
                  </c:pt>
                  <c:pt idx="106">
                    <c:v>0.52330693094762404</c:v>
                  </c:pt>
                  <c:pt idx="107">
                    <c:v>0.39786225021613925</c:v>
                  </c:pt>
                  <c:pt idx="108">
                    <c:v>0.40780455149634959</c:v>
                  </c:pt>
                  <c:pt idx="109">
                    <c:v>0.36487013233009585</c:v>
                  </c:pt>
                  <c:pt idx="110">
                    <c:v>0.38316391278479606</c:v>
                  </c:pt>
                  <c:pt idx="111">
                    <c:v>1.259796805299382</c:v>
                  </c:pt>
                  <c:pt idx="112">
                    <c:v>0.52330693094762404</c:v>
                  </c:pt>
                  <c:pt idx="113">
                    <c:v>0.61359347765220118</c:v>
                  </c:pt>
                  <c:pt idx="114">
                    <c:v>0.47405184944354967</c:v>
                  </c:pt>
                  <c:pt idx="115">
                    <c:v>0.40780455149634959</c:v>
                  </c:pt>
                  <c:pt idx="116">
                    <c:v>0.42566311602543455</c:v>
                  </c:pt>
                  <c:pt idx="117">
                    <c:v>0.33944604325563793</c:v>
                  </c:pt>
                  <c:pt idx="118">
                    <c:v>0.33944604325563793</c:v>
                  </c:pt>
                  <c:pt idx="119">
                    <c:v>0.52330693094762404</c:v>
                  </c:pt>
                  <c:pt idx="120">
                    <c:v>1.259796805299382</c:v>
                  </c:pt>
                  <c:pt idx="121">
                    <c:v>0.42530835019053803</c:v>
                  </c:pt>
                  <c:pt idx="122">
                    <c:v>0.38595384200119709</c:v>
                  </c:pt>
                  <c:pt idx="123">
                    <c:v>0.92448040967089817</c:v>
                  </c:pt>
                  <c:pt idx="124">
                    <c:v>0.33944604325563793</c:v>
                  </c:pt>
                  <c:pt idx="125">
                    <c:v>0.43696446828513108</c:v>
                  </c:pt>
                  <c:pt idx="126">
                    <c:v>0.38316391278479606</c:v>
                  </c:pt>
                  <c:pt idx="127">
                    <c:v>0.38316391278479606</c:v>
                  </c:pt>
                  <c:pt idx="128">
                    <c:v>0.50080912728096827</c:v>
                  </c:pt>
                  <c:pt idx="129">
                    <c:v>0.40780455149634959</c:v>
                  </c:pt>
                  <c:pt idx="130">
                    <c:v>0.52330693094762404</c:v>
                  </c:pt>
                  <c:pt idx="131">
                    <c:v>0.52330693094762404</c:v>
                  </c:pt>
                  <c:pt idx="132">
                    <c:v>0.38316391278479606</c:v>
                  </c:pt>
                  <c:pt idx="133">
                    <c:v>0.40780455149634959</c:v>
                  </c:pt>
                  <c:pt idx="134">
                    <c:v>0.38316391278479606</c:v>
                  </c:pt>
                  <c:pt idx="135">
                    <c:v>0.40704415089917712</c:v>
                  </c:pt>
                  <c:pt idx="136">
                    <c:v>0.85517867607786857</c:v>
                  </c:pt>
                  <c:pt idx="137">
                    <c:v>0.38316391278479606</c:v>
                  </c:pt>
                  <c:pt idx="138">
                    <c:v>0.40780455149634959</c:v>
                  </c:pt>
                  <c:pt idx="139">
                    <c:v>0.38316391278479606</c:v>
                  </c:pt>
                  <c:pt idx="140">
                    <c:v>0.38316391278479606</c:v>
                  </c:pt>
                  <c:pt idx="141">
                    <c:v>0.38316391278479606</c:v>
                  </c:pt>
                  <c:pt idx="142">
                    <c:v>0.40780455149634959</c:v>
                  </c:pt>
                  <c:pt idx="143">
                    <c:v>0.67179847026989292</c:v>
                  </c:pt>
                  <c:pt idx="144">
                    <c:v>0.43696446828513108</c:v>
                  </c:pt>
                  <c:pt idx="145">
                    <c:v>0.40780455149634959</c:v>
                  </c:pt>
                  <c:pt idx="146">
                    <c:v>0.38316391278479606</c:v>
                  </c:pt>
                  <c:pt idx="147">
                    <c:v>0.40780455149634959</c:v>
                  </c:pt>
                  <c:pt idx="148">
                    <c:v>0.40780455149634959</c:v>
                  </c:pt>
                  <c:pt idx="149">
                    <c:v>0.67179847026989292</c:v>
                  </c:pt>
                  <c:pt idx="150">
                    <c:v>0.38316391278479606</c:v>
                  </c:pt>
                  <c:pt idx="151">
                    <c:v>0.40780455149634959</c:v>
                  </c:pt>
                  <c:pt idx="152">
                    <c:v>0.38316391278479606</c:v>
                  </c:pt>
                  <c:pt idx="153">
                    <c:v>0.38316391278479606</c:v>
                  </c:pt>
                  <c:pt idx="154">
                    <c:v>0.40780455149634959</c:v>
                  </c:pt>
                  <c:pt idx="155">
                    <c:v>0.38316391278479606</c:v>
                  </c:pt>
                </c:numCache>
              </c:numRef>
            </c:plus>
            <c:minus>
              <c:numRef>
                <c:f>'Comparative Charts Data'!$AH$8:$AH$163</c:f>
                <c:numCache>
                  <c:formatCode>General</c:formatCode>
                  <c:ptCount val="156"/>
                  <c:pt idx="0">
                    <c:v>0.52330693094762404</c:v>
                  </c:pt>
                  <c:pt idx="1">
                    <c:v>0.78430697050523812</c:v>
                  </c:pt>
                  <c:pt idx="2">
                    <c:v>0.61359347765220118</c:v>
                  </c:pt>
                  <c:pt idx="3">
                    <c:v>1.259796805299382</c:v>
                  </c:pt>
                  <c:pt idx="4">
                    <c:v>0.52330693094762404</c:v>
                  </c:pt>
                  <c:pt idx="5">
                    <c:v>0.55599892896594416</c:v>
                  </c:pt>
                  <c:pt idx="6">
                    <c:v>0.38595384200119709</c:v>
                  </c:pt>
                  <c:pt idx="7">
                    <c:v>1.259796805299382</c:v>
                  </c:pt>
                  <c:pt idx="8">
                    <c:v>0.52330693094762404</c:v>
                  </c:pt>
                  <c:pt idx="9">
                    <c:v>0.36487013233009585</c:v>
                  </c:pt>
                  <c:pt idx="10">
                    <c:v>0.40625368162745851</c:v>
                  </c:pt>
                  <c:pt idx="11">
                    <c:v>0.55599892896594416</c:v>
                  </c:pt>
                  <c:pt idx="12">
                    <c:v>1.259796805299382</c:v>
                  </c:pt>
                  <c:pt idx="13">
                    <c:v>0.52330693094762404</c:v>
                  </c:pt>
                  <c:pt idx="14">
                    <c:v>0.36487013233009585</c:v>
                  </c:pt>
                  <c:pt idx="15">
                    <c:v>0.61359347765220118</c:v>
                  </c:pt>
                  <c:pt idx="16">
                    <c:v>0.66826253238616196</c:v>
                  </c:pt>
                  <c:pt idx="17">
                    <c:v>0.53804577615089655</c:v>
                  </c:pt>
                  <c:pt idx="18">
                    <c:v>0.52330693094762404</c:v>
                  </c:pt>
                  <c:pt idx="19">
                    <c:v>0.47017697944460146</c:v>
                  </c:pt>
                  <c:pt idx="20">
                    <c:v>1.259796805299382</c:v>
                  </c:pt>
                  <c:pt idx="21">
                    <c:v>0.36487013233009585</c:v>
                  </c:pt>
                  <c:pt idx="22">
                    <c:v>0.34982291278575867</c:v>
                  </c:pt>
                  <c:pt idx="23">
                    <c:v>0.38316391278479606</c:v>
                  </c:pt>
                  <c:pt idx="24">
                    <c:v>0.39786225021613925</c:v>
                  </c:pt>
                  <c:pt idx="25">
                    <c:v>0.61359347765220118</c:v>
                  </c:pt>
                  <c:pt idx="26">
                    <c:v>0.37547567551488686</c:v>
                  </c:pt>
                  <c:pt idx="27">
                    <c:v>0.39786225021613925</c:v>
                  </c:pt>
                  <c:pt idx="28">
                    <c:v>0.8303890108758023</c:v>
                  </c:pt>
                  <c:pt idx="29">
                    <c:v>0.42617599379574805</c:v>
                  </c:pt>
                  <c:pt idx="30">
                    <c:v>0.92448040967089817</c:v>
                  </c:pt>
                  <c:pt idx="31">
                    <c:v>0.61359347765220118</c:v>
                  </c:pt>
                  <c:pt idx="32">
                    <c:v>0.48272776472426804</c:v>
                  </c:pt>
                  <c:pt idx="33">
                    <c:v>0.48272776472426804</c:v>
                  </c:pt>
                  <c:pt idx="34">
                    <c:v>0.48272776472426804</c:v>
                  </c:pt>
                  <c:pt idx="35">
                    <c:v>0.39426905837497411</c:v>
                  </c:pt>
                  <c:pt idx="36">
                    <c:v>0.39175417860773315</c:v>
                  </c:pt>
                  <c:pt idx="37">
                    <c:v>0.61359347765220118</c:v>
                  </c:pt>
                  <c:pt idx="38">
                    <c:v>0.52330693094762404</c:v>
                  </c:pt>
                  <c:pt idx="39">
                    <c:v>0.33944604325563793</c:v>
                  </c:pt>
                  <c:pt idx="40">
                    <c:v>0.63160218648409572</c:v>
                  </c:pt>
                  <c:pt idx="41">
                    <c:v>0.44440083767846078</c:v>
                  </c:pt>
                  <c:pt idx="42">
                    <c:v>0.49794507587120873</c:v>
                  </c:pt>
                  <c:pt idx="43">
                    <c:v>0.42566311602543455</c:v>
                  </c:pt>
                  <c:pt idx="44">
                    <c:v>0.52330693094762404</c:v>
                  </c:pt>
                  <c:pt idx="45">
                    <c:v>0.43745180774116749</c:v>
                  </c:pt>
                  <c:pt idx="46">
                    <c:v>0.61359347765220118</c:v>
                  </c:pt>
                  <c:pt idx="47">
                    <c:v>0.40780455149634959</c:v>
                  </c:pt>
                  <c:pt idx="48">
                    <c:v>0.49794507587120873</c:v>
                  </c:pt>
                  <c:pt idx="49">
                    <c:v>0.52330693094762404</c:v>
                  </c:pt>
                  <c:pt idx="50">
                    <c:v>0.36487013233009585</c:v>
                  </c:pt>
                  <c:pt idx="51">
                    <c:v>0.53804577615089655</c:v>
                  </c:pt>
                  <c:pt idx="52">
                    <c:v>0.53968455817366423</c:v>
                  </c:pt>
                  <c:pt idx="53">
                    <c:v>0.53968455817366423</c:v>
                  </c:pt>
                  <c:pt idx="54">
                    <c:v>0.39786225021613925</c:v>
                  </c:pt>
                  <c:pt idx="55">
                    <c:v>0.38316391278479606</c:v>
                  </c:pt>
                  <c:pt idx="56">
                    <c:v>0.61359347765220118</c:v>
                  </c:pt>
                  <c:pt idx="57">
                    <c:v>0.36487013233009585</c:v>
                  </c:pt>
                  <c:pt idx="58">
                    <c:v>0.8367299413012198</c:v>
                  </c:pt>
                  <c:pt idx="59">
                    <c:v>0.47525419587021051</c:v>
                  </c:pt>
                  <c:pt idx="60">
                    <c:v>0.47525419587021051</c:v>
                  </c:pt>
                  <c:pt idx="61">
                    <c:v>0.8367299413012198</c:v>
                  </c:pt>
                  <c:pt idx="62">
                    <c:v>0.4719346687298368</c:v>
                  </c:pt>
                  <c:pt idx="63">
                    <c:v>1.259796805299382</c:v>
                  </c:pt>
                  <c:pt idx="64">
                    <c:v>0.42617599379574805</c:v>
                  </c:pt>
                  <c:pt idx="65">
                    <c:v>0.63160218648409572</c:v>
                  </c:pt>
                  <c:pt idx="66">
                    <c:v>0.36487013233009585</c:v>
                  </c:pt>
                  <c:pt idx="67">
                    <c:v>0.52330693094762404</c:v>
                  </c:pt>
                  <c:pt idx="68">
                    <c:v>0.38316391278479606</c:v>
                  </c:pt>
                  <c:pt idx="69">
                    <c:v>0.61359347765220118</c:v>
                  </c:pt>
                  <c:pt idx="70">
                    <c:v>0.36487013233009585</c:v>
                  </c:pt>
                  <c:pt idx="71">
                    <c:v>0.61359347765220118</c:v>
                  </c:pt>
                  <c:pt idx="72">
                    <c:v>0.42530835019053803</c:v>
                  </c:pt>
                  <c:pt idx="73">
                    <c:v>0.38316391278479606</c:v>
                  </c:pt>
                  <c:pt idx="74">
                    <c:v>0.39426905837497411</c:v>
                  </c:pt>
                  <c:pt idx="75">
                    <c:v>0.52046302411191758</c:v>
                  </c:pt>
                  <c:pt idx="76">
                    <c:v>1.259796805299382</c:v>
                  </c:pt>
                  <c:pt idx="77">
                    <c:v>0.36541751828861441</c:v>
                  </c:pt>
                  <c:pt idx="78">
                    <c:v>0.92448040967089817</c:v>
                  </c:pt>
                  <c:pt idx="79">
                    <c:v>0.92448040967089817</c:v>
                  </c:pt>
                  <c:pt idx="80">
                    <c:v>0.52330693094762404</c:v>
                  </c:pt>
                  <c:pt idx="81">
                    <c:v>0.52046302411191758</c:v>
                  </c:pt>
                  <c:pt idx="82">
                    <c:v>0.38316391278479606</c:v>
                  </c:pt>
                  <c:pt idx="83">
                    <c:v>0.8367299413012198</c:v>
                  </c:pt>
                  <c:pt idx="84">
                    <c:v>0.36771238919585331</c:v>
                  </c:pt>
                  <c:pt idx="85">
                    <c:v>0.8367299413012198</c:v>
                  </c:pt>
                  <c:pt idx="86">
                    <c:v>0.3372063216661037</c:v>
                  </c:pt>
                  <c:pt idx="87">
                    <c:v>1.259796805299382</c:v>
                  </c:pt>
                  <c:pt idx="88">
                    <c:v>1.259796805299382</c:v>
                  </c:pt>
                  <c:pt idx="89">
                    <c:v>1.259796805299382</c:v>
                  </c:pt>
                  <c:pt idx="90">
                    <c:v>0.38316391278479606</c:v>
                  </c:pt>
                  <c:pt idx="91">
                    <c:v>0.40780455149634959</c:v>
                  </c:pt>
                  <c:pt idx="92">
                    <c:v>0.63276582129612202</c:v>
                  </c:pt>
                  <c:pt idx="93">
                    <c:v>0.41820777038148405</c:v>
                  </c:pt>
                  <c:pt idx="94">
                    <c:v>0.46969900093158379</c:v>
                  </c:pt>
                  <c:pt idx="95">
                    <c:v>0.39786225021613925</c:v>
                  </c:pt>
                  <c:pt idx="96">
                    <c:v>0.40780455149634959</c:v>
                  </c:pt>
                  <c:pt idx="97">
                    <c:v>0.39786225021613925</c:v>
                  </c:pt>
                  <c:pt idx="98">
                    <c:v>0.52330693094762404</c:v>
                  </c:pt>
                  <c:pt idx="99">
                    <c:v>0.42566311602543455</c:v>
                  </c:pt>
                  <c:pt idx="100">
                    <c:v>1.259796805299382</c:v>
                  </c:pt>
                  <c:pt idx="101">
                    <c:v>0.43941018568627516</c:v>
                  </c:pt>
                  <c:pt idx="102">
                    <c:v>0.3982809616430264</c:v>
                  </c:pt>
                  <c:pt idx="103">
                    <c:v>0.52330693094762404</c:v>
                  </c:pt>
                  <c:pt idx="104">
                    <c:v>0.38316391278479606</c:v>
                  </c:pt>
                  <c:pt idx="105">
                    <c:v>0.42127141361609122</c:v>
                  </c:pt>
                  <c:pt idx="106">
                    <c:v>0.52330693094762404</c:v>
                  </c:pt>
                  <c:pt idx="107">
                    <c:v>0.39786225021613925</c:v>
                  </c:pt>
                  <c:pt idx="108">
                    <c:v>0.40780455149634959</c:v>
                  </c:pt>
                  <c:pt idx="109">
                    <c:v>0.36487013233009585</c:v>
                  </c:pt>
                  <c:pt idx="110">
                    <c:v>0.38316391278479606</c:v>
                  </c:pt>
                  <c:pt idx="111">
                    <c:v>1.259796805299382</c:v>
                  </c:pt>
                  <c:pt idx="112">
                    <c:v>0.52330693094762404</c:v>
                  </c:pt>
                  <c:pt idx="113">
                    <c:v>0.61359347765220118</c:v>
                  </c:pt>
                  <c:pt idx="114">
                    <c:v>0.47405184944354967</c:v>
                  </c:pt>
                  <c:pt idx="115">
                    <c:v>0.40780455149634959</c:v>
                  </c:pt>
                  <c:pt idx="116">
                    <c:v>0.42566311602543455</c:v>
                  </c:pt>
                  <c:pt idx="117">
                    <c:v>0.33944604325563793</c:v>
                  </c:pt>
                  <c:pt idx="118">
                    <c:v>0.33944604325563793</c:v>
                  </c:pt>
                  <c:pt idx="119">
                    <c:v>0.52330693094762404</c:v>
                  </c:pt>
                  <c:pt idx="120">
                    <c:v>1.259796805299382</c:v>
                  </c:pt>
                  <c:pt idx="121">
                    <c:v>0.42530835019053803</c:v>
                  </c:pt>
                  <c:pt idx="122">
                    <c:v>0.38595384200119709</c:v>
                  </c:pt>
                  <c:pt idx="123">
                    <c:v>0.92448040967089817</c:v>
                  </c:pt>
                  <c:pt idx="124">
                    <c:v>0.33944604325563793</c:v>
                  </c:pt>
                  <c:pt idx="125">
                    <c:v>0.43696446828513108</c:v>
                  </c:pt>
                  <c:pt idx="126">
                    <c:v>0.38316391278479606</c:v>
                  </c:pt>
                  <c:pt idx="127">
                    <c:v>0.38316391278479606</c:v>
                  </c:pt>
                  <c:pt idx="128">
                    <c:v>0.50080912728096827</c:v>
                  </c:pt>
                  <c:pt idx="129">
                    <c:v>0.40780455149634959</c:v>
                  </c:pt>
                  <c:pt idx="130">
                    <c:v>0.52330693094762404</c:v>
                  </c:pt>
                  <c:pt idx="131">
                    <c:v>0.52330693094762404</c:v>
                  </c:pt>
                  <c:pt idx="132">
                    <c:v>0.38316391278479606</c:v>
                  </c:pt>
                  <c:pt idx="133">
                    <c:v>0.40780455149634959</c:v>
                  </c:pt>
                  <c:pt idx="134">
                    <c:v>0.38316391278479606</c:v>
                  </c:pt>
                  <c:pt idx="135">
                    <c:v>0.40704415089917712</c:v>
                  </c:pt>
                  <c:pt idx="136">
                    <c:v>0.85517867607786857</c:v>
                  </c:pt>
                  <c:pt idx="137">
                    <c:v>0.38316391278479606</c:v>
                  </c:pt>
                  <c:pt idx="138">
                    <c:v>0.40780455149634959</c:v>
                  </c:pt>
                  <c:pt idx="139">
                    <c:v>0.38316391278479606</c:v>
                  </c:pt>
                  <c:pt idx="140">
                    <c:v>0.38316391278479606</c:v>
                  </c:pt>
                  <c:pt idx="141">
                    <c:v>0.38316391278479606</c:v>
                  </c:pt>
                  <c:pt idx="142">
                    <c:v>0.40780455149634959</c:v>
                  </c:pt>
                  <c:pt idx="143">
                    <c:v>0.67179847026989292</c:v>
                  </c:pt>
                  <c:pt idx="144">
                    <c:v>0.43696446828513108</c:v>
                  </c:pt>
                  <c:pt idx="145">
                    <c:v>0.40780455149634959</c:v>
                  </c:pt>
                  <c:pt idx="146">
                    <c:v>0.38316391278479606</c:v>
                  </c:pt>
                  <c:pt idx="147">
                    <c:v>0.40780455149634959</c:v>
                  </c:pt>
                  <c:pt idx="148">
                    <c:v>0.40780455149634959</c:v>
                  </c:pt>
                  <c:pt idx="149">
                    <c:v>0.67179847026989292</c:v>
                  </c:pt>
                  <c:pt idx="150">
                    <c:v>0.38316391278479606</c:v>
                  </c:pt>
                  <c:pt idx="151">
                    <c:v>0.40780455149634959</c:v>
                  </c:pt>
                  <c:pt idx="152">
                    <c:v>0.38316391278479606</c:v>
                  </c:pt>
                  <c:pt idx="153">
                    <c:v>0.38316391278479606</c:v>
                  </c:pt>
                  <c:pt idx="154">
                    <c:v>0.40780455149634959</c:v>
                  </c:pt>
                  <c:pt idx="155">
                    <c:v>0.38316391278479606</c:v>
                  </c:pt>
                </c:numCache>
              </c:numRef>
            </c:minus>
            <c:spPr>
              <a:ln w="3175">
                <a:solidFill>
                  <a:srgbClr val="C0C0C0"/>
                </a:solidFill>
                <a:prstDash val="solid"/>
              </a:ln>
            </c:spPr>
          </c:errBars>
          <c:cat>
            <c:strRef>
              <c:f>'Comparative Charts Data'!$AJ$8:$AJ$163</c:f>
              <c:strCache>
                <c:ptCount val="155"/>
                <c:pt idx="0">
                  <c:v>IRQ</c:v>
                </c:pt>
                <c:pt idx="8">
                  <c:v>LBY</c:v>
                </c:pt>
                <c:pt idx="47">
                  <c:v>IDN</c:v>
                </c:pt>
                <c:pt idx="51">
                  <c:v>JAM</c:v>
                </c:pt>
                <c:pt idx="92">
                  <c:v>MNG</c:v>
                </c:pt>
                <c:pt idx="105">
                  <c:v>BWA</c:v>
                </c:pt>
                <c:pt idx="116">
                  <c:v>SVN</c:v>
                </c:pt>
                <c:pt idx="122">
                  <c:v>TUN</c:v>
                </c:pt>
                <c:pt idx="133">
                  <c:v>CHL</c:v>
                </c:pt>
                <c:pt idx="154">
                  <c:v>NLD</c:v>
                </c:pt>
              </c:strCache>
            </c:strRef>
          </c:cat>
          <c:val>
            <c:numRef>
              <c:f>'Comparative Charts Data'!$AF$8:$AF$163</c:f>
              <c:numCache>
                <c:formatCode>0.000</c:formatCode>
                <c:ptCount val="156"/>
                <c:pt idx="0">
                  <c:v>-1.8831008918400516</c:v>
                </c:pt>
                <c:pt idx="1">
                  <c:v>-1.7690530057507605</c:v>
                </c:pt>
                <c:pt idx="2">
                  <c:v>-1.6974981983169284</c:v>
                </c:pt>
                <c:pt idx="3">
                  <c:v>-1.6966705929038615</c:v>
                </c:pt>
                <c:pt idx="4">
                  <c:v>-1.461346497716959</c:v>
                </c:pt>
                <c:pt idx="5">
                  <c:v>-1.4225978773593777</c:v>
                </c:pt>
                <c:pt idx="6">
                  <c:v>-1.390338884292103</c:v>
                </c:pt>
                <c:pt idx="7">
                  <c:v>-1.3866137923907753</c:v>
                </c:pt>
                <c:pt idx="8">
                  <c:v>-1.3217169105355902</c:v>
                </c:pt>
                <c:pt idx="9">
                  <c:v>-1.3207674411490427</c:v>
                </c:pt>
                <c:pt idx="10">
                  <c:v>-1.3048257367980496</c:v>
                </c:pt>
                <c:pt idx="11">
                  <c:v>-1.2522579311602571</c:v>
                </c:pt>
                <c:pt idx="12">
                  <c:v>-1.2315853958549137</c:v>
                </c:pt>
                <c:pt idx="13">
                  <c:v>-1.1808869811959986</c:v>
                </c:pt>
                <c:pt idx="14">
                  <c:v>-1.1291657344883741</c:v>
                </c:pt>
                <c:pt idx="15">
                  <c:v>-1.1267529773270337</c:v>
                </c:pt>
                <c:pt idx="16">
                  <c:v>-1.1084941457157245</c:v>
                </c:pt>
                <c:pt idx="17">
                  <c:v>-1.1001550005409613</c:v>
                </c:pt>
                <c:pt idx="18">
                  <c:v>-1.0869323757785783</c:v>
                </c:pt>
                <c:pt idx="19">
                  <c:v>-0.95327109471734817</c:v>
                </c:pt>
                <c:pt idx="20">
                  <c:v>-0.92152859534182774</c:v>
                </c:pt>
                <c:pt idx="21">
                  <c:v>-0.89942719537350491</c:v>
                </c:pt>
                <c:pt idx="22">
                  <c:v>-0.89290845414072462</c:v>
                </c:pt>
                <c:pt idx="23">
                  <c:v>-0.84920797665078129</c:v>
                </c:pt>
                <c:pt idx="24">
                  <c:v>-0.83324863482836731</c:v>
                </c:pt>
                <c:pt idx="25">
                  <c:v>-0.83254007631262517</c:v>
                </c:pt>
                <c:pt idx="26">
                  <c:v>-0.82377799173192168</c:v>
                </c:pt>
                <c:pt idx="27">
                  <c:v>-0.8141308759227277</c:v>
                </c:pt>
                <c:pt idx="28">
                  <c:v>-0.74711391325149723</c:v>
                </c:pt>
                <c:pt idx="29">
                  <c:v>-0.7444444772159049</c:v>
                </c:pt>
                <c:pt idx="30">
                  <c:v>-0.71436849482699039</c:v>
                </c:pt>
                <c:pt idx="31">
                  <c:v>-0.694273918478437</c:v>
                </c:pt>
                <c:pt idx="32">
                  <c:v>-0.65892415792465864</c:v>
                </c:pt>
                <c:pt idx="33">
                  <c:v>-0.65466184670493954</c:v>
                </c:pt>
                <c:pt idx="34">
                  <c:v>-0.65337260333753588</c:v>
                </c:pt>
                <c:pt idx="35">
                  <c:v>-0.64472026125784931</c:v>
                </c:pt>
                <c:pt idx="36">
                  <c:v>-0.62483991921410775</c:v>
                </c:pt>
                <c:pt idx="37">
                  <c:v>-0.62072069256285589</c:v>
                </c:pt>
                <c:pt idx="38">
                  <c:v>-0.61167805037031042</c:v>
                </c:pt>
                <c:pt idx="39">
                  <c:v>-0.59451526229779705</c:v>
                </c:pt>
                <c:pt idx="40">
                  <c:v>-0.58049981388382377</c:v>
                </c:pt>
                <c:pt idx="41">
                  <c:v>-0.57644704620037512</c:v>
                </c:pt>
                <c:pt idx="42">
                  <c:v>-0.57516891650413859</c:v>
                </c:pt>
                <c:pt idx="43">
                  <c:v>-0.56954870964168658</c:v>
                </c:pt>
                <c:pt idx="44">
                  <c:v>-0.56460822499449281</c:v>
                </c:pt>
                <c:pt idx="45">
                  <c:v>-0.56196095952597636</c:v>
                </c:pt>
                <c:pt idx="46">
                  <c:v>-0.54716746752991341</c:v>
                </c:pt>
                <c:pt idx="47">
                  <c:v>-0.52826279516855079</c:v>
                </c:pt>
                <c:pt idx="48">
                  <c:v>-0.5120820036059115</c:v>
                </c:pt>
                <c:pt idx="49">
                  <c:v>-0.49710152180538369</c:v>
                </c:pt>
                <c:pt idx="50">
                  <c:v>-0.48533728473468646</c:v>
                </c:pt>
                <c:pt idx="51">
                  <c:v>-0.48420131108456149</c:v>
                </c:pt>
                <c:pt idx="52">
                  <c:v>-0.47407399836740294</c:v>
                </c:pt>
                <c:pt idx="53">
                  <c:v>-0.46174820270581407</c:v>
                </c:pt>
                <c:pt idx="54">
                  <c:v>-0.46008276869666237</c:v>
                </c:pt>
                <c:pt idx="55">
                  <c:v>-0.41227210497783351</c:v>
                </c:pt>
                <c:pt idx="56">
                  <c:v>-0.40890130969572525</c:v>
                </c:pt>
                <c:pt idx="57">
                  <c:v>-0.39893553910072233</c:v>
                </c:pt>
                <c:pt idx="58">
                  <c:v>-0.37425541437259524</c:v>
                </c:pt>
                <c:pt idx="59">
                  <c:v>-0.34876157326587237</c:v>
                </c:pt>
                <c:pt idx="60">
                  <c:v>-0.33943571416158524</c:v>
                </c:pt>
                <c:pt idx="61">
                  <c:v>-0.33427682117057078</c:v>
                </c:pt>
                <c:pt idx="62">
                  <c:v>-0.33073075366025778</c:v>
                </c:pt>
                <c:pt idx="63">
                  <c:v>-0.30141500175701852</c:v>
                </c:pt>
                <c:pt idx="64">
                  <c:v>-0.29986293839707967</c:v>
                </c:pt>
                <c:pt idx="65">
                  <c:v>-0.29457592783734737</c:v>
                </c:pt>
                <c:pt idx="66">
                  <c:v>-0.2867775568036196</c:v>
                </c:pt>
                <c:pt idx="67">
                  <c:v>-0.27657204063011992</c:v>
                </c:pt>
                <c:pt idx="68">
                  <c:v>-0.26374686523655405</c:v>
                </c:pt>
                <c:pt idx="69">
                  <c:v>-0.26179485874720165</c:v>
                </c:pt>
                <c:pt idx="70">
                  <c:v>-0.25057898576132931</c:v>
                </c:pt>
                <c:pt idx="71">
                  <c:v>-0.2250182457894111</c:v>
                </c:pt>
                <c:pt idx="72">
                  <c:v>-0.22292354496409245</c:v>
                </c:pt>
                <c:pt idx="73">
                  <c:v>-0.21993543240760341</c:v>
                </c:pt>
                <c:pt idx="74">
                  <c:v>-0.18041327707637142</c:v>
                </c:pt>
                <c:pt idx="75">
                  <c:v>-0.14643871296735336</c:v>
                </c:pt>
                <c:pt idx="76">
                  <c:v>-0.14638660150047547</c:v>
                </c:pt>
                <c:pt idx="77">
                  <c:v>-0.13795229442171966</c:v>
                </c:pt>
                <c:pt idx="78">
                  <c:v>-8.87164917796225E-2</c:v>
                </c:pt>
                <c:pt idx="79">
                  <c:v>-6.6464363883482369E-2</c:v>
                </c:pt>
                <c:pt idx="80">
                  <c:v>-6.3434181322054486E-2</c:v>
                </c:pt>
                <c:pt idx="81">
                  <c:v>-5.9200859017791298E-2</c:v>
                </c:pt>
                <c:pt idx="82">
                  <c:v>-5.6625957250347983E-2</c:v>
                </c:pt>
                <c:pt idx="83">
                  <c:v>-5.228077000029676E-2</c:v>
                </c:pt>
                <c:pt idx="84">
                  <c:v>-3.1754158929577336E-2</c:v>
                </c:pt>
                <c:pt idx="85">
                  <c:v>-2.9278715568244438E-2</c:v>
                </c:pt>
                <c:pt idx="86">
                  <c:v>-9.8237958811934756E-3</c:v>
                </c:pt>
                <c:pt idx="87">
                  <c:v>8.6417987560675636E-3</c:v>
                </c:pt>
                <c:pt idx="88">
                  <c:v>8.6417987560675636E-3</c:v>
                </c:pt>
                <c:pt idx="89">
                  <c:v>8.6417987560675636E-3</c:v>
                </c:pt>
                <c:pt idx="90">
                  <c:v>9.7676169721577846E-3</c:v>
                </c:pt>
                <c:pt idx="91">
                  <c:v>1.5589979476754863E-2</c:v>
                </c:pt>
                <c:pt idx="92">
                  <c:v>1.7689353649143313E-2</c:v>
                </c:pt>
                <c:pt idx="93">
                  <c:v>4.4411189859742371E-2</c:v>
                </c:pt>
                <c:pt idx="94">
                  <c:v>4.7393144029681138E-2</c:v>
                </c:pt>
                <c:pt idx="95">
                  <c:v>6.7637979286703107E-2</c:v>
                </c:pt>
                <c:pt idx="96">
                  <c:v>0.12646049818518471</c:v>
                </c:pt>
                <c:pt idx="97">
                  <c:v>0.12684759663060247</c:v>
                </c:pt>
                <c:pt idx="98">
                  <c:v>0.13828729996307365</c:v>
                </c:pt>
                <c:pt idx="99">
                  <c:v>0.14962430984629702</c:v>
                </c:pt>
                <c:pt idx="100">
                  <c:v>0.16367019529192914</c:v>
                </c:pt>
                <c:pt idx="101">
                  <c:v>0.17217393468457604</c:v>
                </c:pt>
                <c:pt idx="102">
                  <c:v>0.17346460106772363</c:v>
                </c:pt>
                <c:pt idx="103">
                  <c:v>0.17430604177115941</c:v>
                </c:pt>
                <c:pt idx="104">
                  <c:v>0.17886557791426871</c:v>
                </c:pt>
                <c:pt idx="105">
                  <c:v>0.22097782542798705</c:v>
                </c:pt>
                <c:pt idx="106">
                  <c:v>0.2354996562606774</c:v>
                </c:pt>
                <c:pt idx="107">
                  <c:v>0.25818303990613278</c:v>
                </c:pt>
                <c:pt idx="108">
                  <c:v>0.26204437002148684</c:v>
                </c:pt>
                <c:pt idx="109">
                  <c:v>0.26708336483421169</c:v>
                </c:pt>
                <c:pt idx="110">
                  <c:v>0.40868248932004408</c:v>
                </c:pt>
                <c:pt idx="111">
                  <c:v>0.47372699580501521</c:v>
                </c:pt>
                <c:pt idx="112">
                  <c:v>0.47982341312178645</c:v>
                </c:pt>
                <c:pt idx="113">
                  <c:v>0.5207697459924624</c:v>
                </c:pt>
                <c:pt idx="114">
                  <c:v>0.55350723544864666</c:v>
                </c:pt>
                <c:pt idx="115">
                  <c:v>0.55969099671606082</c:v>
                </c:pt>
                <c:pt idx="116">
                  <c:v>0.56726681290344172</c:v>
                </c:pt>
                <c:pt idx="117">
                  <c:v>0.59464580125044864</c:v>
                </c:pt>
                <c:pt idx="118">
                  <c:v>0.60645638978787009</c:v>
                </c:pt>
                <c:pt idx="119">
                  <c:v>0.61779250728691126</c:v>
                </c:pt>
                <c:pt idx="120">
                  <c:v>0.62875539234087674</c:v>
                </c:pt>
                <c:pt idx="121">
                  <c:v>0.62961589666426054</c:v>
                </c:pt>
                <c:pt idx="122">
                  <c:v>0.63287580631365004</c:v>
                </c:pt>
                <c:pt idx="123">
                  <c:v>0.63494038642923867</c:v>
                </c:pt>
                <c:pt idx="124">
                  <c:v>0.67402191916468812</c:v>
                </c:pt>
                <c:pt idx="125">
                  <c:v>0.68507234663270755</c:v>
                </c:pt>
                <c:pt idx="126">
                  <c:v>0.71409582584017373</c:v>
                </c:pt>
                <c:pt idx="127">
                  <c:v>0.77286927248144377</c:v>
                </c:pt>
                <c:pt idx="128">
                  <c:v>0.83898797011488457</c:v>
                </c:pt>
                <c:pt idx="129">
                  <c:v>0.88326173224899007</c:v>
                </c:pt>
                <c:pt idx="130">
                  <c:v>0.89976388517880279</c:v>
                </c:pt>
                <c:pt idx="131">
                  <c:v>1.0406254320867756</c:v>
                </c:pt>
                <c:pt idx="132">
                  <c:v>1.1512038694785007</c:v>
                </c:pt>
                <c:pt idx="133">
                  <c:v>1.1658806436272082</c:v>
                </c:pt>
                <c:pt idx="134">
                  <c:v>1.2187250838209753</c:v>
                </c:pt>
                <c:pt idx="135">
                  <c:v>1.248339680893368</c:v>
                </c:pt>
                <c:pt idx="136">
                  <c:v>1.2639489175068348</c:v>
                </c:pt>
                <c:pt idx="137">
                  <c:v>1.2795323804320009</c:v>
                </c:pt>
                <c:pt idx="138">
                  <c:v>1.2936641101344104</c:v>
                </c:pt>
                <c:pt idx="139">
                  <c:v>1.3610967373064446</c:v>
                </c:pt>
                <c:pt idx="140">
                  <c:v>1.3658510155010322</c:v>
                </c:pt>
                <c:pt idx="141">
                  <c:v>1.4092090341388133</c:v>
                </c:pt>
                <c:pt idx="142">
                  <c:v>1.4586935841992952</c:v>
                </c:pt>
                <c:pt idx="143">
                  <c:v>1.5039194981551749</c:v>
                </c:pt>
                <c:pt idx="144">
                  <c:v>1.5712871973582454</c:v>
                </c:pt>
                <c:pt idx="145">
                  <c:v>1.5728030134094835</c:v>
                </c:pt>
                <c:pt idx="146">
                  <c:v>1.6032703203239362</c:v>
                </c:pt>
                <c:pt idx="147">
                  <c:v>1.6347579965603423</c:v>
                </c:pt>
                <c:pt idx="148">
                  <c:v>1.6662177044204756</c:v>
                </c:pt>
                <c:pt idx="149">
                  <c:v>1.6736556760696357</c:v>
                </c:pt>
                <c:pt idx="150">
                  <c:v>1.7173477738489658</c:v>
                </c:pt>
                <c:pt idx="151">
                  <c:v>1.7210518549222174</c:v>
                </c:pt>
                <c:pt idx="152">
                  <c:v>1.9661212499735987</c:v>
                </c:pt>
                <c:pt idx="153">
                  <c:v>1.9862523215178465</c:v>
                </c:pt>
                <c:pt idx="154">
                  <c:v>2.0302413016471581</c:v>
                </c:pt>
                <c:pt idx="155">
                  <c:v>2.0821981162760688</c:v>
                </c:pt>
              </c:numCache>
            </c:numRef>
          </c:val>
          <c:smooth val="0"/>
          <c:extLst>
            <c:ext xmlns:c16="http://schemas.microsoft.com/office/drawing/2014/chart" uri="{C3380CC4-5D6E-409C-BE32-E72D297353CC}">
              <c16:uniqueId val="{00000000-F2A9-4824-8210-10A5A1C7EFFD}"/>
            </c:ext>
          </c:extLst>
        </c:ser>
        <c:ser>
          <c:idx val="1"/>
          <c:order val="1"/>
          <c:spPr>
            <a:ln w="19050">
              <a:noFill/>
            </a:ln>
          </c:spPr>
          <c:marker>
            <c:symbol val="none"/>
          </c:marker>
          <c:dLbls>
            <c:spPr>
              <a:noFill/>
              <a:ln w="25400">
                <a:noFill/>
              </a:ln>
            </c:spPr>
            <c:txPr>
              <a:bodyPr rot="-5400000" vert="horz" wrap="square" lIns="38100" tIns="19050" rIns="38100" bIns="19050" anchor="ctr">
                <a:spAutoFit/>
              </a:bodyPr>
              <a:lstStyle/>
              <a:p>
                <a:pPr algn="ctr">
                  <a:defRPr sz="1000" b="1" i="1" u="none" strike="noStrike" baseline="0">
                    <a:solidFill>
                      <a:srgbClr val="FF0000"/>
                    </a:solidFill>
                    <a:latin typeface="Arial"/>
                    <a:ea typeface="Arial"/>
                    <a:cs typeface="Arial"/>
                  </a:defRPr>
                </a:pPr>
                <a:endParaRPr lang="en-US"/>
              </a:p>
            </c:txPr>
            <c:dLblPos val="t"/>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errBars>
            <c:errDir val="y"/>
            <c:errBarType val="both"/>
            <c:errValType val="cust"/>
            <c:noEndCap val="0"/>
            <c:plus>
              <c:numRef>
                <c:f>'Comparative Charts Data'!$AI$8:$AI$163</c:f>
                <c:numCache>
                  <c:formatCode>General</c:formatCode>
                  <c:ptCount val="156"/>
                  <c:pt idx="0">
                    <c:v>0.52330693094762404</c:v>
                  </c:pt>
                  <c:pt idx="1">
                    <c:v>#N/A</c:v>
                  </c:pt>
                  <c:pt idx="2">
                    <c:v>#N/A</c:v>
                  </c:pt>
                  <c:pt idx="3">
                    <c:v>#N/A</c:v>
                  </c:pt>
                  <c:pt idx="4">
                    <c:v>#N/A</c:v>
                  </c:pt>
                  <c:pt idx="5">
                    <c:v>#N/A</c:v>
                  </c:pt>
                  <c:pt idx="6">
                    <c:v>#N/A</c:v>
                  </c:pt>
                  <c:pt idx="7">
                    <c:v>#N/A</c:v>
                  </c:pt>
                  <c:pt idx="8">
                    <c:v>0.52330693094762404</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0.40780455149634959</c:v>
                  </c:pt>
                  <c:pt idx="48">
                    <c:v>#N/A</c:v>
                  </c:pt>
                  <c:pt idx="49">
                    <c:v>#N/A</c:v>
                  </c:pt>
                  <c:pt idx="50">
                    <c:v>#N/A</c:v>
                  </c:pt>
                  <c:pt idx="51">
                    <c:v>0.53804577615089655</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0.63276582129612202</c:v>
                  </c:pt>
                  <c:pt idx="93">
                    <c:v>#N/A</c:v>
                  </c:pt>
                  <c:pt idx="94">
                    <c:v>#N/A</c:v>
                  </c:pt>
                  <c:pt idx="95">
                    <c:v>#N/A</c:v>
                  </c:pt>
                  <c:pt idx="96">
                    <c:v>#N/A</c:v>
                  </c:pt>
                  <c:pt idx="97">
                    <c:v>#N/A</c:v>
                  </c:pt>
                  <c:pt idx="98">
                    <c:v>#N/A</c:v>
                  </c:pt>
                  <c:pt idx="99">
                    <c:v>#N/A</c:v>
                  </c:pt>
                  <c:pt idx="100">
                    <c:v>#N/A</c:v>
                  </c:pt>
                  <c:pt idx="101">
                    <c:v>#N/A</c:v>
                  </c:pt>
                  <c:pt idx="102">
                    <c:v>#N/A</c:v>
                  </c:pt>
                  <c:pt idx="103">
                    <c:v>#N/A</c:v>
                  </c:pt>
                  <c:pt idx="104">
                    <c:v>#N/A</c:v>
                  </c:pt>
                  <c:pt idx="105">
                    <c:v>0.42127141361609122</c:v>
                  </c:pt>
                  <c:pt idx="106">
                    <c:v>#N/A</c:v>
                  </c:pt>
                  <c:pt idx="107">
                    <c:v>#N/A</c:v>
                  </c:pt>
                  <c:pt idx="108">
                    <c:v>#N/A</c:v>
                  </c:pt>
                  <c:pt idx="109">
                    <c:v>#N/A</c:v>
                  </c:pt>
                  <c:pt idx="110">
                    <c:v>#N/A</c:v>
                  </c:pt>
                  <c:pt idx="111">
                    <c:v>#N/A</c:v>
                  </c:pt>
                  <c:pt idx="112">
                    <c:v>#N/A</c:v>
                  </c:pt>
                  <c:pt idx="113">
                    <c:v>#N/A</c:v>
                  </c:pt>
                  <c:pt idx="114">
                    <c:v>#N/A</c:v>
                  </c:pt>
                  <c:pt idx="115">
                    <c:v>#N/A</c:v>
                  </c:pt>
                  <c:pt idx="116">
                    <c:v>0.42566311602543455</c:v>
                  </c:pt>
                  <c:pt idx="117">
                    <c:v>#N/A</c:v>
                  </c:pt>
                  <c:pt idx="118">
                    <c:v>#N/A</c:v>
                  </c:pt>
                  <c:pt idx="119">
                    <c:v>#N/A</c:v>
                  </c:pt>
                  <c:pt idx="120">
                    <c:v>#N/A</c:v>
                  </c:pt>
                  <c:pt idx="121">
                    <c:v>#N/A</c:v>
                  </c:pt>
                  <c:pt idx="122">
                    <c:v>0.38595384200119709</c:v>
                  </c:pt>
                  <c:pt idx="123">
                    <c:v>#N/A</c:v>
                  </c:pt>
                  <c:pt idx="124">
                    <c:v>#N/A</c:v>
                  </c:pt>
                  <c:pt idx="125">
                    <c:v>#N/A</c:v>
                  </c:pt>
                  <c:pt idx="126">
                    <c:v>#N/A</c:v>
                  </c:pt>
                  <c:pt idx="127">
                    <c:v>#N/A</c:v>
                  </c:pt>
                  <c:pt idx="128">
                    <c:v>#N/A</c:v>
                  </c:pt>
                  <c:pt idx="129">
                    <c:v>#N/A</c:v>
                  </c:pt>
                  <c:pt idx="130">
                    <c:v>#N/A</c:v>
                  </c:pt>
                  <c:pt idx="131">
                    <c:v>#N/A</c:v>
                  </c:pt>
                  <c:pt idx="132">
                    <c:v>#N/A</c:v>
                  </c:pt>
                  <c:pt idx="133">
                    <c:v>0.40780455149634959</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0.40780455149634959</c:v>
                  </c:pt>
                  <c:pt idx="155">
                    <c:v>#N/A</c:v>
                  </c:pt>
                </c:numCache>
              </c:numRef>
            </c:plus>
            <c:minus>
              <c:numRef>
                <c:f>'Comparative Charts Data'!$AI$8:$AI$163</c:f>
                <c:numCache>
                  <c:formatCode>General</c:formatCode>
                  <c:ptCount val="156"/>
                  <c:pt idx="0">
                    <c:v>0.52330693094762404</c:v>
                  </c:pt>
                  <c:pt idx="1">
                    <c:v>#N/A</c:v>
                  </c:pt>
                  <c:pt idx="2">
                    <c:v>#N/A</c:v>
                  </c:pt>
                  <c:pt idx="3">
                    <c:v>#N/A</c:v>
                  </c:pt>
                  <c:pt idx="4">
                    <c:v>#N/A</c:v>
                  </c:pt>
                  <c:pt idx="5">
                    <c:v>#N/A</c:v>
                  </c:pt>
                  <c:pt idx="6">
                    <c:v>#N/A</c:v>
                  </c:pt>
                  <c:pt idx="7">
                    <c:v>#N/A</c:v>
                  </c:pt>
                  <c:pt idx="8">
                    <c:v>0.52330693094762404</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0.40780455149634959</c:v>
                  </c:pt>
                  <c:pt idx="48">
                    <c:v>#N/A</c:v>
                  </c:pt>
                  <c:pt idx="49">
                    <c:v>#N/A</c:v>
                  </c:pt>
                  <c:pt idx="50">
                    <c:v>#N/A</c:v>
                  </c:pt>
                  <c:pt idx="51">
                    <c:v>0.53804577615089655</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0.63276582129612202</c:v>
                  </c:pt>
                  <c:pt idx="93">
                    <c:v>#N/A</c:v>
                  </c:pt>
                  <c:pt idx="94">
                    <c:v>#N/A</c:v>
                  </c:pt>
                  <c:pt idx="95">
                    <c:v>#N/A</c:v>
                  </c:pt>
                  <c:pt idx="96">
                    <c:v>#N/A</c:v>
                  </c:pt>
                  <c:pt idx="97">
                    <c:v>#N/A</c:v>
                  </c:pt>
                  <c:pt idx="98">
                    <c:v>#N/A</c:v>
                  </c:pt>
                  <c:pt idx="99">
                    <c:v>#N/A</c:v>
                  </c:pt>
                  <c:pt idx="100">
                    <c:v>#N/A</c:v>
                  </c:pt>
                  <c:pt idx="101">
                    <c:v>#N/A</c:v>
                  </c:pt>
                  <c:pt idx="102">
                    <c:v>#N/A</c:v>
                  </c:pt>
                  <c:pt idx="103">
                    <c:v>#N/A</c:v>
                  </c:pt>
                  <c:pt idx="104">
                    <c:v>#N/A</c:v>
                  </c:pt>
                  <c:pt idx="105">
                    <c:v>0.42127141361609122</c:v>
                  </c:pt>
                  <c:pt idx="106">
                    <c:v>#N/A</c:v>
                  </c:pt>
                  <c:pt idx="107">
                    <c:v>#N/A</c:v>
                  </c:pt>
                  <c:pt idx="108">
                    <c:v>#N/A</c:v>
                  </c:pt>
                  <c:pt idx="109">
                    <c:v>#N/A</c:v>
                  </c:pt>
                  <c:pt idx="110">
                    <c:v>#N/A</c:v>
                  </c:pt>
                  <c:pt idx="111">
                    <c:v>#N/A</c:v>
                  </c:pt>
                  <c:pt idx="112">
                    <c:v>#N/A</c:v>
                  </c:pt>
                  <c:pt idx="113">
                    <c:v>#N/A</c:v>
                  </c:pt>
                  <c:pt idx="114">
                    <c:v>#N/A</c:v>
                  </c:pt>
                  <c:pt idx="115">
                    <c:v>#N/A</c:v>
                  </c:pt>
                  <c:pt idx="116">
                    <c:v>0.42566311602543455</c:v>
                  </c:pt>
                  <c:pt idx="117">
                    <c:v>#N/A</c:v>
                  </c:pt>
                  <c:pt idx="118">
                    <c:v>#N/A</c:v>
                  </c:pt>
                  <c:pt idx="119">
                    <c:v>#N/A</c:v>
                  </c:pt>
                  <c:pt idx="120">
                    <c:v>#N/A</c:v>
                  </c:pt>
                  <c:pt idx="121">
                    <c:v>#N/A</c:v>
                  </c:pt>
                  <c:pt idx="122">
                    <c:v>0.38595384200119709</c:v>
                  </c:pt>
                  <c:pt idx="123">
                    <c:v>#N/A</c:v>
                  </c:pt>
                  <c:pt idx="124">
                    <c:v>#N/A</c:v>
                  </c:pt>
                  <c:pt idx="125">
                    <c:v>#N/A</c:v>
                  </c:pt>
                  <c:pt idx="126">
                    <c:v>#N/A</c:v>
                  </c:pt>
                  <c:pt idx="127">
                    <c:v>#N/A</c:v>
                  </c:pt>
                  <c:pt idx="128">
                    <c:v>#N/A</c:v>
                  </c:pt>
                  <c:pt idx="129">
                    <c:v>#N/A</c:v>
                  </c:pt>
                  <c:pt idx="130">
                    <c:v>#N/A</c:v>
                  </c:pt>
                  <c:pt idx="131">
                    <c:v>#N/A</c:v>
                  </c:pt>
                  <c:pt idx="132">
                    <c:v>#N/A</c:v>
                  </c:pt>
                  <c:pt idx="133">
                    <c:v>0.40780455149634959</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0.40780455149634959</c:v>
                  </c:pt>
                  <c:pt idx="155">
                    <c:v>#N/A</c:v>
                  </c:pt>
                </c:numCache>
              </c:numRef>
            </c:minus>
            <c:spPr>
              <a:ln w="12700">
                <a:solidFill>
                  <a:srgbClr val="000000"/>
                </a:solidFill>
                <a:prstDash val="solid"/>
              </a:ln>
            </c:spPr>
          </c:errBars>
          <c:cat>
            <c:strRef>
              <c:f>'Comparative Charts Data'!$AJ$8:$AJ$163</c:f>
              <c:strCache>
                <c:ptCount val="155"/>
                <c:pt idx="0">
                  <c:v>IRQ</c:v>
                </c:pt>
                <c:pt idx="8">
                  <c:v>LBY</c:v>
                </c:pt>
                <c:pt idx="47">
                  <c:v>IDN</c:v>
                </c:pt>
                <c:pt idx="51">
                  <c:v>JAM</c:v>
                </c:pt>
                <c:pt idx="92">
                  <c:v>MNG</c:v>
                </c:pt>
                <c:pt idx="105">
                  <c:v>BWA</c:v>
                </c:pt>
                <c:pt idx="116">
                  <c:v>SVN</c:v>
                </c:pt>
                <c:pt idx="122">
                  <c:v>TUN</c:v>
                </c:pt>
                <c:pt idx="133">
                  <c:v>CHL</c:v>
                </c:pt>
                <c:pt idx="154">
                  <c:v>NLD</c:v>
                </c:pt>
              </c:strCache>
            </c:strRef>
          </c:cat>
          <c:val>
            <c:numRef>
              <c:f>'Comparative Charts Data'!$AF$8:$AF$163</c:f>
              <c:numCache>
                <c:formatCode>0.000</c:formatCode>
                <c:ptCount val="156"/>
                <c:pt idx="0">
                  <c:v>-1.8831008918400516</c:v>
                </c:pt>
                <c:pt idx="1">
                  <c:v>-1.7690530057507605</c:v>
                </c:pt>
                <c:pt idx="2">
                  <c:v>-1.6974981983169284</c:v>
                </c:pt>
                <c:pt idx="3">
                  <c:v>-1.6966705929038615</c:v>
                </c:pt>
                <c:pt idx="4">
                  <c:v>-1.461346497716959</c:v>
                </c:pt>
                <c:pt idx="5">
                  <c:v>-1.4225978773593777</c:v>
                </c:pt>
                <c:pt idx="6">
                  <c:v>-1.390338884292103</c:v>
                </c:pt>
                <c:pt idx="7">
                  <c:v>-1.3866137923907753</c:v>
                </c:pt>
                <c:pt idx="8">
                  <c:v>-1.3217169105355902</c:v>
                </c:pt>
                <c:pt idx="9">
                  <c:v>-1.3207674411490427</c:v>
                </c:pt>
                <c:pt idx="10">
                  <c:v>-1.3048257367980496</c:v>
                </c:pt>
                <c:pt idx="11">
                  <c:v>-1.2522579311602571</c:v>
                </c:pt>
                <c:pt idx="12">
                  <c:v>-1.2315853958549137</c:v>
                </c:pt>
                <c:pt idx="13">
                  <c:v>-1.1808869811959986</c:v>
                </c:pt>
                <c:pt idx="14">
                  <c:v>-1.1291657344883741</c:v>
                </c:pt>
                <c:pt idx="15">
                  <c:v>-1.1267529773270337</c:v>
                </c:pt>
                <c:pt idx="16">
                  <c:v>-1.1084941457157245</c:v>
                </c:pt>
                <c:pt idx="17">
                  <c:v>-1.1001550005409613</c:v>
                </c:pt>
                <c:pt idx="18">
                  <c:v>-1.0869323757785783</c:v>
                </c:pt>
                <c:pt idx="19">
                  <c:v>-0.95327109471734817</c:v>
                </c:pt>
                <c:pt idx="20">
                  <c:v>-0.92152859534182774</c:v>
                </c:pt>
                <c:pt idx="21">
                  <c:v>-0.89942719537350491</c:v>
                </c:pt>
                <c:pt idx="22">
                  <c:v>-0.89290845414072462</c:v>
                </c:pt>
                <c:pt idx="23">
                  <c:v>-0.84920797665078129</c:v>
                </c:pt>
                <c:pt idx="24">
                  <c:v>-0.83324863482836731</c:v>
                </c:pt>
                <c:pt idx="25">
                  <c:v>-0.83254007631262517</c:v>
                </c:pt>
                <c:pt idx="26">
                  <c:v>-0.82377799173192168</c:v>
                </c:pt>
                <c:pt idx="27">
                  <c:v>-0.8141308759227277</c:v>
                </c:pt>
                <c:pt idx="28">
                  <c:v>-0.74711391325149723</c:v>
                </c:pt>
                <c:pt idx="29">
                  <c:v>-0.7444444772159049</c:v>
                </c:pt>
                <c:pt idx="30">
                  <c:v>-0.71436849482699039</c:v>
                </c:pt>
                <c:pt idx="31">
                  <c:v>-0.694273918478437</c:v>
                </c:pt>
                <c:pt idx="32">
                  <c:v>-0.65892415792465864</c:v>
                </c:pt>
                <c:pt idx="33">
                  <c:v>-0.65466184670493954</c:v>
                </c:pt>
                <c:pt idx="34">
                  <c:v>-0.65337260333753588</c:v>
                </c:pt>
                <c:pt idx="35">
                  <c:v>-0.64472026125784931</c:v>
                </c:pt>
                <c:pt idx="36">
                  <c:v>-0.62483991921410775</c:v>
                </c:pt>
                <c:pt idx="37">
                  <c:v>-0.62072069256285589</c:v>
                </c:pt>
                <c:pt idx="38">
                  <c:v>-0.61167805037031042</c:v>
                </c:pt>
                <c:pt idx="39">
                  <c:v>-0.59451526229779705</c:v>
                </c:pt>
                <c:pt idx="40">
                  <c:v>-0.58049981388382377</c:v>
                </c:pt>
                <c:pt idx="41">
                  <c:v>-0.57644704620037512</c:v>
                </c:pt>
                <c:pt idx="42">
                  <c:v>-0.57516891650413859</c:v>
                </c:pt>
                <c:pt idx="43">
                  <c:v>-0.56954870964168658</c:v>
                </c:pt>
                <c:pt idx="44">
                  <c:v>-0.56460822499449281</c:v>
                </c:pt>
                <c:pt idx="45">
                  <c:v>-0.56196095952597636</c:v>
                </c:pt>
                <c:pt idx="46">
                  <c:v>-0.54716746752991341</c:v>
                </c:pt>
                <c:pt idx="47">
                  <c:v>-0.52826279516855079</c:v>
                </c:pt>
                <c:pt idx="48">
                  <c:v>-0.5120820036059115</c:v>
                </c:pt>
                <c:pt idx="49">
                  <c:v>-0.49710152180538369</c:v>
                </c:pt>
                <c:pt idx="50">
                  <c:v>-0.48533728473468646</c:v>
                </c:pt>
                <c:pt idx="51">
                  <c:v>-0.48420131108456149</c:v>
                </c:pt>
                <c:pt idx="52">
                  <c:v>-0.47407399836740294</c:v>
                </c:pt>
                <c:pt idx="53">
                  <c:v>-0.46174820270581407</c:v>
                </c:pt>
                <c:pt idx="54">
                  <c:v>-0.46008276869666237</c:v>
                </c:pt>
                <c:pt idx="55">
                  <c:v>-0.41227210497783351</c:v>
                </c:pt>
                <c:pt idx="56">
                  <c:v>-0.40890130969572525</c:v>
                </c:pt>
                <c:pt idx="57">
                  <c:v>-0.39893553910072233</c:v>
                </c:pt>
                <c:pt idx="58">
                  <c:v>-0.37425541437259524</c:v>
                </c:pt>
                <c:pt idx="59">
                  <c:v>-0.34876157326587237</c:v>
                </c:pt>
                <c:pt idx="60">
                  <c:v>-0.33943571416158524</c:v>
                </c:pt>
                <c:pt idx="61">
                  <c:v>-0.33427682117057078</c:v>
                </c:pt>
                <c:pt idx="62">
                  <c:v>-0.33073075366025778</c:v>
                </c:pt>
                <c:pt idx="63">
                  <c:v>-0.30141500175701852</c:v>
                </c:pt>
                <c:pt idx="64">
                  <c:v>-0.29986293839707967</c:v>
                </c:pt>
                <c:pt idx="65">
                  <c:v>-0.29457592783734737</c:v>
                </c:pt>
                <c:pt idx="66">
                  <c:v>-0.2867775568036196</c:v>
                </c:pt>
                <c:pt idx="67">
                  <c:v>-0.27657204063011992</c:v>
                </c:pt>
                <c:pt idx="68">
                  <c:v>-0.26374686523655405</c:v>
                </c:pt>
                <c:pt idx="69">
                  <c:v>-0.26179485874720165</c:v>
                </c:pt>
                <c:pt idx="70">
                  <c:v>-0.25057898576132931</c:v>
                </c:pt>
                <c:pt idx="71">
                  <c:v>-0.2250182457894111</c:v>
                </c:pt>
                <c:pt idx="72">
                  <c:v>-0.22292354496409245</c:v>
                </c:pt>
                <c:pt idx="73">
                  <c:v>-0.21993543240760341</c:v>
                </c:pt>
                <c:pt idx="74">
                  <c:v>-0.18041327707637142</c:v>
                </c:pt>
                <c:pt idx="75">
                  <c:v>-0.14643871296735336</c:v>
                </c:pt>
                <c:pt idx="76">
                  <c:v>-0.14638660150047547</c:v>
                </c:pt>
                <c:pt idx="77">
                  <c:v>-0.13795229442171966</c:v>
                </c:pt>
                <c:pt idx="78">
                  <c:v>-8.87164917796225E-2</c:v>
                </c:pt>
                <c:pt idx="79">
                  <c:v>-6.6464363883482369E-2</c:v>
                </c:pt>
                <c:pt idx="80">
                  <c:v>-6.3434181322054486E-2</c:v>
                </c:pt>
                <c:pt idx="81">
                  <c:v>-5.9200859017791298E-2</c:v>
                </c:pt>
                <c:pt idx="82">
                  <c:v>-5.6625957250347983E-2</c:v>
                </c:pt>
                <c:pt idx="83">
                  <c:v>-5.228077000029676E-2</c:v>
                </c:pt>
                <c:pt idx="84">
                  <c:v>-3.1754158929577336E-2</c:v>
                </c:pt>
                <c:pt idx="85">
                  <c:v>-2.9278715568244438E-2</c:v>
                </c:pt>
                <c:pt idx="86">
                  <c:v>-9.8237958811934756E-3</c:v>
                </c:pt>
                <c:pt idx="87">
                  <c:v>8.6417987560675636E-3</c:v>
                </c:pt>
                <c:pt idx="88">
                  <c:v>8.6417987560675636E-3</c:v>
                </c:pt>
                <c:pt idx="89">
                  <c:v>8.6417987560675636E-3</c:v>
                </c:pt>
                <c:pt idx="90">
                  <c:v>9.7676169721577846E-3</c:v>
                </c:pt>
                <c:pt idx="91">
                  <c:v>1.5589979476754863E-2</c:v>
                </c:pt>
                <c:pt idx="92">
                  <c:v>1.7689353649143313E-2</c:v>
                </c:pt>
                <c:pt idx="93">
                  <c:v>4.4411189859742371E-2</c:v>
                </c:pt>
                <c:pt idx="94">
                  <c:v>4.7393144029681138E-2</c:v>
                </c:pt>
                <c:pt idx="95">
                  <c:v>6.7637979286703107E-2</c:v>
                </c:pt>
                <c:pt idx="96">
                  <c:v>0.12646049818518471</c:v>
                </c:pt>
                <c:pt idx="97">
                  <c:v>0.12684759663060247</c:v>
                </c:pt>
                <c:pt idx="98">
                  <c:v>0.13828729996307365</c:v>
                </c:pt>
                <c:pt idx="99">
                  <c:v>0.14962430984629702</c:v>
                </c:pt>
                <c:pt idx="100">
                  <c:v>0.16367019529192914</c:v>
                </c:pt>
                <c:pt idx="101">
                  <c:v>0.17217393468457604</c:v>
                </c:pt>
                <c:pt idx="102">
                  <c:v>0.17346460106772363</c:v>
                </c:pt>
                <c:pt idx="103">
                  <c:v>0.17430604177115941</c:v>
                </c:pt>
                <c:pt idx="104">
                  <c:v>0.17886557791426871</c:v>
                </c:pt>
                <c:pt idx="105">
                  <c:v>0.22097782542798705</c:v>
                </c:pt>
                <c:pt idx="106">
                  <c:v>0.2354996562606774</c:v>
                </c:pt>
                <c:pt idx="107">
                  <c:v>0.25818303990613278</c:v>
                </c:pt>
                <c:pt idx="108">
                  <c:v>0.26204437002148684</c:v>
                </c:pt>
                <c:pt idx="109">
                  <c:v>0.26708336483421169</c:v>
                </c:pt>
                <c:pt idx="110">
                  <c:v>0.40868248932004408</c:v>
                </c:pt>
                <c:pt idx="111">
                  <c:v>0.47372699580501521</c:v>
                </c:pt>
                <c:pt idx="112">
                  <c:v>0.47982341312178645</c:v>
                </c:pt>
                <c:pt idx="113">
                  <c:v>0.5207697459924624</c:v>
                </c:pt>
                <c:pt idx="114">
                  <c:v>0.55350723544864666</c:v>
                </c:pt>
                <c:pt idx="115">
                  <c:v>0.55969099671606082</c:v>
                </c:pt>
                <c:pt idx="116">
                  <c:v>0.56726681290344172</c:v>
                </c:pt>
                <c:pt idx="117">
                  <c:v>0.59464580125044864</c:v>
                </c:pt>
                <c:pt idx="118">
                  <c:v>0.60645638978787009</c:v>
                </c:pt>
                <c:pt idx="119">
                  <c:v>0.61779250728691126</c:v>
                </c:pt>
                <c:pt idx="120">
                  <c:v>0.62875539234087674</c:v>
                </c:pt>
                <c:pt idx="121">
                  <c:v>0.62961589666426054</c:v>
                </c:pt>
                <c:pt idx="122">
                  <c:v>0.63287580631365004</c:v>
                </c:pt>
                <c:pt idx="123">
                  <c:v>0.63494038642923867</c:v>
                </c:pt>
                <c:pt idx="124">
                  <c:v>0.67402191916468812</c:v>
                </c:pt>
                <c:pt idx="125">
                  <c:v>0.68507234663270755</c:v>
                </c:pt>
                <c:pt idx="126">
                  <c:v>0.71409582584017373</c:v>
                </c:pt>
                <c:pt idx="127">
                  <c:v>0.77286927248144377</c:v>
                </c:pt>
                <c:pt idx="128">
                  <c:v>0.83898797011488457</c:v>
                </c:pt>
                <c:pt idx="129">
                  <c:v>0.88326173224899007</c:v>
                </c:pt>
                <c:pt idx="130">
                  <c:v>0.89976388517880279</c:v>
                </c:pt>
                <c:pt idx="131">
                  <c:v>1.0406254320867756</c:v>
                </c:pt>
                <c:pt idx="132">
                  <c:v>1.1512038694785007</c:v>
                </c:pt>
                <c:pt idx="133">
                  <c:v>1.1658806436272082</c:v>
                </c:pt>
                <c:pt idx="134">
                  <c:v>1.2187250838209753</c:v>
                </c:pt>
                <c:pt idx="135">
                  <c:v>1.248339680893368</c:v>
                </c:pt>
                <c:pt idx="136">
                  <c:v>1.2639489175068348</c:v>
                </c:pt>
                <c:pt idx="137">
                  <c:v>1.2795323804320009</c:v>
                </c:pt>
                <c:pt idx="138">
                  <c:v>1.2936641101344104</c:v>
                </c:pt>
                <c:pt idx="139">
                  <c:v>1.3610967373064446</c:v>
                </c:pt>
                <c:pt idx="140">
                  <c:v>1.3658510155010322</c:v>
                </c:pt>
                <c:pt idx="141">
                  <c:v>1.4092090341388133</c:v>
                </c:pt>
                <c:pt idx="142">
                  <c:v>1.4586935841992952</c:v>
                </c:pt>
                <c:pt idx="143">
                  <c:v>1.5039194981551749</c:v>
                </c:pt>
                <c:pt idx="144">
                  <c:v>1.5712871973582454</c:v>
                </c:pt>
                <c:pt idx="145">
                  <c:v>1.5728030134094835</c:v>
                </c:pt>
                <c:pt idx="146">
                  <c:v>1.6032703203239362</c:v>
                </c:pt>
                <c:pt idx="147">
                  <c:v>1.6347579965603423</c:v>
                </c:pt>
                <c:pt idx="148">
                  <c:v>1.6662177044204756</c:v>
                </c:pt>
                <c:pt idx="149">
                  <c:v>1.6736556760696357</c:v>
                </c:pt>
                <c:pt idx="150">
                  <c:v>1.7173477738489658</c:v>
                </c:pt>
                <c:pt idx="151">
                  <c:v>1.7210518549222174</c:v>
                </c:pt>
                <c:pt idx="152">
                  <c:v>1.9661212499735987</c:v>
                </c:pt>
                <c:pt idx="153">
                  <c:v>1.9862523215178465</c:v>
                </c:pt>
                <c:pt idx="154">
                  <c:v>2.0302413016471581</c:v>
                </c:pt>
                <c:pt idx="155">
                  <c:v>2.0821981162760688</c:v>
                </c:pt>
              </c:numCache>
            </c:numRef>
          </c:val>
          <c:smooth val="0"/>
          <c:extLst>
            <c:ext xmlns:c16="http://schemas.microsoft.com/office/drawing/2014/chart" uri="{C3380CC4-5D6E-409C-BE32-E72D297353CC}">
              <c16:uniqueId val="{00000001-F2A9-4824-8210-10A5A1C7EFFD}"/>
            </c:ext>
          </c:extLst>
        </c:ser>
        <c:dLbls>
          <c:showLegendKey val="0"/>
          <c:showVal val="0"/>
          <c:showCatName val="0"/>
          <c:showSerName val="0"/>
          <c:showPercent val="0"/>
          <c:showBubbleSize val="0"/>
        </c:dLbls>
        <c:marker val="1"/>
        <c:smooth val="0"/>
        <c:axId val="2010495424"/>
        <c:axId val="1"/>
      </c:lineChart>
      <c:catAx>
        <c:axId val="2010495424"/>
        <c:scaling>
          <c:orientation val="minMax"/>
        </c:scaling>
        <c:delete val="0"/>
        <c:axPos val="b"/>
        <c:title>
          <c:tx>
            <c:rich>
              <a:bodyPr/>
              <a:lstStyle/>
              <a:p>
                <a:pPr>
                  <a:defRPr sz="1725" b="1" i="0" u="none" strike="noStrike" baseline="0">
                    <a:solidFill>
                      <a:srgbClr val="000000"/>
                    </a:solidFill>
                    <a:latin typeface="Arial"/>
                    <a:ea typeface="Arial"/>
                    <a:cs typeface="Arial"/>
                  </a:defRPr>
                </a:pPr>
                <a:r>
                  <a:rPr lang="en-US"/>
                  <a:t>Countries</a:t>
                </a:r>
              </a:p>
            </c:rich>
          </c:tx>
          <c:layout>
            <c:manualLayout>
              <c:xMode val="edge"/>
              <c:yMode val="edge"/>
              <c:x val="0.51957295373665469"/>
              <c:y val="0.90314136125654454"/>
            </c:manualLayout>
          </c:layout>
          <c:overlay val="0"/>
          <c:spPr>
            <a:noFill/>
            <a:ln w="25400">
              <a:noFill/>
            </a:ln>
          </c:spPr>
        </c:title>
        <c:numFmt formatCode="General" sourceLinked="1"/>
        <c:majorTickMark val="out"/>
        <c:minorTickMark val="none"/>
        <c:tickLblPos val="none"/>
        <c:spPr>
          <a:ln w="6350">
            <a:noFill/>
          </a:ln>
        </c:spPr>
        <c:crossAx val="1"/>
        <c:crossesAt val="-3"/>
        <c:auto val="1"/>
        <c:lblAlgn val="ctr"/>
        <c:lblOffset val="100"/>
        <c:tickMarkSkip val="1"/>
        <c:noMultiLvlLbl val="0"/>
      </c:catAx>
      <c:valAx>
        <c:axId val="1"/>
        <c:scaling>
          <c:orientation val="minMax"/>
          <c:max val="3"/>
          <c:min val="-3"/>
        </c:scaling>
        <c:delete val="0"/>
        <c:axPos val="l"/>
        <c:title>
          <c:tx>
            <c:rich>
              <a:bodyPr/>
              <a:lstStyle/>
              <a:p>
                <a:pPr>
                  <a:defRPr sz="1150" b="1" i="0" u="none" strike="noStrike" baseline="0">
                    <a:solidFill>
                      <a:srgbClr val="000000"/>
                    </a:solidFill>
                    <a:latin typeface="Arial"/>
                    <a:ea typeface="Arial"/>
                    <a:cs typeface="Arial"/>
                  </a:defRPr>
                </a:pPr>
                <a:r>
                  <a:rPr lang="en-US"/>
                  <a:t>Normalized Index</a:t>
                </a:r>
              </a:p>
            </c:rich>
          </c:tx>
          <c:layout>
            <c:manualLayout>
              <c:xMode val="edge"/>
              <c:yMode val="edge"/>
              <c:x val="0"/>
              <c:y val="0.3913612565445026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10495424"/>
        <c:crosses val="autoZero"/>
        <c:crossBetween val="between"/>
        <c:majorUnit val="1"/>
      </c:valAx>
      <c:spPr>
        <a:noFill/>
        <a:ln w="25400">
          <a:noFill/>
        </a:ln>
      </c:spPr>
    </c:plotArea>
    <c:legend>
      <c:legendPos val="r"/>
      <c:legendEntry>
        <c:idx val="1"/>
        <c:delete val="1"/>
      </c:legendEntry>
      <c:layout>
        <c:manualLayout>
          <c:xMode val="edge"/>
          <c:yMode val="edge"/>
          <c:x val="0.25711743772241985"/>
          <c:y val="5.235602094240838E-3"/>
          <c:w val="0.54003558718861211"/>
          <c:h val="0.14790575916230367"/>
        </c:manualLayout>
      </c:layout>
      <c:overlay val="0"/>
      <c:spPr>
        <a:solidFill>
          <a:srgbClr val="FFFFFF"/>
        </a:solidFill>
        <a:ln w="25400">
          <a:noFill/>
        </a:ln>
      </c:spPr>
      <c:txPr>
        <a:bodyPr/>
        <a:lstStyle/>
        <a:p>
          <a:pPr>
            <a:defRPr sz="2390" b="1"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1601423487544471E-2"/>
          <c:y val="2.356020942408377E-2"/>
          <c:w val="0.94750889679715289"/>
          <c:h val="0.95287958115183236"/>
        </c:manualLayout>
      </c:layout>
      <c:lineChart>
        <c:grouping val="standard"/>
        <c:varyColors val="0"/>
        <c:ser>
          <c:idx val="0"/>
          <c:order val="0"/>
          <c:tx>
            <c:strRef>
              <c:f>'Comparative Charts Data'!$AM$7</c:f>
              <c:strCache>
                <c:ptCount val="1"/>
                <c:pt idx="0">
                  <c:v>Regulatory Burden</c:v>
                </c:pt>
              </c:strCache>
            </c:strRef>
          </c:tx>
          <c:spPr>
            <a:ln w="19050">
              <a:noFill/>
            </a:ln>
          </c:spPr>
          <c:marker>
            <c:symbol val="diamond"/>
            <c:size val="5"/>
            <c:spPr>
              <a:solidFill>
                <a:srgbClr val="0000FF"/>
              </a:solidFill>
              <a:ln>
                <a:solidFill>
                  <a:srgbClr val="0000FF"/>
                </a:solidFill>
                <a:prstDash val="solid"/>
              </a:ln>
            </c:spPr>
          </c:marker>
          <c:errBars>
            <c:errDir val="y"/>
            <c:errBarType val="both"/>
            <c:errValType val="cust"/>
            <c:noEndCap val="0"/>
            <c:plus>
              <c:numRef>
                <c:f>'Comparative Charts Data'!$AO$8:$AO$173</c:f>
                <c:numCache>
                  <c:formatCode>General</c:formatCode>
                  <c:ptCount val="166"/>
                  <c:pt idx="0">
                    <c:v>0.64821692407697784</c:v>
                  </c:pt>
                  <c:pt idx="1">
                    <c:v>0.64821692407697784</c:v>
                  </c:pt>
                  <c:pt idx="2">
                    <c:v>0.64821692407697784</c:v>
                  </c:pt>
                  <c:pt idx="3">
                    <c:v>0.44651616632128893</c:v>
                  </c:pt>
                  <c:pt idx="4">
                    <c:v>0.98708458485579664</c:v>
                  </c:pt>
                  <c:pt idx="5">
                    <c:v>0.85270317164391207</c:v>
                  </c:pt>
                  <c:pt idx="6">
                    <c:v>1.1778701748274625</c:v>
                  </c:pt>
                  <c:pt idx="7">
                    <c:v>0.44651616632128893</c:v>
                  </c:pt>
                  <c:pt idx="8">
                    <c:v>0.85270317164391207</c:v>
                  </c:pt>
                  <c:pt idx="9">
                    <c:v>0.43103570258005747</c:v>
                  </c:pt>
                  <c:pt idx="10">
                    <c:v>0.85270317164391207</c:v>
                  </c:pt>
                  <c:pt idx="11">
                    <c:v>0.44572787478766707</c:v>
                  </c:pt>
                  <c:pt idx="12">
                    <c:v>0.84725137601564571</c:v>
                  </c:pt>
                  <c:pt idx="13">
                    <c:v>0.98708458485579664</c:v>
                  </c:pt>
                  <c:pt idx="14">
                    <c:v>0.49931080163921365</c:v>
                  </c:pt>
                  <c:pt idx="15">
                    <c:v>0.64821692407697784</c:v>
                  </c:pt>
                  <c:pt idx="16">
                    <c:v>1.1778701748274625</c:v>
                  </c:pt>
                  <c:pt idx="17">
                    <c:v>0.64821692407697784</c:v>
                  </c:pt>
                  <c:pt idx="18">
                    <c:v>0.98708458485579664</c:v>
                  </c:pt>
                  <c:pt idx="19">
                    <c:v>0.85270317164391207</c:v>
                  </c:pt>
                  <c:pt idx="20">
                    <c:v>0.64821692407697784</c:v>
                  </c:pt>
                  <c:pt idx="21">
                    <c:v>0.98708458485579664</c:v>
                  </c:pt>
                  <c:pt idx="22">
                    <c:v>0.43103570258005747</c:v>
                  </c:pt>
                  <c:pt idx="23">
                    <c:v>0.84725137601564571</c:v>
                  </c:pt>
                  <c:pt idx="24">
                    <c:v>0.64821692407697784</c:v>
                  </c:pt>
                  <c:pt idx="25">
                    <c:v>0.64821692407697784</c:v>
                  </c:pt>
                  <c:pt idx="26">
                    <c:v>0.84725137601564571</c:v>
                  </c:pt>
                  <c:pt idx="27">
                    <c:v>0.44572787478766707</c:v>
                  </c:pt>
                  <c:pt idx="28">
                    <c:v>0.98708458485579664</c:v>
                  </c:pt>
                  <c:pt idx="29">
                    <c:v>0.98708458485579664</c:v>
                  </c:pt>
                  <c:pt idx="30">
                    <c:v>0.85270317164391207</c:v>
                  </c:pt>
                  <c:pt idx="31">
                    <c:v>0.44572787478766707</c:v>
                  </c:pt>
                  <c:pt idx="32">
                    <c:v>0.97865514635679018</c:v>
                  </c:pt>
                  <c:pt idx="33">
                    <c:v>0.35499337693830635</c:v>
                  </c:pt>
                  <c:pt idx="34">
                    <c:v>0.47851704403363898</c:v>
                  </c:pt>
                  <c:pt idx="35">
                    <c:v>0.43103570258005747</c:v>
                  </c:pt>
                  <c:pt idx="36">
                    <c:v>0.85270317164391207</c:v>
                  </c:pt>
                  <c:pt idx="37">
                    <c:v>0.43103570258005747</c:v>
                  </c:pt>
                  <c:pt idx="38">
                    <c:v>0.85270317164391207</c:v>
                  </c:pt>
                  <c:pt idx="39">
                    <c:v>0.85270317164391207</c:v>
                  </c:pt>
                  <c:pt idx="40">
                    <c:v>0.98708458485579664</c:v>
                  </c:pt>
                  <c:pt idx="41">
                    <c:v>0.45025118867156655</c:v>
                  </c:pt>
                  <c:pt idx="42">
                    <c:v>0.43103570258005747</c:v>
                  </c:pt>
                  <c:pt idx="43">
                    <c:v>0.97865514635679018</c:v>
                  </c:pt>
                  <c:pt idx="44">
                    <c:v>0.98708458485579664</c:v>
                  </c:pt>
                  <c:pt idx="45">
                    <c:v>0.47754721111349618</c:v>
                  </c:pt>
                  <c:pt idx="46">
                    <c:v>0.37965395978436339</c:v>
                  </c:pt>
                  <c:pt idx="47">
                    <c:v>0.84725137601564571</c:v>
                  </c:pt>
                  <c:pt idx="48">
                    <c:v>0.54439001516465602</c:v>
                  </c:pt>
                  <c:pt idx="49">
                    <c:v>0.31482185339782076</c:v>
                  </c:pt>
                  <c:pt idx="50">
                    <c:v>0.43103570258005747</c:v>
                  </c:pt>
                  <c:pt idx="51">
                    <c:v>0.85270317164391207</c:v>
                  </c:pt>
                  <c:pt idx="52">
                    <c:v>0.54389643166360968</c:v>
                  </c:pt>
                  <c:pt idx="53">
                    <c:v>0.84725137601564571</c:v>
                  </c:pt>
                  <c:pt idx="54">
                    <c:v>0.45025118867156655</c:v>
                  </c:pt>
                  <c:pt idx="55">
                    <c:v>0.47754721111349618</c:v>
                  </c:pt>
                  <c:pt idx="56">
                    <c:v>1.6021877177992223</c:v>
                  </c:pt>
                  <c:pt idx="57">
                    <c:v>0.64821692407697784</c:v>
                  </c:pt>
                  <c:pt idx="58">
                    <c:v>0.64821692407697784</c:v>
                  </c:pt>
                  <c:pt idx="59">
                    <c:v>0.47754721111349618</c:v>
                  </c:pt>
                  <c:pt idx="60">
                    <c:v>0.85270317164391207</c:v>
                  </c:pt>
                  <c:pt idx="61">
                    <c:v>0.85270317164391207</c:v>
                  </c:pt>
                  <c:pt idx="62">
                    <c:v>0.64821692407697784</c:v>
                  </c:pt>
                  <c:pt idx="63">
                    <c:v>1.1778701748274625</c:v>
                  </c:pt>
                  <c:pt idx="64">
                    <c:v>0.97865514635679018</c:v>
                  </c:pt>
                  <c:pt idx="65">
                    <c:v>0.37563609761654765</c:v>
                  </c:pt>
                  <c:pt idx="66">
                    <c:v>0.57604049566941429</c:v>
                  </c:pt>
                  <c:pt idx="67">
                    <c:v>0.37516640539598994</c:v>
                  </c:pt>
                  <c:pt idx="68">
                    <c:v>0.54533056740478092</c:v>
                  </c:pt>
                  <c:pt idx="69">
                    <c:v>0.98708458485579664</c:v>
                  </c:pt>
                  <c:pt idx="70">
                    <c:v>0.54533056740478092</c:v>
                  </c:pt>
                  <c:pt idx="71">
                    <c:v>0.54389643166360968</c:v>
                  </c:pt>
                  <c:pt idx="72">
                    <c:v>0.85270317164391207</c:v>
                  </c:pt>
                  <c:pt idx="73">
                    <c:v>0.43103570258005747</c:v>
                  </c:pt>
                  <c:pt idx="74">
                    <c:v>0.37516640539598994</c:v>
                  </c:pt>
                  <c:pt idx="75">
                    <c:v>0.64821692407697784</c:v>
                  </c:pt>
                  <c:pt idx="76">
                    <c:v>0.38014073110060015</c:v>
                  </c:pt>
                  <c:pt idx="77">
                    <c:v>0.37563609761654765</c:v>
                  </c:pt>
                  <c:pt idx="78">
                    <c:v>0.37516640539598994</c:v>
                  </c:pt>
                  <c:pt idx="79">
                    <c:v>0.47754721111349618</c:v>
                  </c:pt>
                  <c:pt idx="80">
                    <c:v>0.35499337693830635</c:v>
                  </c:pt>
                  <c:pt idx="81">
                    <c:v>0.85270317164391207</c:v>
                  </c:pt>
                  <c:pt idx="82">
                    <c:v>0.47754721111349618</c:v>
                  </c:pt>
                  <c:pt idx="83">
                    <c:v>0.47754721111349618</c:v>
                  </c:pt>
                  <c:pt idx="84">
                    <c:v>0.37516640539598994</c:v>
                  </c:pt>
                  <c:pt idx="85">
                    <c:v>0.84725137601564571</c:v>
                  </c:pt>
                  <c:pt idx="86">
                    <c:v>0.43174846119332283</c:v>
                  </c:pt>
                  <c:pt idx="87">
                    <c:v>0.47754721111349618</c:v>
                  </c:pt>
                  <c:pt idx="88">
                    <c:v>0.57435094344077742</c:v>
                  </c:pt>
                  <c:pt idx="89">
                    <c:v>0.37516640539598994</c:v>
                  </c:pt>
                  <c:pt idx="90">
                    <c:v>0.85270317164391207</c:v>
                  </c:pt>
                  <c:pt idx="91">
                    <c:v>0.43174846119332283</c:v>
                  </c:pt>
                  <c:pt idx="92">
                    <c:v>0.33164035162159172</c:v>
                  </c:pt>
                  <c:pt idx="93">
                    <c:v>0.47754721111349618</c:v>
                  </c:pt>
                  <c:pt idx="94">
                    <c:v>0.54533056740478092</c:v>
                  </c:pt>
                  <c:pt idx="95">
                    <c:v>0.47754721111349618</c:v>
                  </c:pt>
                  <c:pt idx="96">
                    <c:v>0.98708458485579664</c:v>
                  </c:pt>
                  <c:pt idx="97">
                    <c:v>0.37516640539598994</c:v>
                  </c:pt>
                  <c:pt idx="98">
                    <c:v>0.84725137601564571</c:v>
                  </c:pt>
                  <c:pt idx="99">
                    <c:v>0.57604049566941429</c:v>
                  </c:pt>
                  <c:pt idx="100">
                    <c:v>0.64821692407697784</c:v>
                  </c:pt>
                  <c:pt idx="101">
                    <c:v>0.64821692407697784</c:v>
                  </c:pt>
                  <c:pt idx="102">
                    <c:v>0.64821692407697784</c:v>
                  </c:pt>
                  <c:pt idx="103">
                    <c:v>0.85270317164391207</c:v>
                  </c:pt>
                  <c:pt idx="104">
                    <c:v>0.84725137601564571</c:v>
                  </c:pt>
                  <c:pt idx="105">
                    <c:v>0.64581219739529938</c:v>
                  </c:pt>
                  <c:pt idx="106">
                    <c:v>0.85270317164391207</c:v>
                  </c:pt>
                  <c:pt idx="107">
                    <c:v>0.37563609761654765</c:v>
                  </c:pt>
                  <c:pt idx="108">
                    <c:v>0.44944298541613403</c:v>
                  </c:pt>
                  <c:pt idx="109">
                    <c:v>0.47851704403363898</c:v>
                  </c:pt>
                  <c:pt idx="110">
                    <c:v>0.85270317164391207</c:v>
                  </c:pt>
                  <c:pt idx="111">
                    <c:v>0.37516640539598994</c:v>
                  </c:pt>
                  <c:pt idx="112">
                    <c:v>0.43103570258005747</c:v>
                  </c:pt>
                  <c:pt idx="113">
                    <c:v>0.43103570258005747</c:v>
                  </c:pt>
                  <c:pt idx="114">
                    <c:v>0.43174846119332283</c:v>
                  </c:pt>
                  <c:pt idx="115">
                    <c:v>0.37563609761654765</c:v>
                  </c:pt>
                  <c:pt idx="116">
                    <c:v>0.85270317164391207</c:v>
                  </c:pt>
                  <c:pt idx="117">
                    <c:v>0.31482185339782076</c:v>
                  </c:pt>
                  <c:pt idx="118">
                    <c:v>0.37563609761654765</c:v>
                  </c:pt>
                  <c:pt idx="119">
                    <c:v>0.31482185339782076</c:v>
                  </c:pt>
                  <c:pt idx="120">
                    <c:v>0.47851704403363898</c:v>
                  </c:pt>
                  <c:pt idx="121">
                    <c:v>0.37516640539598994</c:v>
                  </c:pt>
                  <c:pt idx="122">
                    <c:v>0.37516640539598994</c:v>
                  </c:pt>
                  <c:pt idx="123">
                    <c:v>0.37563609761654765</c:v>
                  </c:pt>
                  <c:pt idx="124">
                    <c:v>0.37516640539598994</c:v>
                  </c:pt>
                  <c:pt idx="125">
                    <c:v>0.98708458485579664</c:v>
                  </c:pt>
                  <c:pt idx="126">
                    <c:v>0.40547132543580261</c:v>
                  </c:pt>
                  <c:pt idx="127">
                    <c:v>0.64821692407697784</c:v>
                  </c:pt>
                  <c:pt idx="128">
                    <c:v>0.37563609761654765</c:v>
                  </c:pt>
                  <c:pt idx="129">
                    <c:v>0.44944298541613403</c:v>
                  </c:pt>
                  <c:pt idx="130">
                    <c:v>0.37516640539598994</c:v>
                  </c:pt>
                  <c:pt idx="131">
                    <c:v>0.85270317164391207</c:v>
                  </c:pt>
                  <c:pt idx="132">
                    <c:v>0.43103570258005747</c:v>
                  </c:pt>
                  <c:pt idx="133">
                    <c:v>0.64821692407697784</c:v>
                  </c:pt>
                  <c:pt idx="134">
                    <c:v>0.84725137601564571</c:v>
                  </c:pt>
                  <c:pt idx="135">
                    <c:v>0.37563609761654765</c:v>
                  </c:pt>
                  <c:pt idx="136">
                    <c:v>0.37563609761654765</c:v>
                  </c:pt>
                  <c:pt idx="137">
                    <c:v>0.64821692407697784</c:v>
                  </c:pt>
                  <c:pt idx="138">
                    <c:v>0.85237398739948189</c:v>
                  </c:pt>
                  <c:pt idx="139">
                    <c:v>0.37563609761654765</c:v>
                  </c:pt>
                  <c:pt idx="140">
                    <c:v>0.31482185339782076</c:v>
                  </c:pt>
                  <c:pt idx="141">
                    <c:v>0.37516640539598994</c:v>
                  </c:pt>
                  <c:pt idx="142">
                    <c:v>0.37516640539598994</c:v>
                  </c:pt>
                  <c:pt idx="143">
                    <c:v>0.85270317164391207</c:v>
                  </c:pt>
                  <c:pt idx="144">
                    <c:v>0.64581219739529938</c:v>
                  </c:pt>
                  <c:pt idx="145">
                    <c:v>0.37516640539598994</c:v>
                  </c:pt>
                  <c:pt idx="146">
                    <c:v>0.37516640539598994</c:v>
                  </c:pt>
                  <c:pt idx="147">
                    <c:v>0.37516640539598994</c:v>
                  </c:pt>
                  <c:pt idx="148">
                    <c:v>0.37563609761654765</c:v>
                  </c:pt>
                  <c:pt idx="149">
                    <c:v>0.37516640539598994</c:v>
                  </c:pt>
                  <c:pt idx="150">
                    <c:v>0.64581219739529938</c:v>
                  </c:pt>
                  <c:pt idx="151">
                    <c:v>0.37563609761654765</c:v>
                  </c:pt>
                  <c:pt idx="152">
                    <c:v>0.40547132543580261</c:v>
                  </c:pt>
                  <c:pt idx="153">
                    <c:v>0.64821692407697784</c:v>
                  </c:pt>
                  <c:pt idx="154">
                    <c:v>0.37563609761654765</c:v>
                  </c:pt>
                  <c:pt idx="155">
                    <c:v>0.64821692407697784</c:v>
                  </c:pt>
                  <c:pt idx="156">
                    <c:v>0.37563609761654765</c:v>
                  </c:pt>
                  <c:pt idx="157">
                    <c:v>0.37516640539598994</c:v>
                  </c:pt>
                  <c:pt idx="158">
                    <c:v>0.37563609761654765</c:v>
                  </c:pt>
                  <c:pt idx="159">
                    <c:v>0.37563609761654765</c:v>
                  </c:pt>
                  <c:pt idx="160">
                    <c:v>0.37516640539598994</c:v>
                  </c:pt>
                  <c:pt idx="161">
                    <c:v>0.37563609761654765</c:v>
                  </c:pt>
                  <c:pt idx="162">
                    <c:v>0.37516640539598994</c:v>
                  </c:pt>
                  <c:pt idx="163">
                    <c:v>0.37516640539598994</c:v>
                  </c:pt>
                  <c:pt idx="164">
                    <c:v>0.85270317164391207</c:v>
                  </c:pt>
                  <c:pt idx="165">
                    <c:v>0.37516640539598994</c:v>
                  </c:pt>
                </c:numCache>
              </c:numRef>
            </c:plus>
            <c:minus>
              <c:numRef>
                <c:f>'Comparative Charts Data'!$AO$8:$AO$173</c:f>
                <c:numCache>
                  <c:formatCode>General</c:formatCode>
                  <c:ptCount val="166"/>
                  <c:pt idx="0">
                    <c:v>0.64821692407697784</c:v>
                  </c:pt>
                  <c:pt idx="1">
                    <c:v>0.64821692407697784</c:v>
                  </c:pt>
                  <c:pt idx="2">
                    <c:v>0.64821692407697784</c:v>
                  </c:pt>
                  <c:pt idx="3">
                    <c:v>0.44651616632128893</c:v>
                  </c:pt>
                  <c:pt idx="4">
                    <c:v>0.98708458485579664</c:v>
                  </c:pt>
                  <c:pt idx="5">
                    <c:v>0.85270317164391207</c:v>
                  </c:pt>
                  <c:pt idx="6">
                    <c:v>1.1778701748274625</c:v>
                  </c:pt>
                  <c:pt idx="7">
                    <c:v>0.44651616632128893</c:v>
                  </c:pt>
                  <c:pt idx="8">
                    <c:v>0.85270317164391207</c:v>
                  </c:pt>
                  <c:pt idx="9">
                    <c:v>0.43103570258005747</c:v>
                  </c:pt>
                  <c:pt idx="10">
                    <c:v>0.85270317164391207</c:v>
                  </c:pt>
                  <c:pt idx="11">
                    <c:v>0.44572787478766707</c:v>
                  </c:pt>
                  <c:pt idx="12">
                    <c:v>0.84725137601564571</c:v>
                  </c:pt>
                  <c:pt idx="13">
                    <c:v>0.98708458485579664</c:v>
                  </c:pt>
                  <c:pt idx="14">
                    <c:v>0.49931080163921365</c:v>
                  </c:pt>
                  <c:pt idx="15">
                    <c:v>0.64821692407697784</c:v>
                  </c:pt>
                  <c:pt idx="16">
                    <c:v>1.1778701748274625</c:v>
                  </c:pt>
                  <c:pt idx="17">
                    <c:v>0.64821692407697784</c:v>
                  </c:pt>
                  <c:pt idx="18">
                    <c:v>0.98708458485579664</c:v>
                  </c:pt>
                  <c:pt idx="19">
                    <c:v>0.85270317164391207</c:v>
                  </c:pt>
                  <c:pt idx="20">
                    <c:v>0.64821692407697784</c:v>
                  </c:pt>
                  <c:pt idx="21">
                    <c:v>0.98708458485579664</c:v>
                  </c:pt>
                  <c:pt idx="22">
                    <c:v>0.43103570258005747</c:v>
                  </c:pt>
                  <c:pt idx="23">
                    <c:v>0.84725137601564571</c:v>
                  </c:pt>
                  <c:pt idx="24">
                    <c:v>0.64821692407697784</c:v>
                  </c:pt>
                  <c:pt idx="25">
                    <c:v>0.64821692407697784</c:v>
                  </c:pt>
                  <c:pt idx="26">
                    <c:v>0.84725137601564571</c:v>
                  </c:pt>
                  <c:pt idx="27">
                    <c:v>0.44572787478766707</c:v>
                  </c:pt>
                  <c:pt idx="28">
                    <c:v>0.98708458485579664</c:v>
                  </c:pt>
                  <c:pt idx="29">
                    <c:v>0.98708458485579664</c:v>
                  </c:pt>
                  <c:pt idx="30">
                    <c:v>0.85270317164391207</c:v>
                  </c:pt>
                  <c:pt idx="31">
                    <c:v>0.44572787478766707</c:v>
                  </c:pt>
                  <c:pt idx="32">
                    <c:v>0.97865514635679018</c:v>
                  </c:pt>
                  <c:pt idx="33">
                    <c:v>0.35499337693830635</c:v>
                  </c:pt>
                  <c:pt idx="34">
                    <c:v>0.47851704403363898</c:v>
                  </c:pt>
                  <c:pt idx="35">
                    <c:v>0.43103570258005747</c:v>
                  </c:pt>
                  <c:pt idx="36">
                    <c:v>0.85270317164391207</c:v>
                  </c:pt>
                  <c:pt idx="37">
                    <c:v>0.43103570258005747</c:v>
                  </c:pt>
                  <c:pt idx="38">
                    <c:v>0.85270317164391207</c:v>
                  </c:pt>
                  <c:pt idx="39">
                    <c:v>0.85270317164391207</c:v>
                  </c:pt>
                  <c:pt idx="40">
                    <c:v>0.98708458485579664</c:v>
                  </c:pt>
                  <c:pt idx="41">
                    <c:v>0.45025118867156655</c:v>
                  </c:pt>
                  <c:pt idx="42">
                    <c:v>0.43103570258005747</c:v>
                  </c:pt>
                  <c:pt idx="43">
                    <c:v>0.97865514635679018</c:v>
                  </c:pt>
                  <c:pt idx="44">
                    <c:v>0.98708458485579664</c:v>
                  </c:pt>
                  <c:pt idx="45">
                    <c:v>0.47754721111349618</c:v>
                  </c:pt>
                  <c:pt idx="46">
                    <c:v>0.37965395978436339</c:v>
                  </c:pt>
                  <c:pt idx="47">
                    <c:v>0.84725137601564571</c:v>
                  </c:pt>
                  <c:pt idx="48">
                    <c:v>0.54439001516465602</c:v>
                  </c:pt>
                  <c:pt idx="49">
                    <c:v>0.31482185339782076</c:v>
                  </c:pt>
                  <c:pt idx="50">
                    <c:v>0.43103570258005747</c:v>
                  </c:pt>
                  <c:pt idx="51">
                    <c:v>0.85270317164391207</c:v>
                  </c:pt>
                  <c:pt idx="52">
                    <c:v>0.54389643166360968</c:v>
                  </c:pt>
                  <c:pt idx="53">
                    <c:v>0.84725137601564571</c:v>
                  </c:pt>
                  <c:pt idx="54">
                    <c:v>0.45025118867156655</c:v>
                  </c:pt>
                  <c:pt idx="55">
                    <c:v>0.47754721111349618</c:v>
                  </c:pt>
                  <c:pt idx="56">
                    <c:v>1.6021877177992223</c:v>
                  </c:pt>
                  <c:pt idx="57">
                    <c:v>0.64821692407697784</c:v>
                  </c:pt>
                  <c:pt idx="58">
                    <c:v>0.64821692407697784</c:v>
                  </c:pt>
                  <c:pt idx="59">
                    <c:v>0.47754721111349618</c:v>
                  </c:pt>
                  <c:pt idx="60">
                    <c:v>0.85270317164391207</c:v>
                  </c:pt>
                  <c:pt idx="61">
                    <c:v>0.85270317164391207</c:v>
                  </c:pt>
                  <c:pt idx="62">
                    <c:v>0.64821692407697784</c:v>
                  </c:pt>
                  <c:pt idx="63">
                    <c:v>1.1778701748274625</c:v>
                  </c:pt>
                  <c:pt idx="64">
                    <c:v>0.97865514635679018</c:v>
                  </c:pt>
                  <c:pt idx="65">
                    <c:v>0.37563609761654765</c:v>
                  </c:pt>
                  <c:pt idx="66">
                    <c:v>0.57604049566941429</c:v>
                  </c:pt>
                  <c:pt idx="67">
                    <c:v>0.37516640539598994</c:v>
                  </c:pt>
                  <c:pt idx="68">
                    <c:v>0.54533056740478092</c:v>
                  </c:pt>
                  <c:pt idx="69">
                    <c:v>0.98708458485579664</c:v>
                  </c:pt>
                  <c:pt idx="70">
                    <c:v>0.54533056740478092</c:v>
                  </c:pt>
                  <c:pt idx="71">
                    <c:v>0.54389643166360968</c:v>
                  </c:pt>
                  <c:pt idx="72">
                    <c:v>0.85270317164391207</c:v>
                  </c:pt>
                  <c:pt idx="73">
                    <c:v>0.43103570258005747</c:v>
                  </c:pt>
                  <c:pt idx="74">
                    <c:v>0.37516640539598994</c:v>
                  </c:pt>
                  <c:pt idx="75">
                    <c:v>0.64821692407697784</c:v>
                  </c:pt>
                  <c:pt idx="76">
                    <c:v>0.38014073110060015</c:v>
                  </c:pt>
                  <c:pt idx="77">
                    <c:v>0.37563609761654765</c:v>
                  </c:pt>
                  <c:pt idx="78">
                    <c:v>0.37516640539598994</c:v>
                  </c:pt>
                  <c:pt idx="79">
                    <c:v>0.47754721111349618</c:v>
                  </c:pt>
                  <c:pt idx="80">
                    <c:v>0.35499337693830635</c:v>
                  </c:pt>
                  <c:pt idx="81">
                    <c:v>0.85270317164391207</c:v>
                  </c:pt>
                  <c:pt idx="82">
                    <c:v>0.47754721111349618</c:v>
                  </c:pt>
                  <c:pt idx="83">
                    <c:v>0.47754721111349618</c:v>
                  </c:pt>
                  <c:pt idx="84">
                    <c:v>0.37516640539598994</c:v>
                  </c:pt>
                  <c:pt idx="85">
                    <c:v>0.84725137601564571</c:v>
                  </c:pt>
                  <c:pt idx="86">
                    <c:v>0.43174846119332283</c:v>
                  </c:pt>
                  <c:pt idx="87">
                    <c:v>0.47754721111349618</c:v>
                  </c:pt>
                  <c:pt idx="88">
                    <c:v>0.57435094344077742</c:v>
                  </c:pt>
                  <c:pt idx="89">
                    <c:v>0.37516640539598994</c:v>
                  </c:pt>
                  <c:pt idx="90">
                    <c:v>0.85270317164391207</c:v>
                  </c:pt>
                  <c:pt idx="91">
                    <c:v>0.43174846119332283</c:v>
                  </c:pt>
                  <c:pt idx="92">
                    <c:v>0.33164035162159172</c:v>
                  </c:pt>
                  <c:pt idx="93">
                    <c:v>0.47754721111349618</c:v>
                  </c:pt>
                  <c:pt idx="94">
                    <c:v>0.54533056740478092</c:v>
                  </c:pt>
                  <c:pt idx="95">
                    <c:v>0.47754721111349618</c:v>
                  </c:pt>
                  <c:pt idx="96">
                    <c:v>0.98708458485579664</c:v>
                  </c:pt>
                  <c:pt idx="97">
                    <c:v>0.37516640539598994</c:v>
                  </c:pt>
                  <c:pt idx="98">
                    <c:v>0.84725137601564571</c:v>
                  </c:pt>
                  <c:pt idx="99">
                    <c:v>0.57604049566941429</c:v>
                  </c:pt>
                  <c:pt idx="100">
                    <c:v>0.64821692407697784</c:v>
                  </c:pt>
                  <c:pt idx="101">
                    <c:v>0.64821692407697784</c:v>
                  </c:pt>
                  <c:pt idx="102">
                    <c:v>0.64821692407697784</c:v>
                  </c:pt>
                  <c:pt idx="103">
                    <c:v>0.85270317164391207</c:v>
                  </c:pt>
                  <c:pt idx="104">
                    <c:v>0.84725137601564571</c:v>
                  </c:pt>
                  <c:pt idx="105">
                    <c:v>0.64581219739529938</c:v>
                  </c:pt>
                  <c:pt idx="106">
                    <c:v>0.85270317164391207</c:v>
                  </c:pt>
                  <c:pt idx="107">
                    <c:v>0.37563609761654765</c:v>
                  </c:pt>
                  <c:pt idx="108">
                    <c:v>0.44944298541613403</c:v>
                  </c:pt>
                  <c:pt idx="109">
                    <c:v>0.47851704403363898</c:v>
                  </c:pt>
                  <c:pt idx="110">
                    <c:v>0.85270317164391207</c:v>
                  </c:pt>
                  <c:pt idx="111">
                    <c:v>0.37516640539598994</c:v>
                  </c:pt>
                  <c:pt idx="112">
                    <c:v>0.43103570258005747</c:v>
                  </c:pt>
                  <c:pt idx="113">
                    <c:v>0.43103570258005747</c:v>
                  </c:pt>
                  <c:pt idx="114">
                    <c:v>0.43174846119332283</c:v>
                  </c:pt>
                  <c:pt idx="115">
                    <c:v>0.37563609761654765</c:v>
                  </c:pt>
                  <c:pt idx="116">
                    <c:v>0.85270317164391207</c:v>
                  </c:pt>
                  <c:pt idx="117">
                    <c:v>0.31482185339782076</c:v>
                  </c:pt>
                  <c:pt idx="118">
                    <c:v>0.37563609761654765</c:v>
                  </c:pt>
                  <c:pt idx="119">
                    <c:v>0.31482185339782076</c:v>
                  </c:pt>
                  <c:pt idx="120">
                    <c:v>0.47851704403363898</c:v>
                  </c:pt>
                  <c:pt idx="121">
                    <c:v>0.37516640539598994</c:v>
                  </c:pt>
                  <c:pt idx="122">
                    <c:v>0.37516640539598994</c:v>
                  </c:pt>
                  <c:pt idx="123">
                    <c:v>0.37563609761654765</c:v>
                  </c:pt>
                  <c:pt idx="124">
                    <c:v>0.37516640539598994</c:v>
                  </c:pt>
                  <c:pt idx="125">
                    <c:v>0.98708458485579664</c:v>
                  </c:pt>
                  <c:pt idx="126">
                    <c:v>0.40547132543580261</c:v>
                  </c:pt>
                  <c:pt idx="127">
                    <c:v>0.64821692407697784</c:v>
                  </c:pt>
                  <c:pt idx="128">
                    <c:v>0.37563609761654765</c:v>
                  </c:pt>
                  <c:pt idx="129">
                    <c:v>0.44944298541613403</c:v>
                  </c:pt>
                  <c:pt idx="130">
                    <c:v>0.37516640539598994</c:v>
                  </c:pt>
                  <c:pt idx="131">
                    <c:v>0.85270317164391207</c:v>
                  </c:pt>
                  <c:pt idx="132">
                    <c:v>0.43103570258005747</c:v>
                  </c:pt>
                  <c:pt idx="133">
                    <c:v>0.64821692407697784</c:v>
                  </c:pt>
                  <c:pt idx="134">
                    <c:v>0.84725137601564571</c:v>
                  </c:pt>
                  <c:pt idx="135">
                    <c:v>0.37563609761654765</c:v>
                  </c:pt>
                  <c:pt idx="136">
                    <c:v>0.37563609761654765</c:v>
                  </c:pt>
                  <c:pt idx="137">
                    <c:v>0.64821692407697784</c:v>
                  </c:pt>
                  <c:pt idx="138">
                    <c:v>0.85237398739948189</c:v>
                  </c:pt>
                  <c:pt idx="139">
                    <c:v>0.37563609761654765</c:v>
                  </c:pt>
                  <c:pt idx="140">
                    <c:v>0.31482185339782076</c:v>
                  </c:pt>
                  <c:pt idx="141">
                    <c:v>0.37516640539598994</c:v>
                  </c:pt>
                  <c:pt idx="142">
                    <c:v>0.37516640539598994</c:v>
                  </c:pt>
                  <c:pt idx="143">
                    <c:v>0.85270317164391207</c:v>
                  </c:pt>
                  <c:pt idx="144">
                    <c:v>0.64581219739529938</c:v>
                  </c:pt>
                  <c:pt idx="145">
                    <c:v>0.37516640539598994</c:v>
                  </c:pt>
                  <c:pt idx="146">
                    <c:v>0.37516640539598994</c:v>
                  </c:pt>
                  <c:pt idx="147">
                    <c:v>0.37516640539598994</c:v>
                  </c:pt>
                  <c:pt idx="148">
                    <c:v>0.37563609761654765</c:v>
                  </c:pt>
                  <c:pt idx="149">
                    <c:v>0.37516640539598994</c:v>
                  </c:pt>
                  <c:pt idx="150">
                    <c:v>0.64581219739529938</c:v>
                  </c:pt>
                  <c:pt idx="151">
                    <c:v>0.37563609761654765</c:v>
                  </c:pt>
                  <c:pt idx="152">
                    <c:v>0.40547132543580261</c:v>
                  </c:pt>
                  <c:pt idx="153">
                    <c:v>0.64821692407697784</c:v>
                  </c:pt>
                  <c:pt idx="154">
                    <c:v>0.37563609761654765</c:v>
                  </c:pt>
                  <c:pt idx="155">
                    <c:v>0.64821692407697784</c:v>
                  </c:pt>
                  <c:pt idx="156">
                    <c:v>0.37563609761654765</c:v>
                  </c:pt>
                  <c:pt idx="157">
                    <c:v>0.37516640539598994</c:v>
                  </c:pt>
                  <c:pt idx="158">
                    <c:v>0.37563609761654765</c:v>
                  </c:pt>
                  <c:pt idx="159">
                    <c:v>0.37563609761654765</c:v>
                  </c:pt>
                  <c:pt idx="160">
                    <c:v>0.37516640539598994</c:v>
                  </c:pt>
                  <c:pt idx="161">
                    <c:v>0.37563609761654765</c:v>
                  </c:pt>
                  <c:pt idx="162">
                    <c:v>0.37516640539598994</c:v>
                  </c:pt>
                  <c:pt idx="163">
                    <c:v>0.37516640539598994</c:v>
                  </c:pt>
                  <c:pt idx="164">
                    <c:v>0.85270317164391207</c:v>
                  </c:pt>
                  <c:pt idx="165">
                    <c:v>0.37516640539598994</c:v>
                  </c:pt>
                </c:numCache>
              </c:numRef>
            </c:minus>
            <c:spPr>
              <a:ln w="3175">
                <a:solidFill>
                  <a:srgbClr val="C0C0C0"/>
                </a:solidFill>
                <a:prstDash val="solid"/>
              </a:ln>
            </c:spPr>
          </c:errBars>
          <c:cat>
            <c:strRef>
              <c:f>'Comparative Charts Data'!$AQ$8:$AQ$173</c:f>
              <c:strCache>
                <c:ptCount val="160"/>
                <c:pt idx="0">
                  <c:v>IRQ</c:v>
                </c:pt>
                <c:pt idx="1">
                  <c:v>LBY</c:v>
                </c:pt>
                <c:pt idx="77">
                  <c:v>IDN</c:v>
                </c:pt>
                <c:pt idx="81">
                  <c:v>MNG</c:v>
                </c:pt>
                <c:pt idx="109">
                  <c:v>TUN</c:v>
                </c:pt>
                <c:pt idx="114">
                  <c:v>SVN</c:v>
                </c:pt>
                <c:pt idx="120">
                  <c:v>BWA</c:v>
                </c:pt>
                <c:pt idx="134">
                  <c:v>JAM</c:v>
                </c:pt>
                <c:pt idx="148">
                  <c:v>CHL</c:v>
                </c:pt>
                <c:pt idx="159">
                  <c:v>NLD</c:v>
                </c:pt>
              </c:strCache>
            </c:strRef>
          </c:cat>
          <c:val>
            <c:numRef>
              <c:f>'Comparative Charts Data'!$AM$8:$AM$173</c:f>
              <c:numCache>
                <c:formatCode>0.000</c:formatCode>
                <c:ptCount val="166"/>
                <c:pt idx="0">
                  <c:v>-3.1421853569799123</c:v>
                </c:pt>
                <c:pt idx="1">
                  <c:v>-2.3762653673640157</c:v>
                </c:pt>
                <c:pt idx="2">
                  <c:v>-2.3404178684846326</c:v>
                </c:pt>
                <c:pt idx="3">
                  <c:v>-1.9311902790637929</c:v>
                </c:pt>
                <c:pt idx="4">
                  <c:v>-1.8178793119111063</c:v>
                </c:pt>
                <c:pt idx="5">
                  <c:v>-1.7688768021246193</c:v>
                </c:pt>
                <c:pt idx="6">
                  <c:v>-1.5389354421568193</c:v>
                </c:pt>
                <c:pt idx="7">
                  <c:v>-1.5195519429523292</c:v>
                </c:pt>
                <c:pt idx="8">
                  <c:v>-1.5008318425718046</c:v>
                </c:pt>
                <c:pt idx="9">
                  <c:v>-1.4655770170580293</c:v>
                </c:pt>
                <c:pt idx="10">
                  <c:v>-1.4008644430820911</c:v>
                </c:pt>
                <c:pt idx="11">
                  <c:v>-1.3978224420964669</c:v>
                </c:pt>
                <c:pt idx="12">
                  <c:v>-1.350234237049212</c:v>
                </c:pt>
                <c:pt idx="13">
                  <c:v>-1.3318483752731782</c:v>
                </c:pt>
                <c:pt idx="14">
                  <c:v>-1.2574078298340885</c:v>
                </c:pt>
                <c:pt idx="15">
                  <c:v>-1.2506436241740722</c:v>
                </c:pt>
                <c:pt idx="16">
                  <c:v>-1.2480401716116811</c:v>
                </c:pt>
                <c:pt idx="17">
                  <c:v>-1.1726383929584521</c:v>
                </c:pt>
                <c:pt idx="18">
                  <c:v>-1.169838061764453</c:v>
                </c:pt>
                <c:pt idx="19">
                  <c:v>-1.1328194835292764</c:v>
                </c:pt>
                <c:pt idx="20">
                  <c:v>-1.0108266200058897</c:v>
                </c:pt>
                <c:pt idx="21">
                  <c:v>-1.0078277521439754</c:v>
                </c:pt>
                <c:pt idx="22">
                  <c:v>-0.99736144864975973</c:v>
                </c:pt>
                <c:pt idx="23">
                  <c:v>-0.99136690054546128</c:v>
                </c:pt>
                <c:pt idx="24">
                  <c:v>-0.91532426663525046</c:v>
                </c:pt>
                <c:pt idx="25">
                  <c:v>-0.86557551078601891</c:v>
                </c:pt>
                <c:pt idx="26">
                  <c:v>-0.85287683211130538</c:v>
                </c:pt>
                <c:pt idx="27">
                  <c:v>-0.84926699912726855</c:v>
                </c:pt>
                <c:pt idx="28">
                  <c:v>-0.84581743863525027</c:v>
                </c:pt>
                <c:pt idx="29">
                  <c:v>-0.84581743863525027</c:v>
                </c:pt>
                <c:pt idx="30">
                  <c:v>-0.82791236389541356</c:v>
                </c:pt>
                <c:pt idx="31">
                  <c:v>-0.75821284237391973</c:v>
                </c:pt>
                <c:pt idx="32">
                  <c:v>-0.73958284851770884</c:v>
                </c:pt>
                <c:pt idx="33">
                  <c:v>-0.7208292810791278</c:v>
                </c:pt>
                <c:pt idx="34">
                  <c:v>-0.70957546122155735</c:v>
                </c:pt>
                <c:pt idx="35">
                  <c:v>-0.69955471858828977</c:v>
                </c:pt>
                <c:pt idx="36">
                  <c:v>-0.5861104854996585</c:v>
                </c:pt>
                <c:pt idx="37">
                  <c:v>-0.57031754777027643</c:v>
                </c:pt>
                <c:pt idx="38">
                  <c:v>-0.52300524426155071</c:v>
                </c:pt>
                <c:pt idx="39">
                  <c:v>-0.52300524426155071</c:v>
                </c:pt>
                <c:pt idx="40">
                  <c:v>-0.52179681550604728</c:v>
                </c:pt>
                <c:pt idx="41">
                  <c:v>-0.45879331168115195</c:v>
                </c:pt>
                <c:pt idx="42">
                  <c:v>-0.40462373340795066</c:v>
                </c:pt>
                <c:pt idx="43">
                  <c:v>-0.36870348851870793</c:v>
                </c:pt>
                <c:pt idx="44">
                  <c:v>-0.35978650199732215</c:v>
                </c:pt>
                <c:pt idx="45">
                  <c:v>-0.35159944173553426</c:v>
                </c:pt>
                <c:pt idx="46">
                  <c:v>-0.34099621931536372</c:v>
                </c:pt>
                <c:pt idx="47">
                  <c:v>-0.33769085919806557</c:v>
                </c:pt>
                <c:pt idx="48">
                  <c:v>-0.31189210410696011</c:v>
                </c:pt>
                <c:pt idx="49">
                  <c:v>-0.30305446213512316</c:v>
                </c:pt>
                <c:pt idx="50">
                  <c:v>-0.28062880406258917</c:v>
                </c:pt>
                <c:pt idx="51">
                  <c:v>-0.24965074471065185</c:v>
                </c:pt>
                <c:pt idx="52">
                  <c:v>-0.22740624234031867</c:v>
                </c:pt>
                <c:pt idx="53">
                  <c:v>-0.20891550141843568</c:v>
                </c:pt>
                <c:pt idx="54">
                  <c:v>-0.19784478192492747</c:v>
                </c:pt>
                <c:pt idx="55">
                  <c:v>-0.16368273089507202</c:v>
                </c:pt>
                <c:pt idx="56">
                  <c:v>-0.16182088293069852</c:v>
                </c:pt>
                <c:pt idx="57">
                  <c:v>-0.15523665121689781</c:v>
                </c:pt>
                <c:pt idx="58">
                  <c:v>-0.14866746520517207</c:v>
                </c:pt>
                <c:pt idx="59">
                  <c:v>-0.13283592721084336</c:v>
                </c:pt>
                <c:pt idx="60">
                  <c:v>-0.12874980696358554</c:v>
                </c:pt>
                <c:pt idx="61">
                  <c:v>-0.10250672580652591</c:v>
                </c:pt>
                <c:pt idx="62">
                  <c:v>-9.0885527120957058E-2</c:v>
                </c:pt>
                <c:pt idx="63">
                  <c:v>-8.4459085940385009E-2</c:v>
                </c:pt>
                <c:pt idx="64">
                  <c:v>-8.1537398210084697E-2</c:v>
                </c:pt>
                <c:pt idx="65">
                  <c:v>-7.0084539357266551E-2</c:v>
                </c:pt>
                <c:pt idx="66">
                  <c:v>-5.7904784103815762E-2</c:v>
                </c:pt>
                <c:pt idx="67">
                  <c:v>-3.997451757928016E-2</c:v>
                </c:pt>
                <c:pt idx="68">
                  <c:v>-3.782975907589714E-2</c:v>
                </c:pt>
                <c:pt idx="69">
                  <c:v>-3.576587886811923E-2</c:v>
                </c:pt>
                <c:pt idx="70">
                  <c:v>-3.3403615763245728E-2</c:v>
                </c:pt>
                <c:pt idx="71">
                  <c:v>8.0826478281831537E-2</c:v>
                </c:pt>
                <c:pt idx="72">
                  <c:v>8.1499453178648193E-2</c:v>
                </c:pt>
                <c:pt idx="73">
                  <c:v>8.917584760806356E-2</c:v>
                </c:pt>
                <c:pt idx="74">
                  <c:v>8.950740243290678E-2</c:v>
                </c:pt>
                <c:pt idx="75">
                  <c:v>0.10225105087865453</c:v>
                </c:pt>
                <c:pt idx="76">
                  <c:v>0.11787819215763888</c:v>
                </c:pt>
                <c:pt idx="77">
                  <c:v>0.12148773107287597</c:v>
                </c:pt>
                <c:pt idx="78">
                  <c:v>0.13381615967891852</c:v>
                </c:pt>
                <c:pt idx="79">
                  <c:v>0.14775610966350805</c:v>
                </c:pt>
                <c:pt idx="80">
                  <c:v>0.16760463311523752</c:v>
                </c:pt>
                <c:pt idx="81">
                  <c:v>0.17084777374437296</c:v>
                </c:pt>
                <c:pt idx="82">
                  <c:v>0.18264872223997117</c:v>
                </c:pt>
                <c:pt idx="83">
                  <c:v>0.18355962363041203</c:v>
                </c:pt>
                <c:pt idx="84">
                  <c:v>0.19216792549730768</c:v>
                </c:pt>
                <c:pt idx="85">
                  <c:v>0.19699042287553667</c:v>
                </c:pt>
                <c:pt idx="86">
                  <c:v>0.1993319812386411</c:v>
                </c:pt>
                <c:pt idx="87">
                  <c:v>0.21598677305163816</c:v>
                </c:pt>
                <c:pt idx="88">
                  <c:v>0.21701620969144944</c:v>
                </c:pt>
                <c:pt idx="89">
                  <c:v>0.21903128552230844</c:v>
                </c:pt>
                <c:pt idx="90">
                  <c:v>0.23395301208085831</c:v>
                </c:pt>
                <c:pt idx="91">
                  <c:v>0.2381709682588288</c:v>
                </c:pt>
                <c:pt idx="92">
                  <c:v>0.24361670472254493</c:v>
                </c:pt>
                <c:pt idx="93">
                  <c:v>0.25185885601012226</c:v>
                </c:pt>
                <c:pt idx="94">
                  <c:v>0.2667298981356363</c:v>
                </c:pt>
                <c:pt idx="95">
                  <c:v>0.27836296766957042</c:v>
                </c:pt>
                <c:pt idx="96">
                  <c:v>0.28825474814933105</c:v>
                </c:pt>
                <c:pt idx="97">
                  <c:v>0.28954507575052796</c:v>
                </c:pt>
                <c:pt idx="98">
                  <c:v>0.28967691596475037</c:v>
                </c:pt>
                <c:pt idx="99">
                  <c:v>0.29382105881922338</c:v>
                </c:pt>
                <c:pt idx="100">
                  <c:v>0.29621944848933685</c:v>
                </c:pt>
                <c:pt idx="101">
                  <c:v>0.30496800987664752</c:v>
                </c:pt>
                <c:pt idx="102">
                  <c:v>0.32658636077538622</c:v>
                </c:pt>
                <c:pt idx="103">
                  <c:v>0.35485395272954706</c:v>
                </c:pt>
                <c:pt idx="104">
                  <c:v>0.36965153368332943</c:v>
                </c:pt>
                <c:pt idx="105">
                  <c:v>0.37656617304692719</c:v>
                </c:pt>
                <c:pt idx="106">
                  <c:v>0.38640657098306841</c:v>
                </c:pt>
                <c:pt idx="107">
                  <c:v>0.38886899261987112</c:v>
                </c:pt>
                <c:pt idx="108">
                  <c:v>0.41655225852466637</c:v>
                </c:pt>
                <c:pt idx="109">
                  <c:v>0.42900570775695634</c:v>
                </c:pt>
                <c:pt idx="110">
                  <c:v>0.44420227222309205</c:v>
                </c:pt>
                <c:pt idx="111">
                  <c:v>0.47682824778863003</c:v>
                </c:pt>
                <c:pt idx="112">
                  <c:v>0.50867099196697774</c:v>
                </c:pt>
                <c:pt idx="113">
                  <c:v>0.51648934485113174</c:v>
                </c:pt>
                <c:pt idx="114">
                  <c:v>0.53154661421746363</c:v>
                </c:pt>
                <c:pt idx="115">
                  <c:v>0.53316827664408317</c:v>
                </c:pt>
                <c:pt idx="116">
                  <c:v>0.53886013171472114</c:v>
                </c:pt>
                <c:pt idx="117">
                  <c:v>0.5649498640648235</c:v>
                </c:pt>
                <c:pt idx="118">
                  <c:v>0.5653442365195519</c:v>
                </c:pt>
                <c:pt idx="119">
                  <c:v>0.56981387384377991</c:v>
                </c:pt>
                <c:pt idx="120">
                  <c:v>0.5724208720886822</c:v>
                </c:pt>
                <c:pt idx="121">
                  <c:v>0.59136433398140098</c:v>
                </c:pt>
                <c:pt idx="122">
                  <c:v>0.59491923923956824</c:v>
                </c:pt>
                <c:pt idx="123">
                  <c:v>0.60497152539640353</c:v>
                </c:pt>
                <c:pt idx="124">
                  <c:v>0.60791731126919424</c:v>
                </c:pt>
                <c:pt idx="125">
                  <c:v>0.61227537127853393</c:v>
                </c:pt>
                <c:pt idx="126">
                  <c:v>0.61418728402709399</c:v>
                </c:pt>
                <c:pt idx="127">
                  <c:v>0.61585746664339158</c:v>
                </c:pt>
                <c:pt idx="128">
                  <c:v>0.66752454892309154</c:v>
                </c:pt>
                <c:pt idx="129">
                  <c:v>0.66871539911413036</c:v>
                </c:pt>
                <c:pt idx="130">
                  <c:v>0.71345181628339671</c:v>
                </c:pt>
                <c:pt idx="131">
                  <c:v>0.71755677177399091</c:v>
                </c:pt>
                <c:pt idx="132">
                  <c:v>0.74297115654979973</c:v>
                </c:pt>
                <c:pt idx="133">
                  <c:v>0.75189178411657842</c:v>
                </c:pt>
                <c:pt idx="134">
                  <c:v>0.75951487631354742</c:v>
                </c:pt>
                <c:pt idx="135">
                  <c:v>0.79383072480465788</c:v>
                </c:pt>
                <c:pt idx="136">
                  <c:v>0.82861130204296107</c:v>
                </c:pt>
                <c:pt idx="137">
                  <c:v>0.84004063448684252</c:v>
                </c:pt>
                <c:pt idx="138">
                  <c:v>0.84487654645051646</c:v>
                </c:pt>
                <c:pt idx="139">
                  <c:v>0.85294331420019753</c:v>
                </c:pt>
                <c:pt idx="140">
                  <c:v>0.85406900321636359</c:v>
                </c:pt>
                <c:pt idx="141">
                  <c:v>0.86427141020371989</c:v>
                </c:pt>
                <c:pt idx="142">
                  <c:v>0.86920427229691599</c:v>
                </c:pt>
                <c:pt idx="143">
                  <c:v>0.87001033067620104</c:v>
                </c:pt>
                <c:pt idx="144">
                  <c:v>0.87584667039929731</c:v>
                </c:pt>
                <c:pt idx="145">
                  <c:v>0.87794009701113995</c:v>
                </c:pt>
                <c:pt idx="146">
                  <c:v>0.889263512052202</c:v>
                </c:pt>
                <c:pt idx="147">
                  <c:v>0.8894032538285277</c:v>
                </c:pt>
                <c:pt idx="148">
                  <c:v>0.89826146698774756</c:v>
                </c:pt>
                <c:pt idx="149">
                  <c:v>0.90088083633492544</c:v>
                </c:pt>
                <c:pt idx="150">
                  <c:v>0.92701027674402026</c:v>
                </c:pt>
                <c:pt idx="151">
                  <c:v>0.93212358669214346</c:v>
                </c:pt>
                <c:pt idx="152">
                  <c:v>0.94666098361200313</c:v>
                </c:pt>
                <c:pt idx="153">
                  <c:v>0.94877636997424286</c:v>
                </c:pt>
                <c:pt idx="154">
                  <c:v>0.96197014685799465</c:v>
                </c:pt>
                <c:pt idx="155">
                  <c:v>1.0017098959628787</c:v>
                </c:pt>
                <c:pt idx="156">
                  <c:v>1.0479273128258686</c:v>
                </c:pt>
                <c:pt idx="157">
                  <c:v>1.135074568694195</c:v>
                </c:pt>
                <c:pt idx="158">
                  <c:v>1.1404307299790992</c:v>
                </c:pt>
                <c:pt idx="159">
                  <c:v>1.1409827572037412</c:v>
                </c:pt>
                <c:pt idx="160">
                  <c:v>1.1574985980954593</c:v>
                </c:pt>
                <c:pt idx="161">
                  <c:v>1.2049273660644035</c:v>
                </c:pt>
                <c:pt idx="162">
                  <c:v>1.2064248676640952</c:v>
                </c:pt>
                <c:pt idx="163">
                  <c:v>1.2071708277427065</c:v>
                </c:pt>
                <c:pt idx="164">
                  <c:v>1.2327131497206449</c:v>
                </c:pt>
                <c:pt idx="165">
                  <c:v>1.2447775768512315</c:v>
                </c:pt>
              </c:numCache>
            </c:numRef>
          </c:val>
          <c:smooth val="0"/>
          <c:extLst>
            <c:ext xmlns:c16="http://schemas.microsoft.com/office/drawing/2014/chart" uri="{C3380CC4-5D6E-409C-BE32-E72D297353CC}">
              <c16:uniqueId val="{00000000-3F67-4FD0-A00C-03E8F512DE75}"/>
            </c:ext>
          </c:extLst>
        </c:ser>
        <c:ser>
          <c:idx val="1"/>
          <c:order val="1"/>
          <c:spPr>
            <a:ln w="19050">
              <a:noFill/>
            </a:ln>
          </c:spPr>
          <c:marker>
            <c:symbol val="none"/>
          </c:marker>
          <c:dLbls>
            <c:spPr>
              <a:noFill/>
              <a:ln w="25400">
                <a:noFill/>
              </a:ln>
            </c:spPr>
            <c:txPr>
              <a:bodyPr rot="-5400000" vert="horz" wrap="square" lIns="38100" tIns="19050" rIns="38100" bIns="19050" anchor="ctr">
                <a:spAutoFit/>
              </a:bodyPr>
              <a:lstStyle/>
              <a:p>
                <a:pPr algn="ctr">
                  <a:defRPr sz="1000" b="1" i="1" u="none" strike="noStrike" baseline="0">
                    <a:solidFill>
                      <a:srgbClr val="FF0000"/>
                    </a:solidFill>
                    <a:latin typeface="Arial"/>
                    <a:ea typeface="Arial"/>
                    <a:cs typeface="Arial"/>
                  </a:defRPr>
                </a:pPr>
                <a:endParaRPr lang="en-US"/>
              </a:p>
            </c:txPr>
            <c:dLblPos val="t"/>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errBars>
            <c:errDir val="y"/>
            <c:errBarType val="both"/>
            <c:errValType val="cust"/>
            <c:noEndCap val="0"/>
            <c:plus>
              <c:numRef>
                <c:f>'Comparative Charts Data'!$AP$8:$AP$173</c:f>
                <c:numCache>
                  <c:formatCode>General</c:formatCode>
                  <c:ptCount val="166"/>
                  <c:pt idx="0">
                    <c:v>0.64821692407697784</c:v>
                  </c:pt>
                  <c:pt idx="1">
                    <c:v>0.64821692407697784</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0.37563609761654765</c:v>
                  </c:pt>
                  <c:pt idx="78">
                    <c:v>#N/A</c:v>
                  </c:pt>
                  <c:pt idx="79">
                    <c:v>#N/A</c:v>
                  </c:pt>
                  <c:pt idx="80">
                    <c:v>#N/A</c:v>
                  </c:pt>
                  <c:pt idx="81">
                    <c:v>0.85270317164391207</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0.47851704403363898</c:v>
                  </c:pt>
                  <c:pt idx="110">
                    <c:v>#N/A</c:v>
                  </c:pt>
                  <c:pt idx="111">
                    <c:v>#N/A</c:v>
                  </c:pt>
                  <c:pt idx="112">
                    <c:v>#N/A</c:v>
                  </c:pt>
                  <c:pt idx="113">
                    <c:v>#N/A</c:v>
                  </c:pt>
                  <c:pt idx="114">
                    <c:v>0.43174846119332283</c:v>
                  </c:pt>
                  <c:pt idx="115">
                    <c:v>#N/A</c:v>
                  </c:pt>
                  <c:pt idx="116">
                    <c:v>#N/A</c:v>
                  </c:pt>
                  <c:pt idx="117">
                    <c:v>#N/A</c:v>
                  </c:pt>
                  <c:pt idx="118">
                    <c:v>#N/A</c:v>
                  </c:pt>
                  <c:pt idx="119">
                    <c:v>#N/A</c:v>
                  </c:pt>
                  <c:pt idx="120">
                    <c:v>0.47851704403363898</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0.84725137601564571</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0.37563609761654765</c:v>
                  </c:pt>
                  <c:pt idx="149">
                    <c:v>#N/A</c:v>
                  </c:pt>
                  <c:pt idx="150">
                    <c:v>#N/A</c:v>
                  </c:pt>
                  <c:pt idx="151">
                    <c:v>#N/A</c:v>
                  </c:pt>
                  <c:pt idx="152">
                    <c:v>#N/A</c:v>
                  </c:pt>
                  <c:pt idx="153">
                    <c:v>#N/A</c:v>
                  </c:pt>
                  <c:pt idx="154">
                    <c:v>#N/A</c:v>
                  </c:pt>
                  <c:pt idx="155">
                    <c:v>#N/A</c:v>
                  </c:pt>
                  <c:pt idx="156">
                    <c:v>#N/A</c:v>
                  </c:pt>
                  <c:pt idx="157">
                    <c:v>#N/A</c:v>
                  </c:pt>
                  <c:pt idx="158">
                    <c:v>#N/A</c:v>
                  </c:pt>
                  <c:pt idx="159">
                    <c:v>0.37563609761654765</c:v>
                  </c:pt>
                  <c:pt idx="160">
                    <c:v>#N/A</c:v>
                  </c:pt>
                  <c:pt idx="161">
                    <c:v>#N/A</c:v>
                  </c:pt>
                  <c:pt idx="162">
                    <c:v>#N/A</c:v>
                  </c:pt>
                  <c:pt idx="163">
                    <c:v>#N/A</c:v>
                  </c:pt>
                  <c:pt idx="164">
                    <c:v>#N/A</c:v>
                  </c:pt>
                  <c:pt idx="165">
                    <c:v>#N/A</c:v>
                  </c:pt>
                </c:numCache>
              </c:numRef>
            </c:plus>
            <c:minus>
              <c:numRef>
                <c:f>'Comparative Charts Data'!$AP$8:$AP$173</c:f>
                <c:numCache>
                  <c:formatCode>General</c:formatCode>
                  <c:ptCount val="166"/>
                  <c:pt idx="0">
                    <c:v>0.64821692407697784</c:v>
                  </c:pt>
                  <c:pt idx="1">
                    <c:v>0.64821692407697784</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0.37563609761654765</c:v>
                  </c:pt>
                  <c:pt idx="78">
                    <c:v>#N/A</c:v>
                  </c:pt>
                  <c:pt idx="79">
                    <c:v>#N/A</c:v>
                  </c:pt>
                  <c:pt idx="80">
                    <c:v>#N/A</c:v>
                  </c:pt>
                  <c:pt idx="81">
                    <c:v>0.85270317164391207</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0.47851704403363898</c:v>
                  </c:pt>
                  <c:pt idx="110">
                    <c:v>#N/A</c:v>
                  </c:pt>
                  <c:pt idx="111">
                    <c:v>#N/A</c:v>
                  </c:pt>
                  <c:pt idx="112">
                    <c:v>#N/A</c:v>
                  </c:pt>
                  <c:pt idx="113">
                    <c:v>#N/A</c:v>
                  </c:pt>
                  <c:pt idx="114">
                    <c:v>0.43174846119332283</c:v>
                  </c:pt>
                  <c:pt idx="115">
                    <c:v>#N/A</c:v>
                  </c:pt>
                  <c:pt idx="116">
                    <c:v>#N/A</c:v>
                  </c:pt>
                  <c:pt idx="117">
                    <c:v>#N/A</c:v>
                  </c:pt>
                  <c:pt idx="118">
                    <c:v>#N/A</c:v>
                  </c:pt>
                  <c:pt idx="119">
                    <c:v>#N/A</c:v>
                  </c:pt>
                  <c:pt idx="120">
                    <c:v>0.47851704403363898</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0.84725137601564571</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0.37563609761654765</c:v>
                  </c:pt>
                  <c:pt idx="149">
                    <c:v>#N/A</c:v>
                  </c:pt>
                  <c:pt idx="150">
                    <c:v>#N/A</c:v>
                  </c:pt>
                  <c:pt idx="151">
                    <c:v>#N/A</c:v>
                  </c:pt>
                  <c:pt idx="152">
                    <c:v>#N/A</c:v>
                  </c:pt>
                  <c:pt idx="153">
                    <c:v>#N/A</c:v>
                  </c:pt>
                  <c:pt idx="154">
                    <c:v>#N/A</c:v>
                  </c:pt>
                  <c:pt idx="155">
                    <c:v>#N/A</c:v>
                  </c:pt>
                  <c:pt idx="156">
                    <c:v>#N/A</c:v>
                  </c:pt>
                  <c:pt idx="157">
                    <c:v>#N/A</c:v>
                  </c:pt>
                  <c:pt idx="158">
                    <c:v>#N/A</c:v>
                  </c:pt>
                  <c:pt idx="159">
                    <c:v>0.37563609761654765</c:v>
                  </c:pt>
                  <c:pt idx="160">
                    <c:v>#N/A</c:v>
                  </c:pt>
                  <c:pt idx="161">
                    <c:v>#N/A</c:v>
                  </c:pt>
                  <c:pt idx="162">
                    <c:v>#N/A</c:v>
                  </c:pt>
                  <c:pt idx="163">
                    <c:v>#N/A</c:v>
                  </c:pt>
                  <c:pt idx="164">
                    <c:v>#N/A</c:v>
                  </c:pt>
                  <c:pt idx="165">
                    <c:v>#N/A</c:v>
                  </c:pt>
                </c:numCache>
              </c:numRef>
            </c:minus>
            <c:spPr>
              <a:ln w="12700">
                <a:solidFill>
                  <a:srgbClr val="000000"/>
                </a:solidFill>
                <a:prstDash val="solid"/>
              </a:ln>
            </c:spPr>
          </c:errBars>
          <c:cat>
            <c:strRef>
              <c:f>'Comparative Charts Data'!$AQ$8:$AQ$173</c:f>
              <c:strCache>
                <c:ptCount val="160"/>
                <c:pt idx="0">
                  <c:v>IRQ</c:v>
                </c:pt>
                <c:pt idx="1">
                  <c:v>LBY</c:v>
                </c:pt>
                <c:pt idx="77">
                  <c:v>IDN</c:v>
                </c:pt>
                <c:pt idx="81">
                  <c:v>MNG</c:v>
                </c:pt>
                <c:pt idx="109">
                  <c:v>TUN</c:v>
                </c:pt>
                <c:pt idx="114">
                  <c:v>SVN</c:v>
                </c:pt>
                <c:pt idx="120">
                  <c:v>BWA</c:v>
                </c:pt>
                <c:pt idx="134">
                  <c:v>JAM</c:v>
                </c:pt>
                <c:pt idx="148">
                  <c:v>CHL</c:v>
                </c:pt>
                <c:pt idx="159">
                  <c:v>NLD</c:v>
                </c:pt>
              </c:strCache>
            </c:strRef>
          </c:cat>
          <c:val>
            <c:numRef>
              <c:f>'Comparative Charts Data'!$AM$8:$AM$173</c:f>
              <c:numCache>
                <c:formatCode>0.000</c:formatCode>
                <c:ptCount val="166"/>
                <c:pt idx="0">
                  <c:v>-3.1421853569799123</c:v>
                </c:pt>
                <c:pt idx="1">
                  <c:v>-2.3762653673640157</c:v>
                </c:pt>
                <c:pt idx="2">
                  <c:v>-2.3404178684846326</c:v>
                </c:pt>
                <c:pt idx="3">
                  <c:v>-1.9311902790637929</c:v>
                </c:pt>
                <c:pt idx="4">
                  <c:v>-1.8178793119111063</c:v>
                </c:pt>
                <c:pt idx="5">
                  <c:v>-1.7688768021246193</c:v>
                </c:pt>
                <c:pt idx="6">
                  <c:v>-1.5389354421568193</c:v>
                </c:pt>
                <c:pt idx="7">
                  <c:v>-1.5195519429523292</c:v>
                </c:pt>
                <c:pt idx="8">
                  <c:v>-1.5008318425718046</c:v>
                </c:pt>
                <c:pt idx="9">
                  <c:v>-1.4655770170580293</c:v>
                </c:pt>
                <c:pt idx="10">
                  <c:v>-1.4008644430820911</c:v>
                </c:pt>
                <c:pt idx="11">
                  <c:v>-1.3978224420964669</c:v>
                </c:pt>
                <c:pt idx="12">
                  <c:v>-1.350234237049212</c:v>
                </c:pt>
                <c:pt idx="13">
                  <c:v>-1.3318483752731782</c:v>
                </c:pt>
                <c:pt idx="14">
                  <c:v>-1.2574078298340885</c:v>
                </c:pt>
                <c:pt idx="15">
                  <c:v>-1.2506436241740722</c:v>
                </c:pt>
                <c:pt idx="16">
                  <c:v>-1.2480401716116811</c:v>
                </c:pt>
                <c:pt idx="17">
                  <c:v>-1.1726383929584521</c:v>
                </c:pt>
                <c:pt idx="18">
                  <c:v>-1.169838061764453</c:v>
                </c:pt>
                <c:pt idx="19">
                  <c:v>-1.1328194835292764</c:v>
                </c:pt>
                <c:pt idx="20">
                  <c:v>-1.0108266200058897</c:v>
                </c:pt>
                <c:pt idx="21">
                  <c:v>-1.0078277521439754</c:v>
                </c:pt>
                <c:pt idx="22">
                  <c:v>-0.99736144864975973</c:v>
                </c:pt>
                <c:pt idx="23">
                  <c:v>-0.99136690054546128</c:v>
                </c:pt>
                <c:pt idx="24">
                  <c:v>-0.91532426663525046</c:v>
                </c:pt>
                <c:pt idx="25">
                  <c:v>-0.86557551078601891</c:v>
                </c:pt>
                <c:pt idx="26">
                  <c:v>-0.85287683211130538</c:v>
                </c:pt>
                <c:pt idx="27">
                  <c:v>-0.84926699912726855</c:v>
                </c:pt>
                <c:pt idx="28">
                  <c:v>-0.84581743863525027</c:v>
                </c:pt>
                <c:pt idx="29">
                  <c:v>-0.84581743863525027</c:v>
                </c:pt>
                <c:pt idx="30">
                  <c:v>-0.82791236389541356</c:v>
                </c:pt>
                <c:pt idx="31">
                  <c:v>-0.75821284237391973</c:v>
                </c:pt>
                <c:pt idx="32">
                  <c:v>-0.73958284851770884</c:v>
                </c:pt>
                <c:pt idx="33">
                  <c:v>-0.7208292810791278</c:v>
                </c:pt>
                <c:pt idx="34">
                  <c:v>-0.70957546122155735</c:v>
                </c:pt>
                <c:pt idx="35">
                  <c:v>-0.69955471858828977</c:v>
                </c:pt>
                <c:pt idx="36">
                  <c:v>-0.5861104854996585</c:v>
                </c:pt>
                <c:pt idx="37">
                  <c:v>-0.57031754777027643</c:v>
                </c:pt>
                <c:pt idx="38">
                  <c:v>-0.52300524426155071</c:v>
                </c:pt>
                <c:pt idx="39">
                  <c:v>-0.52300524426155071</c:v>
                </c:pt>
                <c:pt idx="40">
                  <c:v>-0.52179681550604728</c:v>
                </c:pt>
                <c:pt idx="41">
                  <c:v>-0.45879331168115195</c:v>
                </c:pt>
                <c:pt idx="42">
                  <c:v>-0.40462373340795066</c:v>
                </c:pt>
                <c:pt idx="43">
                  <c:v>-0.36870348851870793</c:v>
                </c:pt>
                <c:pt idx="44">
                  <c:v>-0.35978650199732215</c:v>
                </c:pt>
                <c:pt idx="45">
                  <c:v>-0.35159944173553426</c:v>
                </c:pt>
                <c:pt idx="46">
                  <c:v>-0.34099621931536372</c:v>
                </c:pt>
                <c:pt idx="47">
                  <c:v>-0.33769085919806557</c:v>
                </c:pt>
                <c:pt idx="48">
                  <c:v>-0.31189210410696011</c:v>
                </c:pt>
                <c:pt idx="49">
                  <c:v>-0.30305446213512316</c:v>
                </c:pt>
                <c:pt idx="50">
                  <c:v>-0.28062880406258917</c:v>
                </c:pt>
                <c:pt idx="51">
                  <c:v>-0.24965074471065185</c:v>
                </c:pt>
                <c:pt idx="52">
                  <c:v>-0.22740624234031867</c:v>
                </c:pt>
                <c:pt idx="53">
                  <c:v>-0.20891550141843568</c:v>
                </c:pt>
                <c:pt idx="54">
                  <c:v>-0.19784478192492747</c:v>
                </c:pt>
                <c:pt idx="55">
                  <c:v>-0.16368273089507202</c:v>
                </c:pt>
                <c:pt idx="56">
                  <c:v>-0.16182088293069852</c:v>
                </c:pt>
                <c:pt idx="57">
                  <c:v>-0.15523665121689781</c:v>
                </c:pt>
                <c:pt idx="58">
                  <c:v>-0.14866746520517207</c:v>
                </c:pt>
                <c:pt idx="59">
                  <c:v>-0.13283592721084336</c:v>
                </c:pt>
                <c:pt idx="60">
                  <c:v>-0.12874980696358554</c:v>
                </c:pt>
                <c:pt idx="61">
                  <c:v>-0.10250672580652591</c:v>
                </c:pt>
                <c:pt idx="62">
                  <c:v>-9.0885527120957058E-2</c:v>
                </c:pt>
                <c:pt idx="63">
                  <c:v>-8.4459085940385009E-2</c:v>
                </c:pt>
                <c:pt idx="64">
                  <c:v>-8.1537398210084697E-2</c:v>
                </c:pt>
                <c:pt idx="65">
                  <c:v>-7.0084539357266551E-2</c:v>
                </c:pt>
                <c:pt idx="66">
                  <c:v>-5.7904784103815762E-2</c:v>
                </c:pt>
                <c:pt idx="67">
                  <c:v>-3.997451757928016E-2</c:v>
                </c:pt>
                <c:pt idx="68">
                  <c:v>-3.782975907589714E-2</c:v>
                </c:pt>
                <c:pt idx="69">
                  <c:v>-3.576587886811923E-2</c:v>
                </c:pt>
                <c:pt idx="70">
                  <c:v>-3.3403615763245728E-2</c:v>
                </c:pt>
                <c:pt idx="71">
                  <c:v>8.0826478281831537E-2</c:v>
                </c:pt>
                <c:pt idx="72">
                  <c:v>8.1499453178648193E-2</c:v>
                </c:pt>
                <c:pt idx="73">
                  <c:v>8.917584760806356E-2</c:v>
                </c:pt>
                <c:pt idx="74">
                  <c:v>8.950740243290678E-2</c:v>
                </c:pt>
                <c:pt idx="75">
                  <c:v>0.10225105087865453</c:v>
                </c:pt>
                <c:pt idx="76">
                  <c:v>0.11787819215763888</c:v>
                </c:pt>
                <c:pt idx="77">
                  <c:v>0.12148773107287597</c:v>
                </c:pt>
                <c:pt idx="78">
                  <c:v>0.13381615967891852</c:v>
                </c:pt>
                <c:pt idx="79">
                  <c:v>0.14775610966350805</c:v>
                </c:pt>
                <c:pt idx="80">
                  <c:v>0.16760463311523752</c:v>
                </c:pt>
                <c:pt idx="81">
                  <c:v>0.17084777374437296</c:v>
                </c:pt>
                <c:pt idx="82">
                  <c:v>0.18264872223997117</c:v>
                </c:pt>
                <c:pt idx="83">
                  <c:v>0.18355962363041203</c:v>
                </c:pt>
                <c:pt idx="84">
                  <c:v>0.19216792549730768</c:v>
                </c:pt>
                <c:pt idx="85">
                  <c:v>0.19699042287553667</c:v>
                </c:pt>
                <c:pt idx="86">
                  <c:v>0.1993319812386411</c:v>
                </c:pt>
                <c:pt idx="87">
                  <c:v>0.21598677305163816</c:v>
                </c:pt>
                <c:pt idx="88">
                  <c:v>0.21701620969144944</c:v>
                </c:pt>
                <c:pt idx="89">
                  <c:v>0.21903128552230844</c:v>
                </c:pt>
                <c:pt idx="90">
                  <c:v>0.23395301208085831</c:v>
                </c:pt>
                <c:pt idx="91">
                  <c:v>0.2381709682588288</c:v>
                </c:pt>
                <c:pt idx="92">
                  <c:v>0.24361670472254493</c:v>
                </c:pt>
                <c:pt idx="93">
                  <c:v>0.25185885601012226</c:v>
                </c:pt>
                <c:pt idx="94">
                  <c:v>0.2667298981356363</c:v>
                </c:pt>
                <c:pt idx="95">
                  <c:v>0.27836296766957042</c:v>
                </c:pt>
                <c:pt idx="96">
                  <c:v>0.28825474814933105</c:v>
                </c:pt>
                <c:pt idx="97">
                  <c:v>0.28954507575052796</c:v>
                </c:pt>
                <c:pt idx="98">
                  <c:v>0.28967691596475037</c:v>
                </c:pt>
                <c:pt idx="99">
                  <c:v>0.29382105881922338</c:v>
                </c:pt>
                <c:pt idx="100">
                  <c:v>0.29621944848933685</c:v>
                </c:pt>
                <c:pt idx="101">
                  <c:v>0.30496800987664752</c:v>
                </c:pt>
                <c:pt idx="102">
                  <c:v>0.32658636077538622</c:v>
                </c:pt>
                <c:pt idx="103">
                  <c:v>0.35485395272954706</c:v>
                </c:pt>
                <c:pt idx="104">
                  <c:v>0.36965153368332943</c:v>
                </c:pt>
                <c:pt idx="105">
                  <c:v>0.37656617304692719</c:v>
                </c:pt>
                <c:pt idx="106">
                  <c:v>0.38640657098306841</c:v>
                </c:pt>
                <c:pt idx="107">
                  <c:v>0.38886899261987112</c:v>
                </c:pt>
                <c:pt idx="108">
                  <c:v>0.41655225852466637</c:v>
                </c:pt>
                <c:pt idx="109">
                  <c:v>0.42900570775695634</c:v>
                </c:pt>
                <c:pt idx="110">
                  <c:v>0.44420227222309205</c:v>
                </c:pt>
                <c:pt idx="111">
                  <c:v>0.47682824778863003</c:v>
                </c:pt>
                <c:pt idx="112">
                  <c:v>0.50867099196697774</c:v>
                </c:pt>
                <c:pt idx="113">
                  <c:v>0.51648934485113174</c:v>
                </c:pt>
                <c:pt idx="114">
                  <c:v>0.53154661421746363</c:v>
                </c:pt>
                <c:pt idx="115">
                  <c:v>0.53316827664408317</c:v>
                </c:pt>
                <c:pt idx="116">
                  <c:v>0.53886013171472114</c:v>
                </c:pt>
                <c:pt idx="117">
                  <c:v>0.5649498640648235</c:v>
                </c:pt>
                <c:pt idx="118">
                  <c:v>0.5653442365195519</c:v>
                </c:pt>
                <c:pt idx="119">
                  <c:v>0.56981387384377991</c:v>
                </c:pt>
                <c:pt idx="120">
                  <c:v>0.5724208720886822</c:v>
                </c:pt>
                <c:pt idx="121">
                  <c:v>0.59136433398140098</c:v>
                </c:pt>
                <c:pt idx="122">
                  <c:v>0.59491923923956824</c:v>
                </c:pt>
                <c:pt idx="123">
                  <c:v>0.60497152539640353</c:v>
                </c:pt>
                <c:pt idx="124">
                  <c:v>0.60791731126919424</c:v>
                </c:pt>
                <c:pt idx="125">
                  <c:v>0.61227537127853393</c:v>
                </c:pt>
                <c:pt idx="126">
                  <c:v>0.61418728402709399</c:v>
                </c:pt>
                <c:pt idx="127">
                  <c:v>0.61585746664339158</c:v>
                </c:pt>
                <c:pt idx="128">
                  <c:v>0.66752454892309154</c:v>
                </c:pt>
                <c:pt idx="129">
                  <c:v>0.66871539911413036</c:v>
                </c:pt>
                <c:pt idx="130">
                  <c:v>0.71345181628339671</c:v>
                </c:pt>
                <c:pt idx="131">
                  <c:v>0.71755677177399091</c:v>
                </c:pt>
                <c:pt idx="132">
                  <c:v>0.74297115654979973</c:v>
                </c:pt>
                <c:pt idx="133">
                  <c:v>0.75189178411657842</c:v>
                </c:pt>
                <c:pt idx="134">
                  <c:v>0.75951487631354742</c:v>
                </c:pt>
                <c:pt idx="135">
                  <c:v>0.79383072480465788</c:v>
                </c:pt>
                <c:pt idx="136">
                  <c:v>0.82861130204296107</c:v>
                </c:pt>
                <c:pt idx="137">
                  <c:v>0.84004063448684252</c:v>
                </c:pt>
                <c:pt idx="138">
                  <c:v>0.84487654645051646</c:v>
                </c:pt>
                <c:pt idx="139">
                  <c:v>0.85294331420019753</c:v>
                </c:pt>
                <c:pt idx="140">
                  <c:v>0.85406900321636359</c:v>
                </c:pt>
                <c:pt idx="141">
                  <c:v>0.86427141020371989</c:v>
                </c:pt>
                <c:pt idx="142">
                  <c:v>0.86920427229691599</c:v>
                </c:pt>
                <c:pt idx="143">
                  <c:v>0.87001033067620104</c:v>
                </c:pt>
                <c:pt idx="144">
                  <c:v>0.87584667039929731</c:v>
                </c:pt>
                <c:pt idx="145">
                  <c:v>0.87794009701113995</c:v>
                </c:pt>
                <c:pt idx="146">
                  <c:v>0.889263512052202</c:v>
                </c:pt>
                <c:pt idx="147">
                  <c:v>0.8894032538285277</c:v>
                </c:pt>
                <c:pt idx="148">
                  <c:v>0.89826146698774756</c:v>
                </c:pt>
                <c:pt idx="149">
                  <c:v>0.90088083633492544</c:v>
                </c:pt>
                <c:pt idx="150">
                  <c:v>0.92701027674402026</c:v>
                </c:pt>
                <c:pt idx="151">
                  <c:v>0.93212358669214346</c:v>
                </c:pt>
                <c:pt idx="152">
                  <c:v>0.94666098361200313</c:v>
                </c:pt>
                <c:pt idx="153">
                  <c:v>0.94877636997424286</c:v>
                </c:pt>
                <c:pt idx="154">
                  <c:v>0.96197014685799465</c:v>
                </c:pt>
                <c:pt idx="155">
                  <c:v>1.0017098959628787</c:v>
                </c:pt>
                <c:pt idx="156">
                  <c:v>1.0479273128258686</c:v>
                </c:pt>
                <c:pt idx="157">
                  <c:v>1.135074568694195</c:v>
                </c:pt>
                <c:pt idx="158">
                  <c:v>1.1404307299790992</c:v>
                </c:pt>
                <c:pt idx="159">
                  <c:v>1.1409827572037412</c:v>
                </c:pt>
                <c:pt idx="160">
                  <c:v>1.1574985980954593</c:v>
                </c:pt>
                <c:pt idx="161">
                  <c:v>1.2049273660644035</c:v>
                </c:pt>
                <c:pt idx="162">
                  <c:v>1.2064248676640952</c:v>
                </c:pt>
                <c:pt idx="163">
                  <c:v>1.2071708277427065</c:v>
                </c:pt>
                <c:pt idx="164">
                  <c:v>1.2327131497206449</c:v>
                </c:pt>
                <c:pt idx="165">
                  <c:v>1.2447775768512315</c:v>
                </c:pt>
              </c:numCache>
            </c:numRef>
          </c:val>
          <c:smooth val="0"/>
          <c:extLst>
            <c:ext xmlns:c16="http://schemas.microsoft.com/office/drawing/2014/chart" uri="{C3380CC4-5D6E-409C-BE32-E72D297353CC}">
              <c16:uniqueId val="{00000001-3F67-4FD0-A00C-03E8F512DE75}"/>
            </c:ext>
          </c:extLst>
        </c:ser>
        <c:dLbls>
          <c:showLegendKey val="0"/>
          <c:showVal val="0"/>
          <c:showCatName val="0"/>
          <c:showSerName val="0"/>
          <c:showPercent val="0"/>
          <c:showBubbleSize val="0"/>
        </c:dLbls>
        <c:marker val="1"/>
        <c:smooth val="0"/>
        <c:axId val="2020677024"/>
        <c:axId val="1"/>
      </c:lineChart>
      <c:catAx>
        <c:axId val="2020677024"/>
        <c:scaling>
          <c:orientation val="minMax"/>
        </c:scaling>
        <c:delete val="0"/>
        <c:axPos val="b"/>
        <c:title>
          <c:tx>
            <c:rich>
              <a:bodyPr/>
              <a:lstStyle/>
              <a:p>
                <a:pPr>
                  <a:defRPr sz="1725" b="1" i="0" u="none" strike="noStrike" baseline="0">
                    <a:solidFill>
                      <a:srgbClr val="000000"/>
                    </a:solidFill>
                    <a:latin typeface="Arial"/>
                    <a:ea typeface="Arial"/>
                    <a:cs typeface="Arial"/>
                  </a:defRPr>
                </a:pPr>
                <a:r>
                  <a:rPr lang="en-US"/>
                  <a:t>Countries</a:t>
                </a:r>
              </a:p>
            </c:rich>
          </c:tx>
          <c:layout>
            <c:manualLayout>
              <c:xMode val="edge"/>
              <c:yMode val="edge"/>
              <c:x val="0.51957295373665469"/>
              <c:y val="0.90314136125654454"/>
            </c:manualLayout>
          </c:layout>
          <c:overlay val="0"/>
          <c:spPr>
            <a:noFill/>
            <a:ln w="25400">
              <a:noFill/>
            </a:ln>
          </c:spPr>
        </c:title>
        <c:numFmt formatCode="General" sourceLinked="1"/>
        <c:majorTickMark val="out"/>
        <c:minorTickMark val="none"/>
        <c:tickLblPos val="none"/>
        <c:spPr>
          <a:ln w="6350">
            <a:noFill/>
          </a:ln>
        </c:spPr>
        <c:crossAx val="1"/>
        <c:crossesAt val="-3"/>
        <c:auto val="1"/>
        <c:lblAlgn val="ctr"/>
        <c:lblOffset val="100"/>
        <c:tickMarkSkip val="1"/>
        <c:noMultiLvlLbl val="0"/>
      </c:catAx>
      <c:valAx>
        <c:axId val="1"/>
        <c:scaling>
          <c:orientation val="minMax"/>
          <c:max val="3"/>
          <c:min val="-3"/>
        </c:scaling>
        <c:delete val="0"/>
        <c:axPos val="l"/>
        <c:title>
          <c:tx>
            <c:rich>
              <a:bodyPr/>
              <a:lstStyle/>
              <a:p>
                <a:pPr>
                  <a:defRPr sz="1150" b="1" i="0" u="none" strike="noStrike" baseline="0">
                    <a:solidFill>
                      <a:srgbClr val="000000"/>
                    </a:solidFill>
                    <a:latin typeface="Arial"/>
                    <a:ea typeface="Arial"/>
                    <a:cs typeface="Arial"/>
                  </a:defRPr>
                </a:pPr>
                <a:r>
                  <a:rPr lang="en-US"/>
                  <a:t>Normalized Index</a:t>
                </a:r>
              </a:p>
            </c:rich>
          </c:tx>
          <c:layout>
            <c:manualLayout>
              <c:xMode val="edge"/>
              <c:yMode val="edge"/>
              <c:x val="0"/>
              <c:y val="0.3913612565445026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20677024"/>
        <c:crosses val="autoZero"/>
        <c:crossBetween val="between"/>
        <c:majorUnit val="1"/>
      </c:valAx>
      <c:spPr>
        <a:noFill/>
        <a:ln w="25400">
          <a:noFill/>
        </a:ln>
      </c:spPr>
    </c:plotArea>
    <c:legend>
      <c:legendPos val="r"/>
      <c:legendEntry>
        <c:idx val="1"/>
        <c:delete val="1"/>
      </c:legendEntry>
      <c:layout>
        <c:manualLayout>
          <c:xMode val="edge"/>
          <c:yMode val="edge"/>
          <c:x val="0.27580071174377219"/>
          <c:y val="1.1780104712041885E-2"/>
          <c:w val="0.5471530249110319"/>
          <c:h val="0.14790575916230367"/>
        </c:manualLayout>
      </c:layout>
      <c:overlay val="0"/>
      <c:spPr>
        <a:solidFill>
          <a:srgbClr val="FFFFFF"/>
        </a:solidFill>
        <a:ln w="25400">
          <a:noFill/>
        </a:ln>
      </c:spPr>
      <c:txPr>
        <a:bodyPr/>
        <a:lstStyle/>
        <a:p>
          <a:pPr>
            <a:defRPr sz="2390" b="1"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1601423487544471E-2"/>
          <c:y val="2.356020942408377E-2"/>
          <c:w val="0.94750889679715289"/>
          <c:h val="0.95287958115183236"/>
        </c:manualLayout>
      </c:layout>
      <c:lineChart>
        <c:grouping val="standard"/>
        <c:varyColors val="0"/>
        <c:ser>
          <c:idx val="0"/>
          <c:order val="0"/>
          <c:tx>
            <c:strRef>
              <c:f>'Comparative Charts Data'!$AT$7</c:f>
              <c:strCache>
                <c:ptCount val="1"/>
                <c:pt idx="0">
                  <c:v>Rule of Law</c:v>
                </c:pt>
              </c:strCache>
            </c:strRef>
          </c:tx>
          <c:spPr>
            <a:ln w="19050">
              <a:noFill/>
            </a:ln>
          </c:spPr>
          <c:marker>
            <c:symbol val="diamond"/>
            <c:size val="5"/>
            <c:spPr>
              <a:solidFill>
                <a:srgbClr val="0000FF"/>
              </a:solidFill>
              <a:ln>
                <a:solidFill>
                  <a:srgbClr val="0000FF"/>
                </a:solidFill>
                <a:prstDash val="solid"/>
              </a:ln>
            </c:spPr>
          </c:marker>
          <c:errBars>
            <c:errDir val="y"/>
            <c:errBarType val="both"/>
            <c:errValType val="cust"/>
            <c:noEndCap val="0"/>
            <c:plus>
              <c:numRef>
                <c:f>'Comparative Charts Data'!$AV$8:$AV$173</c:f>
                <c:numCache>
                  <c:formatCode>General</c:formatCode>
                  <c:ptCount val="166"/>
                  <c:pt idx="0">
                    <c:v>0.57842071444155574</c:v>
                  </c:pt>
                  <c:pt idx="1">
                    <c:v>0.45321348564118746</c:v>
                  </c:pt>
                  <c:pt idx="2">
                    <c:v>0.60902795097998685</c:v>
                  </c:pt>
                  <c:pt idx="3">
                    <c:v>0.72664031451052247</c:v>
                  </c:pt>
                  <c:pt idx="4">
                    <c:v>0.72664031451052247</c:v>
                  </c:pt>
                  <c:pt idx="5">
                    <c:v>0.60902795097998685</c:v>
                  </c:pt>
                  <c:pt idx="6">
                    <c:v>0.51478718538798018</c:v>
                  </c:pt>
                  <c:pt idx="7">
                    <c:v>0.35381082210167164</c:v>
                  </c:pt>
                  <c:pt idx="8">
                    <c:v>0.89986359187410836</c:v>
                  </c:pt>
                  <c:pt idx="9">
                    <c:v>0.4473041656538293</c:v>
                  </c:pt>
                  <c:pt idx="10">
                    <c:v>0.41522406277783575</c:v>
                  </c:pt>
                  <c:pt idx="11">
                    <c:v>0.98495753894856974</c:v>
                  </c:pt>
                  <c:pt idx="12">
                    <c:v>0.98495753894856974</c:v>
                  </c:pt>
                  <c:pt idx="13">
                    <c:v>0.98495753894856974</c:v>
                  </c:pt>
                  <c:pt idx="14">
                    <c:v>0.72664031451052247</c:v>
                  </c:pt>
                  <c:pt idx="15">
                    <c:v>0.45321348564118746</c:v>
                  </c:pt>
                  <c:pt idx="16">
                    <c:v>0.380876425517294</c:v>
                  </c:pt>
                  <c:pt idx="17">
                    <c:v>0.4552100566789023</c:v>
                  </c:pt>
                  <c:pt idx="18">
                    <c:v>0.45321348564118746</c:v>
                  </c:pt>
                  <c:pt idx="19">
                    <c:v>0.41522406277783575</c:v>
                  </c:pt>
                  <c:pt idx="20">
                    <c:v>0.59490939054572967</c:v>
                  </c:pt>
                  <c:pt idx="21">
                    <c:v>0.41522406277783575</c:v>
                  </c:pt>
                  <c:pt idx="22">
                    <c:v>0.51478718538798018</c:v>
                  </c:pt>
                  <c:pt idx="23">
                    <c:v>0.35381082210167164</c:v>
                  </c:pt>
                  <c:pt idx="24">
                    <c:v>0.45321348564118746</c:v>
                  </c:pt>
                  <c:pt idx="25">
                    <c:v>0.35774933679467458</c:v>
                  </c:pt>
                  <c:pt idx="26">
                    <c:v>0.32185102408615957</c:v>
                  </c:pt>
                  <c:pt idx="27">
                    <c:v>0.72664031451052247</c:v>
                  </c:pt>
                  <c:pt idx="28">
                    <c:v>0.4552100566789023</c:v>
                  </c:pt>
                  <c:pt idx="29">
                    <c:v>0.98495753894856974</c:v>
                  </c:pt>
                  <c:pt idx="30">
                    <c:v>0.32185102408615957</c:v>
                  </c:pt>
                  <c:pt idx="31">
                    <c:v>0.30613745773169304</c:v>
                  </c:pt>
                  <c:pt idx="32">
                    <c:v>0.45321348564118746</c:v>
                  </c:pt>
                  <c:pt idx="33">
                    <c:v>0.73863716506987165</c:v>
                  </c:pt>
                  <c:pt idx="34">
                    <c:v>0.60902795097998685</c:v>
                  </c:pt>
                  <c:pt idx="35">
                    <c:v>0.33375780059185944</c:v>
                  </c:pt>
                  <c:pt idx="36">
                    <c:v>0.60902795097998685</c:v>
                  </c:pt>
                  <c:pt idx="37">
                    <c:v>0.34068913200993639</c:v>
                  </c:pt>
                  <c:pt idx="38">
                    <c:v>0.60902795097998685</c:v>
                  </c:pt>
                  <c:pt idx="39">
                    <c:v>0.38608982824720789</c:v>
                  </c:pt>
                  <c:pt idx="40">
                    <c:v>0.72664031451052247</c:v>
                  </c:pt>
                  <c:pt idx="41">
                    <c:v>0.46749293357615157</c:v>
                  </c:pt>
                  <c:pt idx="42">
                    <c:v>0.4552100566789023</c:v>
                  </c:pt>
                  <c:pt idx="43">
                    <c:v>0.26281091363517883</c:v>
                  </c:pt>
                  <c:pt idx="44">
                    <c:v>0.39349929749653395</c:v>
                  </c:pt>
                  <c:pt idx="45">
                    <c:v>0.27345297003119645</c:v>
                  </c:pt>
                  <c:pt idx="46">
                    <c:v>0.46749293357615157</c:v>
                  </c:pt>
                  <c:pt idx="47">
                    <c:v>0.72664031451052247</c:v>
                  </c:pt>
                  <c:pt idx="48">
                    <c:v>0.34068913200993639</c:v>
                  </c:pt>
                  <c:pt idx="49">
                    <c:v>0.4552100566789023</c:v>
                  </c:pt>
                  <c:pt idx="50">
                    <c:v>0.28489213752167181</c:v>
                  </c:pt>
                  <c:pt idx="51">
                    <c:v>0.29445911539121161</c:v>
                  </c:pt>
                  <c:pt idx="52">
                    <c:v>0.98495753894856974</c:v>
                  </c:pt>
                  <c:pt idx="53">
                    <c:v>0.98495753894856974</c:v>
                  </c:pt>
                  <c:pt idx="54">
                    <c:v>0.51478718538798018</c:v>
                  </c:pt>
                  <c:pt idx="55">
                    <c:v>0.36489097871334347</c:v>
                  </c:pt>
                  <c:pt idx="56">
                    <c:v>0.73863716506987165</c:v>
                  </c:pt>
                  <c:pt idx="57">
                    <c:v>0.33728241017947996</c:v>
                  </c:pt>
                  <c:pt idx="58">
                    <c:v>0.34068913200993639</c:v>
                  </c:pt>
                  <c:pt idx="59">
                    <c:v>0.33728241017947996</c:v>
                  </c:pt>
                  <c:pt idx="60">
                    <c:v>0.60902795097998685</c:v>
                  </c:pt>
                  <c:pt idx="61">
                    <c:v>0.38608982824720789</c:v>
                  </c:pt>
                  <c:pt idx="62">
                    <c:v>0.73863716506987165</c:v>
                  </c:pt>
                  <c:pt idx="63">
                    <c:v>0.46101534606556338</c:v>
                  </c:pt>
                  <c:pt idx="64">
                    <c:v>0.41522406277783575</c:v>
                  </c:pt>
                  <c:pt idx="65">
                    <c:v>0.45321348564118746</c:v>
                  </c:pt>
                  <c:pt idx="66">
                    <c:v>0.42047657779893416</c:v>
                  </c:pt>
                  <c:pt idx="67">
                    <c:v>0.45321348564118746</c:v>
                  </c:pt>
                  <c:pt idx="68">
                    <c:v>0.41993798928243442</c:v>
                  </c:pt>
                  <c:pt idx="69">
                    <c:v>0.33815749673865542</c:v>
                  </c:pt>
                  <c:pt idx="70">
                    <c:v>0.7030058121984728</c:v>
                  </c:pt>
                  <c:pt idx="71">
                    <c:v>0.41522406277783575</c:v>
                  </c:pt>
                  <c:pt idx="72">
                    <c:v>0.51478718538798018</c:v>
                  </c:pt>
                  <c:pt idx="73">
                    <c:v>0.45321348564118746</c:v>
                  </c:pt>
                  <c:pt idx="74">
                    <c:v>0.33489797457205145</c:v>
                  </c:pt>
                  <c:pt idx="75">
                    <c:v>0.92837175485364021</c:v>
                  </c:pt>
                  <c:pt idx="76">
                    <c:v>0.98495753894856974</c:v>
                  </c:pt>
                  <c:pt idx="77">
                    <c:v>0.98495753894856974</c:v>
                  </c:pt>
                  <c:pt idx="78">
                    <c:v>0.34068913200993639</c:v>
                  </c:pt>
                  <c:pt idx="79">
                    <c:v>0.29445911539121161</c:v>
                  </c:pt>
                  <c:pt idx="80">
                    <c:v>0.32185102408615957</c:v>
                  </c:pt>
                  <c:pt idx="81">
                    <c:v>0.38201151576757797</c:v>
                  </c:pt>
                  <c:pt idx="82">
                    <c:v>0.72664031451052247</c:v>
                  </c:pt>
                  <c:pt idx="83">
                    <c:v>0.46749293357615157</c:v>
                  </c:pt>
                  <c:pt idx="84">
                    <c:v>0.30526579731279752</c:v>
                  </c:pt>
                  <c:pt idx="85">
                    <c:v>0.35774933679467458</c:v>
                  </c:pt>
                  <c:pt idx="86">
                    <c:v>0.92837175485364021</c:v>
                  </c:pt>
                  <c:pt idx="87">
                    <c:v>0.35774933679467458</c:v>
                  </c:pt>
                  <c:pt idx="88">
                    <c:v>0.29445911539121161</c:v>
                  </c:pt>
                  <c:pt idx="89">
                    <c:v>0.41522406277783575</c:v>
                  </c:pt>
                  <c:pt idx="90">
                    <c:v>0.41522406277783575</c:v>
                  </c:pt>
                  <c:pt idx="91">
                    <c:v>0.34068913200993639</c:v>
                  </c:pt>
                  <c:pt idx="92">
                    <c:v>0.52016476102351838</c:v>
                  </c:pt>
                  <c:pt idx="93">
                    <c:v>0.98495753894856974</c:v>
                  </c:pt>
                  <c:pt idx="94">
                    <c:v>0.98495753894856974</c:v>
                  </c:pt>
                  <c:pt idx="95">
                    <c:v>0.45321348564118746</c:v>
                  </c:pt>
                  <c:pt idx="96">
                    <c:v>0.3824168253090231</c:v>
                  </c:pt>
                  <c:pt idx="97">
                    <c:v>0.28187942330980603</c:v>
                  </c:pt>
                  <c:pt idx="98">
                    <c:v>0.30526579731279752</c:v>
                  </c:pt>
                  <c:pt idx="99">
                    <c:v>0.29445911539121161</c:v>
                  </c:pt>
                  <c:pt idx="100">
                    <c:v>0.34068913200993639</c:v>
                  </c:pt>
                  <c:pt idx="101">
                    <c:v>0.41522406277783575</c:v>
                  </c:pt>
                  <c:pt idx="102">
                    <c:v>0.29445911539121161</c:v>
                  </c:pt>
                  <c:pt idx="103">
                    <c:v>0.45321348564118746</c:v>
                  </c:pt>
                  <c:pt idx="104">
                    <c:v>0.7030058121984728</c:v>
                  </c:pt>
                  <c:pt idx="105">
                    <c:v>0.45321348564118746</c:v>
                  </c:pt>
                  <c:pt idx="106">
                    <c:v>0.72664031451052247</c:v>
                  </c:pt>
                  <c:pt idx="107">
                    <c:v>0.35774933679467458</c:v>
                  </c:pt>
                  <c:pt idx="108">
                    <c:v>0.51478718538798018</c:v>
                  </c:pt>
                  <c:pt idx="109">
                    <c:v>0.98495753894856974</c:v>
                  </c:pt>
                  <c:pt idx="110">
                    <c:v>0.34068913200993639</c:v>
                  </c:pt>
                  <c:pt idx="111">
                    <c:v>0.42047657779893416</c:v>
                  </c:pt>
                  <c:pt idx="112">
                    <c:v>0.35774933679467458</c:v>
                  </c:pt>
                  <c:pt idx="113">
                    <c:v>0.4473041656538293</c:v>
                  </c:pt>
                  <c:pt idx="114">
                    <c:v>0.29445911539121161</c:v>
                  </c:pt>
                  <c:pt idx="115">
                    <c:v>0.51478718538798018</c:v>
                  </c:pt>
                  <c:pt idx="116">
                    <c:v>0.26281091363517883</c:v>
                  </c:pt>
                  <c:pt idx="117">
                    <c:v>0.26281091363517883</c:v>
                  </c:pt>
                  <c:pt idx="118">
                    <c:v>0.38567274032817567</c:v>
                  </c:pt>
                  <c:pt idx="119">
                    <c:v>0.72664031451052247</c:v>
                  </c:pt>
                  <c:pt idx="120">
                    <c:v>0.4473041656538293</c:v>
                  </c:pt>
                  <c:pt idx="121">
                    <c:v>0.45321348564118746</c:v>
                  </c:pt>
                  <c:pt idx="122">
                    <c:v>0.41522406277783575</c:v>
                  </c:pt>
                  <c:pt idx="123">
                    <c:v>0.26281091363517883</c:v>
                  </c:pt>
                  <c:pt idx="124">
                    <c:v>0.38567274032817567</c:v>
                  </c:pt>
                  <c:pt idx="125">
                    <c:v>0.45321348564118746</c:v>
                  </c:pt>
                  <c:pt idx="126">
                    <c:v>0.82568765194635874</c:v>
                  </c:pt>
                  <c:pt idx="127">
                    <c:v>0.35774933679467458</c:v>
                  </c:pt>
                  <c:pt idx="128">
                    <c:v>0.30526579731279752</c:v>
                  </c:pt>
                  <c:pt idx="129">
                    <c:v>0.34068913200993639</c:v>
                  </c:pt>
                  <c:pt idx="130">
                    <c:v>0.34068913200993639</c:v>
                  </c:pt>
                  <c:pt idx="131">
                    <c:v>0.72664031451052247</c:v>
                  </c:pt>
                  <c:pt idx="132">
                    <c:v>0.45321348564118746</c:v>
                  </c:pt>
                  <c:pt idx="133">
                    <c:v>0.45321348564118746</c:v>
                  </c:pt>
                  <c:pt idx="134">
                    <c:v>0.35774933679467458</c:v>
                  </c:pt>
                  <c:pt idx="135">
                    <c:v>0.34068913200993639</c:v>
                  </c:pt>
                  <c:pt idx="136">
                    <c:v>0.50617592776141662</c:v>
                  </c:pt>
                  <c:pt idx="137">
                    <c:v>0.37726876672510951</c:v>
                  </c:pt>
                  <c:pt idx="138">
                    <c:v>0.34068913200993639</c:v>
                  </c:pt>
                  <c:pt idx="139">
                    <c:v>0.45321348564118746</c:v>
                  </c:pt>
                  <c:pt idx="140">
                    <c:v>0.34068913200993639</c:v>
                  </c:pt>
                  <c:pt idx="141">
                    <c:v>0.34068913200993639</c:v>
                  </c:pt>
                  <c:pt idx="142">
                    <c:v>0.35774933679467458</c:v>
                  </c:pt>
                  <c:pt idx="143">
                    <c:v>0.92295535254618566</c:v>
                  </c:pt>
                  <c:pt idx="144">
                    <c:v>0.89986359187410836</c:v>
                  </c:pt>
                  <c:pt idx="145">
                    <c:v>0.34068913200993639</c:v>
                  </c:pt>
                  <c:pt idx="146">
                    <c:v>0.45321348564118746</c:v>
                  </c:pt>
                  <c:pt idx="147">
                    <c:v>0.51017988748476828</c:v>
                  </c:pt>
                  <c:pt idx="148">
                    <c:v>0.35741744344992782</c:v>
                  </c:pt>
                  <c:pt idx="149">
                    <c:v>0.34068913200993639</c:v>
                  </c:pt>
                  <c:pt idx="150">
                    <c:v>0.41051731630730137</c:v>
                  </c:pt>
                  <c:pt idx="151">
                    <c:v>0.49682627464281748</c:v>
                  </c:pt>
                  <c:pt idx="152">
                    <c:v>0.34068913200993639</c:v>
                  </c:pt>
                  <c:pt idx="153">
                    <c:v>0.34068913200993639</c:v>
                  </c:pt>
                  <c:pt idx="154">
                    <c:v>0.35774933679467458</c:v>
                  </c:pt>
                  <c:pt idx="155">
                    <c:v>0.35774933679467458</c:v>
                  </c:pt>
                  <c:pt idx="156">
                    <c:v>0.49682627464281748</c:v>
                  </c:pt>
                  <c:pt idx="157">
                    <c:v>0.35774933679467458</c:v>
                  </c:pt>
                  <c:pt idx="158">
                    <c:v>0.34068913200993639</c:v>
                  </c:pt>
                  <c:pt idx="159">
                    <c:v>0.35774933679467458</c:v>
                  </c:pt>
                  <c:pt idx="160">
                    <c:v>0.35774933679467458</c:v>
                  </c:pt>
                  <c:pt idx="161">
                    <c:v>0.34068913200993639</c:v>
                  </c:pt>
                  <c:pt idx="162">
                    <c:v>0.37726876672510951</c:v>
                  </c:pt>
                  <c:pt idx="163">
                    <c:v>0.35774933679467458</c:v>
                  </c:pt>
                  <c:pt idx="164">
                    <c:v>0.34068913200993639</c:v>
                  </c:pt>
                  <c:pt idx="165">
                    <c:v>0.34068913200993639</c:v>
                  </c:pt>
                </c:numCache>
              </c:numRef>
            </c:plus>
            <c:minus>
              <c:numRef>
                <c:f>'Comparative Charts Data'!$AV$8:$AV$173</c:f>
                <c:numCache>
                  <c:formatCode>General</c:formatCode>
                  <c:ptCount val="166"/>
                  <c:pt idx="0">
                    <c:v>0.57842071444155574</c:v>
                  </c:pt>
                  <c:pt idx="1">
                    <c:v>0.45321348564118746</c:v>
                  </c:pt>
                  <c:pt idx="2">
                    <c:v>0.60902795097998685</c:v>
                  </c:pt>
                  <c:pt idx="3">
                    <c:v>0.72664031451052247</c:v>
                  </c:pt>
                  <c:pt idx="4">
                    <c:v>0.72664031451052247</c:v>
                  </c:pt>
                  <c:pt idx="5">
                    <c:v>0.60902795097998685</c:v>
                  </c:pt>
                  <c:pt idx="6">
                    <c:v>0.51478718538798018</c:v>
                  </c:pt>
                  <c:pt idx="7">
                    <c:v>0.35381082210167164</c:v>
                  </c:pt>
                  <c:pt idx="8">
                    <c:v>0.89986359187410836</c:v>
                  </c:pt>
                  <c:pt idx="9">
                    <c:v>0.4473041656538293</c:v>
                  </c:pt>
                  <c:pt idx="10">
                    <c:v>0.41522406277783575</c:v>
                  </c:pt>
                  <c:pt idx="11">
                    <c:v>0.98495753894856974</c:v>
                  </c:pt>
                  <c:pt idx="12">
                    <c:v>0.98495753894856974</c:v>
                  </c:pt>
                  <c:pt idx="13">
                    <c:v>0.98495753894856974</c:v>
                  </c:pt>
                  <c:pt idx="14">
                    <c:v>0.72664031451052247</c:v>
                  </c:pt>
                  <c:pt idx="15">
                    <c:v>0.45321348564118746</c:v>
                  </c:pt>
                  <c:pt idx="16">
                    <c:v>0.380876425517294</c:v>
                  </c:pt>
                  <c:pt idx="17">
                    <c:v>0.4552100566789023</c:v>
                  </c:pt>
                  <c:pt idx="18">
                    <c:v>0.45321348564118746</c:v>
                  </c:pt>
                  <c:pt idx="19">
                    <c:v>0.41522406277783575</c:v>
                  </c:pt>
                  <c:pt idx="20">
                    <c:v>0.59490939054572967</c:v>
                  </c:pt>
                  <c:pt idx="21">
                    <c:v>0.41522406277783575</c:v>
                  </c:pt>
                  <c:pt idx="22">
                    <c:v>0.51478718538798018</c:v>
                  </c:pt>
                  <c:pt idx="23">
                    <c:v>0.35381082210167164</c:v>
                  </c:pt>
                  <c:pt idx="24">
                    <c:v>0.45321348564118746</c:v>
                  </c:pt>
                  <c:pt idx="25">
                    <c:v>0.35774933679467458</c:v>
                  </c:pt>
                  <c:pt idx="26">
                    <c:v>0.32185102408615957</c:v>
                  </c:pt>
                  <c:pt idx="27">
                    <c:v>0.72664031451052247</c:v>
                  </c:pt>
                  <c:pt idx="28">
                    <c:v>0.4552100566789023</c:v>
                  </c:pt>
                  <c:pt idx="29">
                    <c:v>0.98495753894856974</c:v>
                  </c:pt>
                  <c:pt idx="30">
                    <c:v>0.32185102408615957</c:v>
                  </c:pt>
                  <c:pt idx="31">
                    <c:v>0.30613745773169304</c:v>
                  </c:pt>
                  <c:pt idx="32">
                    <c:v>0.45321348564118746</c:v>
                  </c:pt>
                  <c:pt idx="33">
                    <c:v>0.73863716506987165</c:v>
                  </c:pt>
                  <c:pt idx="34">
                    <c:v>0.60902795097998685</c:v>
                  </c:pt>
                  <c:pt idx="35">
                    <c:v>0.33375780059185944</c:v>
                  </c:pt>
                  <c:pt idx="36">
                    <c:v>0.60902795097998685</c:v>
                  </c:pt>
                  <c:pt idx="37">
                    <c:v>0.34068913200993639</c:v>
                  </c:pt>
                  <c:pt idx="38">
                    <c:v>0.60902795097998685</c:v>
                  </c:pt>
                  <c:pt idx="39">
                    <c:v>0.38608982824720789</c:v>
                  </c:pt>
                  <c:pt idx="40">
                    <c:v>0.72664031451052247</c:v>
                  </c:pt>
                  <c:pt idx="41">
                    <c:v>0.46749293357615157</c:v>
                  </c:pt>
                  <c:pt idx="42">
                    <c:v>0.4552100566789023</c:v>
                  </c:pt>
                  <c:pt idx="43">
                    <c:v>0.26281091363517883</c:v>
                  </c:pt>
                  <c:pt idx="44">
                    <c:v>0.39349929749653395</c:v>
                  </c:pt>
                  <c:pt idx="45">
                    <c:v>0.27345297003119645</c:v>
                  </c:pt>
                  <c:pt idx="46">
                    <c:v>0.46749293357615157</c:v>
                  </c:pt>
                  <c:pt idx="47">
                    <c:v>0.72664031451052247</c:v>
                  </c:pt>
                  <c:pt idx="48">
                    <c:v>0.34068913200993639</c:v>
                  </c:pt>
                  <c:pt idx="49">
                    <c:v>0.4552100566789023</c:v>
                  </c:pt>
                  <c:pt idx="50">
                    <c:v>0.28489213752167181</c:v>
                  </c:pt>
                  <c:pt idx="51">
                    <c:v>0.29445911539121161</c:v>
                  </c:pt>
                  <c:pt idx="52">
                    <c:v>0.98495753894856974</c:v>
                  </c:pt>
                  <c:pt idx="53">
                    <c:v>0.98495753894856974</c:v>
                  </c:pt>
                  <c:pt idx="54">
                    <c:v>0.51478718538798018</c:v>
                  </c:pt>
                  <c:pt idx="55">
                    <c:v>0.36489097871334347</c:v>
                  </c:pt>
                  <c:pt idx="56">
                    <c:v>0.73863716506987165</c:v>
                  </c:pt>
                  <c:pt idx="57">
                    <c:v>0.33728241017947996</c:v>
                  </c:pt>
                  <c:pt idx="58">
                    <c:v>0.34068913200993639</c:v>
                  </c:pt>
                  <c:pt idx="59">
                    <c:v>0.33728241017947996</c:v>
                  </c:pt>
                  <c:pt idx="60">
                    <c:v>0.60902795097998685</c:v>
                  </c:pt>
                  <c:pt idx="61">
                    <c:v>0.38608982824720789</c:v>
                  </c:pt>
                  <c:pt idx="62">
                    <c:v>0.73863716506987165</c:v>
                  </c:pt>
                  <c:pt idx="63">
                    <c:v>0.46101534606556338</c:v>
                  </c:pt>
                  <c:pt idx="64">
                    <c:v>0.41522406277783575</c:v>
                  </c:pt>
                  <c:pt idx="65">
                    <c:v>0.45321348564118746</c:v>
                  </c:pt>
                  <c:pt idx="66">
                    <c:v>0.42047657779893416</c:v>
                  </c:pt>
                  <c:pt idx="67">
                    <c:v>0.45321348564118746</c:v>
                  </c:pt>
                  <c:pt idx="68">
                    <c:v>0.41993798928243442</c:v>
                  </c:pt>
                  <c:pt idx="69">
                    <c:v>0.33815749673865542</c:v>
                  </c:pt>
                  <c:pt idx="70">
                    <c:v>0.7030058121984728</c:v>
                  </c:pt>
                  <c:pt idx="71">
                    <c:v>0.41522406277783575</c:v>
                  </c:pt>
                  <c:pt idx="72">
                    <c:v>0.51478718538798018</c:v>
                  </c:pt>
                  <c:pt idx="73">
                    <c:v>0.45321348564118746</c:v>
                  </c:pt>
                  <c:pt idx="74">
                    <c:v>0.33489797457205145</c:v>
                  </c:pt>
                  <c:pt idx="75">
                    <c:v>0.92837175485364021</c:v>
                  </c:pt>
                  <c:pt idx="76">
                    <c:v>0.98495753894856974</c:v>
                  </c:pt>
                  <c:pt idx="77">
                    <c:v>0.98495753894856974</c:v>
                  </c:pt>
                  <c:pt idx="78">
                    <c:v>0.34068913200993639</c:v>
                  </c:pt>
                  <c:pt idx="79">
                    <c:v>0.29445911539121161</c:v>
                  </c:pt>
                  <c:pt idx="80">
                    <c:v>0.32185102408615957</c:v>
                  </c:pt>
                  <c:pt idx="81">
                    <c:v>0.38201151576757797</c:v>
                  </c:pt>
                  <c:pt idx="82">
                    <c:v>0.72664031451052247</c:v>
                  </c:pt>
                  <c:pt idx="83">
                    <c:v>0.46749293357615157</c:v>
                  </c:pt>
                  <c:pt idx="84">
                    <c:v>0.30526579731279752</c:v>
                  </c:pt>
                  <c:pt idx="85">
                    <c:v>0.35774933679467458</c:v>
                  </c:pt>
                  <c:pt idx="86">
                    <c:v>0.92837175485364021</c:v>
                  </c:pt>
                  <c:pt idx="87">
                    <c:v>0.35774933679467458</c:v>
                  </c:pt>
                  <c:pt idx="88">
                    <c:v>0.29445911539121161</c:v>
                  </c:pt>
                  <c:pt idx="89">
                    <c:v>0.41522406277783575</c:v>
                  </c:pt>
                  <c:pt idx="90">
                    <c:v>0.41522406277783575</c:v>
                  </c:pt>
                  <c:pt idx="91">
                    <c:v>0.34068913200993639</c:v>
                  </c:pt>
                  <c:pt idx="92">
                    <c:v>0.52016476102351838</c:v>
                  </c:pt>
                  <c:pt idx="93">
                    <c:v>0.98495753894856974</c:v>
                  </c:pt>
                  <c:pt idx="94">
                    <c:v>0.98495753894856974</c:v>
                  </c:pt>
                  <c:pt idx="95">
                    <c:v>0.45321348564118746</c:v>
                  </c:pt>
                  <c:pt idx="96">
                    <c:v>0.3824168253090231</c:v>
                  </c:pt>
                  <c:pt idx="97">
                    <c:v>0.28187942330980603</c:v>
                  </c:pt>
                  <c:pt idx="98">
                    <c:v>0.30526579731279752</c:v>
                  </c:pt>
                  <c:pt idx="99">
                    <c:v>0.29445911539121161</c:v>
                  </c:pt>
                  <c:pt idx="100">
                    <c:v>0.34068913200993639</c:v>
                  </c:pt>
                  <c:pt idx="101">
                    <c:v>0.41522406277783575</c:v>
                  </c:pt>
                  <c:pt idx="102">
                    <c:v>0.29445911539121161</c:v>
                  </c:pt>
                  <c:pt idx="103">
                    <c:v>0.45321348564118746</c:v>
                  </c:pt>
                  <c:pt idx="104">
                    <c:v>0.7030058121984728</c:v>
                  </c:pt>
                  <c:pt idx="105">
                    <c:v>0.45321348564118746</c:v>
                  </c:pt>
                  <c:pt idx="106">
                    <c:v>0.72664031451052247</c:v>
                  </c:pt>
                  <c:pt idx="107">
                    <c:v>0.35774933679467458</c:v>
                  </c:pt>
                  <c:pt idx="108">
                    <c:v>0.51478718538798018</c:v>
                  </c:pt>
                  <c:pt idx="109">
                    <c:v>0.98495753894856974</c:v>
                  </c:pt>
                  <c:pt idx="110">
                    <c:v>0.34068913200993639</c:v>
                  </c:pt>
                  <c:pt idx="111">
                    <c:v>0.42047657779893416</c:v>
                  </c:pt>
                  <c:pt idx="112">
                    <c:v>0.35774933679467458</c:v>
                  </c:pt>
                  <c:pt idx="113">
                    <c:v>0.4473041656538293</c:v>
                  </c:pt>
                  <c:pt idx="114">
                    <c:v>0.29445911539121161</c:v>
                  </c:pt>
                  <c:pt idx="115">
                    <c:v>0.51478718538798018</c:v>
                  </c:pt>
                  <c:pt idx="116">
                    <c:v>0.26281091363517883</c:v>
                  </c:pt>
                  <c:pt idx="117">
                    <c:v>0.26281091363517883</c:v>
                  </c:pt>
                  <c:pt idx="118">
                    <c:v>0.38567274032817567</c:v>
                  </c:pt>
                  <c:pt idx="119">
                    <c:v>0.72664031451052247</c:v>
                  </c:pt>
                  <c:pt idx="120">
                    <c:v>0.4473041656538293</c:v>
                  </c:pt>
                  <c:pt idx="121">
                    <c:v>0.45321348564118746</c:v>
                  </c:pt>
                  <c:pt idx="122">
                    <c:v>0.41522406277783575</c:v>
                  </c:pt>
                  <c:pt idx="123">
                    <c:v>0.26281091363517883</c:v>
                  </c:pt>
                  <c:pt idx="124">
                    <c:v>0.38567274032817567</c:v>
                  </c:pt>
                  <c:pt idx="125">
                    <c:v>0.45321348564118746</c:v>
                  </c:pt>
                  <c:pt idx="126">
                    <c:v>0.82568765194635874</c:v>
                  </c:pt>
                  <c:pt idx="127">
                    <c:v>0.35774933679467458</c:v>
                  </c:pt>
                  <c:pt idx="128">
                    <c:v>0.30526579731279752</c:v>
                  </c:pt>
                  <c:pt idx="129">
                    <c:v>0.34068913200993639</c:v>
                  </c:pt>
                  <c:pt idx="130">
                    <c:v>0.34068913200993639</c:v>
                  </c:pt>
                  <c:pt idx="131">
                    <c:v>0.72664031451052247</c:v>
                  </c:pt>
                  <c:pt idx="132">
                    <c:v>0.45321348564118746</c:v>
                  </c:pt>
                  <c:pt idx="133">
                    <c:v>0.45321348564118746</c:v>
                  </c:pt>
                  <c:pt idx="134">
                    <c:v>0.35774933679467458</c:v>
                  </c:pt>
                  <c:pt idx="135">
                    <c:v>0.34068913200993639</c:v>
                  </c:pt>
                  <c:pt idx="136">
                    <c:v>0.50617592776141662</c:v>
                  </c:pt>
                  <c:pt idx="137">
                    <c:v>0.37726876672510951</c:v>
                  </c:pt>
                  <c:pt idx="138">
                    <c:v>0.34068913200993639</c:v>
                  </c:pt>
                  <c:pt idx="139">
                    <c:v>0.45321348564118746</c:v>
                  </c:pt>
                  <c:pt idx="140">
                    <c:v>0.34068913200993639</c:v>
                  </c:pt>
                  <c:pt idx="141">
                    <c:v>0.34068913200993639</c:v>
                  </c:pt>
                  <c:pt idx="142">
                    <c:v>0.35774933679467458</c:v>
                  </c:pt>
                  <c:pt idx="143">
                    <c:v>0.92295535254618566</c:v>
                  </c:pt>
                  <c:pt idx="144">
                    <c:v>0.89986359187410836</c:v>
                  </c:pt>
                  <c:pt idx="145">
                    <c:v>0.34068913200993639</c:v>
                  </c:pt>
                  <c:pt idx="146">
                    <c:v>0.45321348564118746</c:v>
                  </c:pt>
                  <c:pt idx="147">
                    <c:v>0.51017988748476828</c:v>
                  </c:pt>
                  <c:pt idx="148">
                    <c:v>0.35741744344992782</c:v>
                  </c:pt>
                  <c:pt idx="149">
                    <c:v>0.34068913200993639</c:v>
                  </c:pt>
                  <c:pt idx="150">
                    <c:v>0.41051731630730137</c:v>
                  </c:pt>
                  <c:pt idx="151">
                    <c:v>0.49682627464281748</c:v>
                  </c:pt>
                  <c:pt idx="152">
                    <c:v>0.34068913200993639</c:v>
                  </c:pt>
                  <c:pt idx="153">
                    <c:v>0.34068913200993639</c:v>
                  </c:pt>
                  <c:pt idx="154">
                    <c:v>0.35774933679467458</c:v>
                  </c:pt>
                  <c:pt idx="155">
                    <c:v>0.35774933679467458</c:v>
                  </c:pt>
                  <c:pt idx="156">
                    <c:v>0.49682627464281748</c:v>
                  </c:pt>
                  <c:pt idx="157">
                    <c:v>0.35774933679467458</c:v>
                  </c:pt>
                  <c:pt idx="158">
                    <c:v>0.34068913200993639</c:v>
                  </c:pt>
                  <c:pt idx="159">
                    <c:v>0.35774933679467458</c:v>
                  </c:pt>
                  <c:pt idx="160">
                    <c:v>0.35774933679467458</c:v>
                  </c:pt>
                  <c:pt idx="161">
                    <c:v>0.34068913200993639</c:v>
                  </c:pt>
                  <c:pt idx="162">
                    <c:v>0.37726876672510951</c:v>
                  </c:pt>
                  <c:pt idx="163">
                    <c:v>0.35774933679467458</c:v>
                  </c:pt>
                  <c:pt idx="164">
                    <c:v>0.34068913200993639</c:v>
                  </c:pt>
                  <c:pt idx="165">
                    <c:v>0.34068913200993639</c:v>
                  </c:pt>
                </c:numCache>
              </c:numRef>
            </c:minus>
            <c:spPr>
              <a:ln w="3175">
                <a:solidFill>
                  <a:srgbClr val="C0C0C0"/>
                </a:solidFill>
                <a:prstDash val="solid"/>
              </a:ln>
            </c:spPr>
          </c:errBars>
          <c:cat>
            <c:strRef>
              <c:f>'Comparative Charts Data'!$AX$8:$AX$173</c:f>
              <c:strCache>
                <c:ptCount val="155"/>
                <c:pt idx="1">
                  <c:v>IRQ</c:v>
                </c:pt>
                <c:pt idx="15">
                  <c:v>LBY</c:v>
                </c:pt>
                <c:pt idx="25">
                  <c:v>IDN</c:v>
                </c:pt>
                <c:pt idx="41">
                  <c:v>JAM</c:v>
                </c:pt>
                <c:pt idx="92">
                  <c:v>MNG</c:v>
                </c:pt>
                <c:pt idx="113">
                  <c:v>BWA</c:v>
                </c:pt>
                <c:pt idx="120">
                  <c:v>TUN</c:v>
                </c:pt>
                <c:pt idx="128">
                  <c:v>SVN</c:v>
                </c:pt>
                <c:pt idx="142">
                  <c:v>CHL</c:v>
                </c:pt>
                <c:pt idx="154">
                  <c:v>NLD</c:v>
                </c:pt>
              </c:strCache>
            </c:strRef>
          </c:cat>
          <c:val>
            <c:numRef>
              <c:f>'Comparative Charts Data'!$AT$8:$AT$173</c:f>
              <c:numCache>
                <c:formatCode>0.000</c:formatCode>
                <c:ptCount val="166"/>
                <c:pt idx="0">
                  <c:v>-2.1525234805433873</c:v>
                </c:pt>
                <c:pt idx="1">
                  <c:v>-1.8436719236240982</c:v>
                </c:pt>
                <c:pt idx="2">
                  <c:v>-1.614713455465183</c:v>
                </c:pt>
                <c:pt idx="3">
                  <c:v>-1.495346237708413</c:v>
                </c:pt>
                <c:pt idx="4">
                  <c:v>-1.495346237708413</c:v>
                </c:pt>
                <c:pt idx="5">
                  <c:v>-1.4353881968242335</c:v>
                </c:pt>
                <c:pt idx="6">
                  <c:v>-1.3461298316598331</c:v>
                </c:pt>
                <c:pt idx="7">
                  <c:v>-1.3348928309839214</c:v>
                </c:pt>
                <c:pt idx="8">
                  <c:v>-1.2886266995915658</c:v>
                </c:pt>
                <c:pt idx="9">
                  <c:v>-1.2250664457942559</c:v>
                </c:pt>
                <c:pt idx="10">
                  <c:v>-1.2200377938324558</c:v>
                </c:pt>
                <c:pt idx="11">
                  <c:v>-1.2036375560023957</c:v>
                </c:pt>
                <c:pt idx="12">
                  <c:v>-1.2036375560023957</c:v>
                </c:pt>
                <c:pt idx="13">
                  <c:v>-1.2036375560023957</c:v>
                </c:pt>
                <c:pt idx="14">
                  <c:v>-1.143864057160185</c:v>
                </c:pt>
                <c:pt idx="15">
                  <c:v>-1.113356574594857</c:v>
                </c:pt>
                <c:pt idx="16">
                  <c:v>-1.1084415791240219</c:v>
                </c:pt>
                <c:pt idx="17">
                  <c:v>-1.1056763126901379</c:v>
                </c:pt>
                <c:pt idx="18">
                  <c:v>-1.1028608879092785</c:v>
                </c:pt>
                <c:pt idx="19">
                  <c:v>-1.0974759141193968</c:v>
                </c:pt>
                <c:pt idx="20">
                  <c:v>-1.0459735063342839</c:v>
                </c:pt>
                <c:pt idx="21">
                  <c:v>-1.0152235831279335</c:v>
                </c:pt>
                <c:pt idx="22">
                  <c:v>-1.0081657380033668</c:v>
                </c:pt>
                <c:pt idx="23">
                  <c:v>-0.97138643362975419</c:v>
                </c:pt>
                <c:pt idx="24">
                  <c:v>-0.92944369417260075</c:v>
                </c:pt>
                <c:pt idx="25">
                  <c:v>-0.91832769642976875</c:v>
                </c:pt>
                <c:pt idx="26">
                  <c:v>-0.91777004729796774</c:v>
                </c:pt>
                <c:pt idx="27">
                  <c:v>-0.90551622294224621</c:v>
                </c:pt>
                <c:pt idx="28">
                  <c:v>-0.89534600998271829</c:v>
                </c:pt>
                <c:pt idx="29">
                  <c:v>-0.88073658171586089</c:v>
                </c:pt>
                <c:pt idx="30">
                  <c:v>-0.87613754102101138</c:v>
                </c:pt>
                <c:pt idx="31">
                  <c:v>-0.86959972527619678</c:v>
                </c:pt>
                <c:pt idx="32">
                  <c:v>-0.83880238362896342</c:v>
                </c:pt>
                <c:pt idx="33">
                  <c:v>-0.82692029870495087</c:v>
                </c:pt>
                <c:pt idx="34">
                  <c:v>-0.82465534224967663</c:v>
                </c:pt>
                <c:pt idx="35">
                  <c:v>-0.80648725628816909</c:v>
                </c:pt>
                <c:pt idx="36">
                  <c:v>-0.7993851653092765</c:v>
                </c:pt>
                <c:pt idx="37">
                  <c:v>-0.78325620684878594</c:v>
                </c:pt>
                <c:pt idx="38">
                  <c:v>-0.76168084755210386</c:v>
                </c:pt>
                <c:pt idx="39">
                  <c:v>-0.76036473709330121</c:v>
                </c:pt>
                <c:pt idx="40">
                  <c:v>-0.72977513266813221</c:v>
                </c:pt>
                <c:pt idx="41">
                  <c:v>-0.72791715843231453</c:v>
                </c:pt>
                <c:pt idx="42">
                  <c:v>-0.72578088856461132</c:v>
                </c:pt>
                <c:pt idx="43">
                  <c:v>-0.72236150218120643</c:v>
                </c:pt>
                <c:pt idx="44">
                  <c:v>-0.72110340972729547</c:v>
                </c:pt>
                <c:pt idx="45">
                  <c:v>-0.70745607973327396</c:v>
                </c:pt>
                <c:pt idx="46">
                  <c:v>-0.69547095796788361</c:v>
                </c:pt>
                <c:pt idx="47">
                  <c:v>-0.6671683887243075</c:v>
                </c:pt>
                <c:pt idx="48">
                  <c:v>-0.66155782738474467</c:v>
                </c:pt>
                <c:pt idx="49">
                  <c:v>-0.65636467144354793</c:v>
                </c:pt>
                <c:pt idx="50">
                  <c:v>-0.58966304878786713</c:v>
                </c:pt>
                <c:pt idx="51">
                  <c:v>-0.56349409034291309</c:v>
                </c:pt>
                <c:pt idx="52">
                  <c:v>-0.55783560742932603</c:v>
                </c:pt>
                <c:pt idx="53">
                  <c:v>-0.55783560742932603</c:v>
                </c:pt>
                <c:pt idx="54">
                  <c:v>-0.5252153027716604</c:v>
                </c:pt>
                <c:pt idx="55">
                  <c:v>-0.5216583171247885</c:v>
                </c:pt>
                <c:pt idx="56">
                  <c:v>-0.49538317664637949</c:v>
                </c:pt>
                <c:pt idx="57">
                  <c:v>-0.49418423293255459</c:v>
                </c:pt>
                <c:pt idx="58">
                  <c:v>-0.47409920217358242</c:v>
                </c:pt>
                <c:pt idx="59">
                  <c:v>-0.46804644296688391</c:v>
                </c:pt>
                <c:pt idx="60">
                  <c:v>-0.46544972136557783</c:v>
                </c:pt>
                <c:pt idx="61">
                  <c:v>-0.43651695944185942</c:v>
                </c:pt>
                <c:pt idx="62">
                  <c:v>-0.42206349271954474</c:v>
                </c:pt>
                <c:pt idx="63">
                  <c:v>-0.40902349771871638</c:v>
                </c:pt>
                <c:pt idx="64">
                  <c:v>-0.40167775873201533</c:v>
                </c:pt>
                <c:pt idx="65">
                  <c:v>-0.39191092345168688</c:v>
                </c:pt>
                <c:pt idx="66">
                  <c:v>-0.36424080569065093</c:v>
                </c:pt>
                <c:pt idx="67">
                  <c:v>-0.36125842775522654</c:v>
                </c:pt>
                <c:pt idx="68">
                  <c:v>-0.35450537499875051</c:v>
                </c:pt>
                <c:pt idx="69">
                  <c:v>-0.35141835283200906</c:v>
                </c:pt>
                <c:pt idx="70">
                  <c:v>-0.35005012439575683</c:v>
                </c:pt>
                <c:pt idx="71">
                  <c:v>-0.3348269483611106</c:v>
                </c:pt>
                <c:pt idx="72">
                  <c:v>-0.30687778904128504</c:v>
                </c:pt>
                <c:pt idx="73">
                  <c:v>-0.29081387838783451</c:v>
                </c:pt>
                <c:pt idx="74">
                  <c:v>-0.25634400865698043</c:v>
                </c:pt>
                <c:pt idx="75">
                  <c:v>-0.23987111346203671</c:v>
                </c:pt>
                <c:pt idx="76">
                  <c:v>-0.23493463314279112</c:v>
                </c:pt>
                <c:pt idx="77">
                  <c:v>-0.23493463314279112</c:v>
                </c:pt>
                <c:pt idx="78">
                  <c:v>-0.22209142972638229</c:v>
                </c:pt>
                <c:pt idx="79">
                  <c:v>-0.14979869952159189</c:v>
                </c:pt>
                <c:pt idx="80">
                  <c:v>-0.14626976465621802</c:v>
                </c:pt>
                <c:pt idx="81">
                  <c:v>-0.14567753799396543</c:v>
                </c:pt>
                <c:pt idx="82">
                  <c:v>-0.13994511790196557</c:v>
                </c:pt>
                <c:pt idx="83">
                  <c:v>-9.7340965303572044E-2</c:v>
                </c:pt>
                <c:pt idx="84">
                  <c:v>-8.7639660545584641E-2</c:v>
                </c:pt>
                <c:pt idx="85">
                  <c:v>-7.7658449611357455E-2</c:v>
                </c:pt>
                <c:pt idx="86">
                  <c:v>-6.2168598845925724E-2</c:v>
                </c:pt>
                <c:pt idx="87">
                  <c:v>-4.0035487589544685E-2</c:v>
                </c:pt>
                <c:pt idx="88">
                  <c:v>-1.8974292502005323E-2</c:v>
                </c:pt>
                <c:pt idx="89">
                  <c:v>-1.3612351261324439E-2</c:v>
                </c:pt>
                <c:pt idx="90">
                  <c:v>-1.3319738104621512E-2</c:v>
                </c:pt>
                <c:pt idx="91">
                  <c:v>-1.0424009210796652E-2</c:v>
                </c:pt>
                <c:pt idx="92">
                  <c:v>3.9107465940165363E-2</c:v>
                </c:pt>
                <c:pt idx="93">
                  <c:v>8.7966341143743798E-2</c:v>
                </c:pt>
                <c:pt idx="94">
                  <c:v>8.7966341143743798E-2</c:v>
                </c:pt>
                <c:pt idx="95">
                  <c:v>0.11462847171625115</c:v>
                </c:pt>
                <c:pt idx="96">
                  <c:v>0.12790286079210489</c:v>
                </c:pt>
                <c:pt idx="97">
                  <c:v>0.13405598739383026</c:v>
                </c:pt>
                <c:pt idx="98">
                  <c:v>0.14595647086658889</c:v>
                </c:pt>
                <c:pt idx="99">
                  <c:v>0.15451230530057702</c:v>
                </c:pt>
                <c:pt idx="100">
                  <c:v>0.16038927121326294</c:v>
                </c:pt>
                <c:pt idx="101">
                  <c:v>0.16084266276451878</c:v>
                </c:pt>
                <c:pt idx="102">
                  <c:v>0.18015442608155482</c:v>
                </c:pt>
                <c:pt idx="103">
                  <c:v>0.26247348810380766</c:v>
                </c:pt>
                <c:pt idx="104">
                  <c:v>0.26910267598098803</c:v>
                </c:pt>
                <c:pt idx="105">
                  <c:v>0.26980590593428905</c:v>
                </c:pt>
                <c:pt idx="106">
                  <c:v>0.27414380659008736</c:v>
                </c:pt>
                <c:pt idx="107">
                  <c:v>0.31894253694853825</c:v>
                </c:pt>
                <c:pt idx="108">
                  <c:v>0.37955702490882132</c:v>
                </c:pt>
                <c:pt idx="109">
                  <c:v>0.41086731543027871</c:v>
                </c:pt>
                <c:pt idx="110">
                  <c:v>0.41306970156076039</c:v>
                </c:pt>
                <c:pt idx="111">
                  <c:v>0.49359093898186851</c:v>
                </c:pt>
                <c:pt idx="112">
                  <c:v>0.49564346474242194</c:v>
                </c:pt>
                <c:pt idx="113">
                  <c:v>0.5015340203419949</c:v>
                </c:pt>
                <c:pt idx="114">
                  <c:v>0.50700303748831166</c:v>
                </c:pt>
                <c:pt idx="115">
                  <c:v>0.51403673984688758</c:v>
                </c:pt>
                <c:pt idx="116">
                  <c:v>0.5378882317561956</c:v>
                </c:pt>
                <c:pt idx="117">
                  <c:v>0.54332715485708127</c:v>
                </c:pt>
                <c:pt idx="118">
                  <c:v>0.5530297458058413</c:v>
                </c:pt>
                <c:pt idx="119">
                  <c:v>0.56301924319449048</c:v>
                </c:pt>
                <c:pt idx="120">
                  <c:v>0.64764807873700658</c:v>
                </c:pt>
                <c:pt idx="121">
                  <c:v>0.66452576903601746</c:v>
                </c:pt>
                <c:pt idx="122">
                  <c:v>0.67817086410850513</c:v>
                </c:pt>
                <c:pt idx="123">
                  <c:v>0.70554384796954617</c:v>
                </c:pt>
                <c:pt idx="124">
                  <c:v>0.70841650626585273</c:v>
                </c:pt>
                <c:pt idx="125">
                  <c:v>0.76749841340530323</c:v>
                </c:pt>
                <c:pt idx="126">
                  <c:v>0.77118129439746197</c:v>
                </c:pt>
                <c:pt idx="127">
                  <c:v>0.79729522622895899</c:v>
                </c:pt>
                <c:pt idx="128">
                  <c:v>0.82548346319800581</c:v>
                </c:pt>
                <c:pt idx="129">
                  <c:v>0.83361529960968994</c:v>
                </c:pt>
                <c:pt idx="130">
                  <c:v>0.86090146886788788</c:v>
                </c:pt>
                <c:pt idx="131">
                  <c:v>0.86397382135625411</c:v>
                </c:pt>
                <c:pt idx="132">
                  <c:v>0.90737285902055631</c:v>
                </c:pt>
                <c:pt idx="133">
                  <c:v>0.92756749502634872</c:v>
                </c:pt>
                <c:pt idx="134">
                  <c:v>0.92814257216132989</c:v>
                </c:pt>
                <c:pt idx="135">
                  <c:v>0.94255099680658327</c:v>
                </c:pt>
                <c:pt idx="136">
                  <c:v>0.95367963398018363</c:v>
                </c:pt>
                <c:pt idx="137">
                  <c:v>0.96584431336432763</c:v>
                </c:pt>
                <c:pt idx="138">
                  <c:v>1.0321345377942983</c:v>
                </c:pt>
                <c:pt idx="139">
                  <c:v>1.0768737020434547</c:v>
                </c:pt>
                <c:pt idx="140">
                  <c:v>1.0771409158461223</c:v>
                </c:pt>
                <c:pt idx="141">
                  <c:v>1.0833252136506515</c:v>
                </c:pt>
                <c:pt idx="142">
                  <c:v>1.0857252536352944</c:v>
                </c:pt>
                <c:pt idx="143">
                  <c:v>1.2215946618769973</c:v>
                </c:pt>
                <c:pt idx="144">
                  <c:v>1.2515737544191281</c:v>
                </c:pt>
                <c:pt idx="145">
                  <c:v>1.2541184418853002</c:v>
                </c:pt>
                <c:pt idx="146">
                  <c:v>1.2693962872617988</c:v>
                </c:pt>
                <c:pt idx="147">
                  <c:v>1.2789241517949994</c:v>
                </c:pt>
                <c:pt idx="148">
                  <c:v>1.3333912954277634</c:v>
                </c:pt>
                <c:pt idx="149">
                  <c:v>1.3949005873785982</c:v>
                </c:pt>
                <c:pt idx="150">
                  <c:v>1.421874528246035</c:v>
                </c:pt>
                <c:pt idx="151">
                  <c:v>1.468929716285384</c:v>
                </c:pt>
                <c:pt idx="152">
                  <c:v>1.4834868013088114</c:v>
                </c:pt>
                <c:pt idx="153">
                  <c:v>1.5494586944364037</c:v>
                </c:pt>
                <c:pt idx="154">
                  <c:v>1.5839411296446553</c:v>
                </c:pt>
                <c:pt idx="155">
                  <c:v>1.5963410719730877</c:v>
                </c:pt>
                <c:pt idx="156">
                  <c:v>1.6210641287802678</c:v>
                </c:pt>
                <c:pt idx="157">
                  <c:v>1.6230324824694748</c:v>
                </c:pt>
                <c:pt idx="158">
                  <c:v>1.6886284952825656</c:v>
                </c:pt>
                <c:pt idx="159">
                  <c:v>1.6912085280949629</c:v>
                </c:pt>
                <c:pt idx="160">
                  <c:v>1.7363565521720903</c:v>
                </c:pt>
                <c:pt idx="161">
                  <c:v>1.8123422751679548</c:v>
                </c:pt>
                <c:pt idx="162">
                  <c:v>1.8240022905079323</c:v>
                </c:pt>
                <c:pt idx="163">
                  <c:v>1.8333934496441047</c:v>
                </c:pt>
                <c:pt idx="164">
                  <c:v>1.9390344925186949</c:v>
                </c:pt>
                <c:pt idx="165">
                  <c:v>1.9958319673120584</c:v>
                </c:pt>
              </c:numCache>
            </c:numRef>
          </c:val>
          <c:smooth val="0"/>
          <c:extLst>
            <c:ext xmlns:c16="http://schemas.microsoft.com/office/drawing/2014/chart" uri="{C3380CC4-5D6E-409C-BE32-E72D297353CC}">
              <c16:uniqueId val="{00000000-DEB4-47CB-87EC-DA02A5348AF2}"/>
            </c:ext>
          </c:extLst>
        </c:ser>
        <c:ser>
          <c:idx val="1"/>
          <c:order val="1"/>
          <c:spPr>
            <a:ln w="19050">
              <a:noFill/>
            </a:ln>
          </c:spPr>
          <c:marker>
            <c:symbol val="none"/>
          </c:marker>
          <c:dLbls>
            <c:spPr>
              <a:noFill/>
              <a:ln w="25400">
                <a:noFill/>
              </a:ln>
            </c:spPr>
            <c:txPr>
              <a:bodyPr rot="-5400000" vert="horz" wrap="square" lIns="38100" tIns="19050" rIns="38100" bIns="19050" anchor="ctr">
                <a:spAutoFit/>
              </a:bodyPr>
              <a:lstStyle/>
              <a:p>
                <a:pPr algn="ctr">
                  <a:defRPr sz="1000" b="1" i="1" u="none" strike="noStrike" baseline="0">
                    <a:solidFill>
                      <a:srgbClr val="FF0000"/>
                    </a:solidFill>
                    <a:latin typeface="Arial"/>
                    <a:ea typeface="Arial"/>
                    <a:cs typeface="Arial"/>
                  </a:defRPr>
                </a:pPr>
                <a:endParaRPr lang="en-US"/>
              </a:p>
            </c:txPr>
            <c:dLblPos val="t"/>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errBars>
            <c:errDir val="y"/>
            <c:errBarType val="both"/>
            <c:errValType val="cust"/>
            <c:noEndCap val="0"/>
            <c:plus>
              <c:numRef>
                <c:f>'Comparative Charts Data'!$AW$8:$AW$173</c:f>
                <c:numCache>
                  <c:formatCode>General</c:formatCode>
                  <c:ptCount val="166"/>
                  <c:pt idx="0">
                    <c:v>#N/A</c:v>
                  </c:pt>
                  <c:pt idx="1">
                    <c:v>0.45321348564118746</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0.45321348564118746</c:v>
                  </c:pt>
                  <c:pt idx="16">
                    <c:v>#N/A</c:v>
                  </c:pt>
                  <c:pt idx="17">
                    <c:v>#N/A</c:v>
                  </c:pt>
                  <c:pt idx="18">
                    <c:v>#N/A</c:v>
                  </c:pt>
                  <c:pt idx="19">
                    <c:v>#N/A</c:v>
                  </c:pt>
                  <c:pt idx="20">
                    <c:v>#N/A</c:v>
                  </c:pt>
                  <c:pt idx="21">
                    <c:v>#N/A</c:v>
                  </c:pt>
                  <c:pt idx="22">
                    <c:v>#N/A</c:v>
                  </c:pt>
                  <c:pt idx="23">
                    <c:v>#N/A</c:v>
                  </c:pt>
                  <c:pt idx="24">
                    <c:v>#N/A</c:v>
                  </c:pt>
                  <c:pt idx="25">
                    <c:v>0.35774933679467458</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0.46749293357615157</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0.52016476102351838</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0.4473041656538293</c:v>
                  </c:pt>
                  <c:pt idx="114">
                    <c:v>#N/A</c:v>
                  </c:pt>
                  <c:pt idx="115">
                    <c:v>#N/A</c:v>
                  </c:pt>
                  <c:pt idx="116">
                    <c:v>#N/A</c:v>
                  </c:pt>
                  <c:pt idx="117">
                    <c:v>#N/A</c:v>
                  </c:pt>
                  <c:pt idx="118">
                    <c:v>#N/A</c:v>
                  </c:pt>
                  <c:pt idx="119">
                    <c:v>#N/A</c:v>
                  </c:pt>
                  <c:pt idx="120">
                    <c:v>0.4473041656538293</c:v>
                  </c:pt>
                  <c:pt idx="121">
                    <c:v>#N/A</c:v>
                  </c:pt>
                  <c:pt idx="122">
                    <c:v>#N/A</c:v>
                  </c:pt>
                  <c:pt idx="123">
                    <c:v>#N/A</c:v>
                  </c:pt>
                  <c:pt idx="124">
                    <c:v>#N/A</c:v>
                  </c:pt>
                  <c:pt idx="125">
                    <c:v>#N/A</c:v>
                  </c:pt>
                  <c:pt idx="126">
                    <c:v>#N/A</c:v>
                  </c:pt>
                  <c:pt idx="127">
                    <c:v>#N/A</c:v>
                  </c:pt>
                  <c:pt idx="128">
                    <c:v>0.30526579731279752</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0.35774933679467458</c:v>
                  </c:pt>
                  <c:pt idx="143">
                    <c:v>#N/A</c:v>
                  </c:pt>
                  <c:pt idx="144">
                    <c:v>#N/A</c:v>
                  </c:pt>
                  <c:pt idx="145">
                    <c:v>#N/A</c:v>
                  </c:pt>
                  <c:pt idx="146">
                    <c:v>#N/A</c:v>
                  </c:pt>
                  <c:pt idx="147">
                    <c:v>#N/A</c:v>
                  </c:pt>
                  <c:pt idx="148">
                    <c:v>#N/A</c:v>
                  </c:pt>
                  <c:pt idx="149">
                    <c:v>#N/A</c:v>
                  </c:pt>
                  <c:pt idx="150">
                    <c:v>#N/A</c:v>
                  </c:pt>
                  <c:pt idx="151">
                    <c:v>#N/A</c:v>
                  </c:pt>
                  <c:pt idx="152">
                    <c:v>#N/A</c:v>
                  </c:pt>
                  <c:pt idx="153">
                    <c:v>#N/A</c:v>
                  </c:pt>
                  <c:pt idx="154">
                    <c:v>0.35774933679467458</c:v>
                  </c:pt>
                  <c:pt idx="155">
                    <c:v>#N/A</c:v>
                  </c:pt>
                  <c:pt idx="156">
                    <c:v>#N/A</c:v>
                  </c:pt>
                  <c:pt idx="157">
                    <c:v>#N/A</c:v>
                  </c:pt>
                  <c:pt idx="158">
                    <c:v>#N/A</c:v>
                  </c:pt>
                  <c:pt idx="159">
                    <c:v>#N/A</c:v>
                  </c:pt>
                  <c:pt idx="160">
                    <c:v>#N/A</c:v>
                  </c:pt>
                  <c:pt idx="161">
                    <c:v>#N/A</c:v>
                  </c:pt>
                  <c:pt idx="162">
                    <c:v>#N/A</c:v>
                  </c:pt>
                  <c:pt idx="163">
                    <c:v>#N/A</c:v>
                  </c:pt>
                  <c:pt idx="164">
                    <c:v>#N/A</c:v>
                  </c:pt>
                  <c:pt idx="165">
                    <c:v>#N/A</c:v>
                  </c:pt>
                </c:numCache>
              </c:numRef>
            </c:plus>
            <c:minus>
              <c:numRef>
                <c:f>'Comparative Charts Data'!$AW$8:$AW$173</c:f>
                <c:numCache>
                  <c:formatCode>General</c:formatCode>
                  <c:ptCount val="166"/>
                  <c:pt idx="0">
                    <c:v>#N/A</c:v>
                  </c:pt>
                  <c:pt idx="1">
                    <c:v>0.45321348564118746</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0.45321348564118746</c:v>
                  </c:pt>
                  <c:pt idx="16">
                    <c:v>#N/A</c:v>
                  </c:pt>
                  <c:pt idx="17">
                    <c:v>#N/A</c:v>
                  </c:pt>
                  <c:pt idx="18">
                    <c:v>#N/A</c:v>
                  </c:pt>
                  <c:pt idx="19">
                    <c:v>#N/A</c:v>
                  </c:pt>
                  <c:pt idx="20">
                    <c:v>#N/A</c:v>
                  </c:pt>
                  <c:pt idx="21">
                    <c:v>#N/A</c:v>
                  </c:pt>
                  <c:pt idx="22">
                    <c:v>#N/A</c:v>
                  </c:pt>
                  <c:pt idx="23">
                    <c:v>#N/A</c:v>
                  </c:pt>
                  <c:pt idx="24">
                    <c:v>#N/A</c:v>
                  </c:pt>
                  <c:pt idx="25">
                    <c:v>0.35774933679467458</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0.46749293357615157</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0.52016476102351838</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0.4473041656538293</c:v>
                  </c:pt>
                  <c:pt idx="114">
                    <c:v>#N/A</c:v>
                  </c:pt>
                  <c:pt idx="115">
                    <c:v>#N/A</c:v>
                  </c:pt>
                  <c:pt idx="116">
                    <c:v>#N/A</c:v>
                  </c:pt>
                  <c:pt idx="117">
                    <c:v>#N/A</c:v>
                  </c:pt>
                  <c:pt idx="118">
                    <c:v>#N/A</c:v>
                  </c:pt>
                  <c:pt idx="119">
                    <c:v>#N/A</c:v>
                  </c:pt>
                  <c:pt idx="120">
                    <c:v>0.4473041656538293</c:v>
                  </c:pt>
                  <c:pt idx="121">
                    <c:v>#N/A</c:v>
                  </c:pt>
                  <c:pt idx="122">
                    <c:v>#N/A</c:v>
                  </c:pt>
                  <c:pt idx="123">
                    <c:v>#N/A</c:v>
                  </c:pt>
                  <c:pt idx="124">
                    <c:v>#N/A</c:v>
                  </c:pt>
                  <c:pt idx="125">
                    <c:v>#N/A</c:v>
                  </c:pt>
                  <c:pt idx="126">
                    <c:v>#N/A</c:v>
                  </c:pt>
                  <c:pt idx="127">
                    <c:v>#N/A</c:v>
                  </c:pt>
                  <c:pt idx="128">
                    <c:v>0.30526579731279752</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0.35774933679467458</c:v>
                  </c:pt>
                  <c:pt idx="143">
                    <c:v>#N/A</c:v>
                  </c:pt>
                  <c:pt idx="144">
                    <c:v>#N/A</c:v>
                  </c:pt>
                  <c:pt idx="145">
                    <c:v>#N/A</c:v>
                  </c:pt>
                  <c:pt idx="146">
                    <c:v>#N/A</c:v>
                  </c:pt>
                  <c:pt idx="147">
                    <c:v>#N/A</c:v>
                  </c:pt>
                  <c:pt idx="148">
                    <c:v>#N/A</c:v>
                  </c:pt>
                  <c:pt idx="149">
                    <c:v>#N/A</c:v>
                  </c:pt>
                  <c:pt idx="150">
                    <c:v>#N/A</c:v>
                  </c:pt>
                  <c:pt idx="151">
                    <c:v>#N/A</c:v>
                  </c:pt>
                  <c:pt idx="152">
                    <c:v>#N/A</c:v>
                  </c:pt>
                  <c:pt idx="153">
                    <c:v>#N/A</c:v>
                  </c:pt>
                  <c:pt idx="154">
                    <c:v>0.35774933679467458</c:v>
                  </c:pt>
                  <c:pt idx="155">
                    <c:v>#N/A</c:v>
                  </c:pt>
                  <c:pt idx="156">
                    <c:v>#N/A</c:v>
                  </c:pt>
                  <c:pt idx="157">
                    <c:v>#N/A</c:v>
                  </c:pt>
                  <c:pt idx="158">
                    <c:v>#N/A</c:v>
                  </c:pt>
                  <c:pt idx="159">
                    <c:v>#N/A</c:v>
                  </c:pt>
                  <c:pt idx="160">
                    <c:v>#N/A</c:v>
                  </c:pt>
                  <c:pt idx="161">
                    <c:v>#N/A</c:v>
                  </c:pt>
                  <c:pt idx="162">
                    <c:v>#N/A</c:v>
                  </c:pt>
                  <c:pt idx="163">
                    <c:v>#N/A</c:v>
                  </c:pt>
                  <c:pt idx="164">
                    <c:v>#N/A</c:v>
                  </c:pt>
                  <c:pt idx="165">
                    <c:v>#N/A</c:v>
                  </c:pt>
                </c:numCache>
              </c:numRef>
            </c:minus>
            <c:spPr>
              <a:ln w="12700">
                <a:solidFill>
                  <a:srgbClr val="000000"/>
                </a:solidFill>
                <a:prstDash val="solid"/>
              </a:ln>
            </c:spPr>
          </c:errBars>
          <c:cat>
            <c:strRef>
              <c:f>'Comparative Charts Data'!$AX$8:$AX$173</c:f>
              <c:strCache>
                <c:ptCount val="155"/>
                <c:pt idx="1">
                  <c:v>IRQ</c:v>
                </c:pt>
                <c:pt idx="15">
                  <c:v>LBY</c:v>
                </c:pt>
                <c:pt idx="25">
                  <c:v>IDN</c:v>
                </c:pt>
                <c:pt idx="41">
                  <c:v>JAM</c:v>
                </c:pt>
                <c:pt idx="92">
                  <c:v>MNG</c:v>
                </c:pt>
                <c:pt idx="113">
                  <c:v>BWA</c:v>
                </c:pt>
                <c:pt idx="120">
                  <c:v>TUN</c:v>
                </c:pt>
                <c:pt idx="128">
                  <c:v>SVN</c:v>
                </c:pt>
                <c:pt idx="142">
                  <c:v>CHL</c:v>
                </c:pt>
                <c:pt idx="154">
                  <c:v>NLD</c:v>
                </c:pt>
              </c:strCache>
            </c:strRef>
          </c:cat>
          <c:val>
            <c:numRef>
              <c:f>'Comparative Charts Data'!$AT$8:$AT$173</c:f>
              <c:numCache>
                <c:formatCode>0.000</c:formatCode>
                <c:ptCount val="166"/>
                <c:pt idx="0">
                  <c:v>-2.1525234805433873</c:v>
                </c:pt>
                <c:pt idx="1">
                  <c:v>-1.8436719236240982</c:v>
                </c:pt>
                <c:pt idx="2">
                  <c:v>-1.614713455465183</c:v>
                </c:pt>
                <c:pt idx="3">
                  <c:v>-1.495346237708413</c:v>
                </c:pt>
                <c:pt idx="4">
                  <c:v>-1.495346237708413</c:v>
                </c:pt>
                <c:pt idx="5">
                  <c:v>-1.4353881968242335</c:v>
                </c:pt>
                <c:pt idx="6">
                  <c:v>-1.3461298316598331</c:v>
                </c:pt>
                <c:pt idx="7">
                  <c:v>-1.3348928309839214</c:v>
                </c:pt>
                <c:pt idx="8">
                  <c:v>-1.2886266995915658</c:v>
                </c:pt>
                <c:pt idx="9">
                  <c:v>-1.2250664457942559</c:v>
                </c:pt>
                <c:pt idx="10">
                  <c:v>-1.2200377938324558</c:v>
                </c:pt>
                <c:pt idx="11">
                  <c:v>-1.2036375560023957</c:v>
                </c:pt>
                <c:pt idx="12">
                  <c:v>-1.2036375560023957</c:v>
                </c:pt>
                <c:pt idx="13">
                  <c:v>-1.2036375560023957</c:v>
                </c:pt>
                <c:pt idx="14">
                  <c:v>-1.143864057160185</c:v>
                </c:pt>
                <c:pt idx="15">
                  <c:v>-1.113356574594857</c:v>
                </c:pt>
                <c:pt idx="16">
                  <c:v>-1.1084415791240219</c:v>
                </c:pt>
                <c:pt idx="17">
                  <c:v>-1.1056763126901379</c:v>
                </c:pt>
                <c:pt idx="18">
                  <c:v>-1.1028608879092785</c:v>
                </c:pt>
                <c:pt idx="19">
                  <c:v>-1.0974759141193968</c:v>
                </c:pt>
                <c:pt idx="20">
                  <c:v>-1.0459735063342839</c:v>
                </c:pt>
                <c:pt idx="21">
                  <c:v>-1.0152235831279335</c:v>
                </c:pt>
                <c:pt idx="22">
                  <c:v>-1.0081657380033668</c:v>
                </c:pt>
                <c:pt idx="23">
                  <c:v>-0.97138643362975419</c:v>
                </c:pt>
                <c:pt idx="24">
                  <c:v>-0.92944369417260075</c:v>
                </c:pt>
                <c:pt idx="25">
                  <c:v>-0.91832769642976875</c:v>
                </c:pt>
                <c:pt idx="26">
                  <c:v>-0.91777004729796774</c:v>
                </c:pt>
                <c:pt idx="27">
                  <c:v>-0.90551622294224621</c:v>
                </c:pt>
                <c:pt idx="28">
                  <c:v>-0.89534600998271829</c:v>
                </c:pt>
                <c:pt idx="29">
                  <c:v>-0.88073658171586089</c:v>
                </c:pt>
                <c:pt idx="30">
                  <c:v>-0.87613754102101138</c:v>
                </c:pt>
                <c:pt idx="31">
                  <c:v>-0.86959972527619678</c:v>
                </c:pt>
                <c:pt idx="32">
                  <c:v>-0.83880238362896342</c:v>
                </c:pt>
                <c:pt idx="33">
                  <c:v>-0.82692029870495087</c:v>
                </c:pt>
                <c:pt idx="34">
                  <c:v>-0.82465534224967663</c:v>
                </c:pt>
                <c:pt idx="35">
                  <c:v>-0.80648725628816909</c:v>
                </c:pt>
                <c:pt idx="36">
                  <c:v>-0.7993851653092765</c:v>
                </c:pt>
                <c:pt idx="37">
                  <c:v>-0.78325620684878594</c:v>
                </c:pt>
                <c:pt idx="38">
                  <c:v>-0.76168084755210386</c:v>
                </c:pt>
                <c:pt idx="39">
                  <c:v>-0.76036473709330121</c:v>
                </c:pt>
                <c:pt idx="40">
                  <c:v>-0.72977513266813221</c:v>
                </c:pt>
                <c:pt idx="41">
                  <c:v>-0.72791715843231453</c:v>
                </c:pt>
                <c:pt idx="42">
                  <c:v>-0.72578088856461132</c:v>
                </c:pt>
                <c:pt idx="43">
                  <c:v>-0.72236150218120643</c:v>
                </c:pt>
                <c:pt idx="44">
                  <c:v>-0.72110340972729547</c:v>
                </c:pt>
                <c:pt idx="45">
                  <c:v>-0.70745607973327396</c:v>
                </c:pt>
                <c:pt idx="46">
                  <c:v>-0.69547095796788361</c:v>
                </c:pt>
                <c:pt idx="47">
                  <c:v>-0.6671683887243075</c:v>
                </c:pt>
                <c:pt idx="48">
                  <c:v>-0.66155782738474467</c:v>
                </c:pt>
                <c:pt idx="49">
                  <c:v>-0.65636467144354793</c:v>
                </c:pt>
                <c:pt idx="50">
                  <c:v>-0.58966304878786713</c:v>
                </c:pt>
                <c:pt idx="51">
                  <c:v>-0.56349409034291309</c:v>
                </c:pt>
                <c:pt idx="52">
                  <c:v>-0.55783560742932603</c:v>
                </c:pt>
                <c:pt idx="53">
                  <c:v>-0.55783560742932603</c:v>
                </c:pt>
                <c:pt idx="54">
                  <c:v>-0.5252153027716604</c:v>
                </c:pt>
                <c:pt idx="55">
                  <c:v>-0.5216583171247885</c:v>
                </c:pt>
                <c:pt idx="56">
                  <c:v>-0.49538317664637949</c:v>
                </c:pt>
                <c:pt idx="57">
                  <c:v>-0.49418423293255459</c:v>
                </c:pt>
                <c:pt idx="58">
                  <c:v>-0.47409920217358242</c:v>
                </c:pt>
                <c:pt idx="59">
                  <c:v>-0.46804644296688391</c:v>
                </c:pt>
                <c:pt idx="60">
                  <c:v>-0.46544972136557783</c:v>
                </c:pt>
                <c:pt idx="61">
                  <c:v>-0.43651695944185942</c:v>
                </c:pt>
                <c:pt idx="62">
                  <c:v>-0.42206349271954474</c:v>
                </c:pt>
                <c:pt idx="63">
                  <c:v>-0.40902349771871638</c:v>
                </c:pt>
                <c:pt idx="64">
                  <c:v>-0.40167775873201533</c:v>
                </c:pt>
                <c:pt idx="65">
                  <c:v>-0.39191092345168688</c:v>
                </c:pt>
                <c:pt idx="66">
                  <c:v>-0.36424080569065093</c:v>
                </c:pt>
                <c:pt idx="67">
                  <c:v>-0.36125842775522654</c:v>
                </c:pt>
                <c:pt idx="68">
                  <c:v>-0.35450537499875051</c:v>
                </c:pt>
                <c:pt idx="69">
                  <c:v>-0.35141835283200906</c:v>
                </c:pt>
                <c:pt idx="70">
                  <c:v>-0.35005012439575683</c:v>
                </c:pt>
                <c:pt idx="71">
                  <c:v>-0.3348269483611106</c:v>
                </c:pt>
                <c:pt idx="72">
                  <c:v>-0.30687778904128504</c:v>
                </c:pt>
                <c:pt idx="73">
                  <c:v>-0.29081387838783451</c:v>
                </c:pt>
                <c:pt idx="74">
                  <c:v>-0.25634400865698043</c:v>
                </c:pt>
                <c:pt idx="75">
                  <c:v>-0.23987111346203671</c:v>
                </c:pt>
                <c:pt idx="76">
                  <c:v>-0.23493463314279112</c:v>
                </c:pt>
                <c:pt idx="77">
                  <c:v>-0.23493463314279112</c:v>
                </c:pt>
                <c:pt idx="78">
                  <c:v>-0.22209142972638229</c:v>
                </c:pt>
                <c:pt idx="79">
                  <c:v>-0.14979869952159189</c:v>
                </c:pt>
                <c:pt idx="80">
                  <c:v>-0.14626976465621802</c:v>
                </c:pt>
                <c:pt idx="81">
                  <c:v>-0.14567753799396543</c:v>
                </c:pt>
                <c:pt idx="82">
                  <c:v>-0.13994511790196557</c:v>
                </c:pt>
                <c:pt idx="83">
                  <c:v>-9.7340965303572044E-2</c:v>
                </c:pt>
                <c:pt idx="84">
                  <c:v>-8.7639660545584641E-2</c:v>
                </c:pt>
                <c:pt idx="85">
                  <c:v>-7.7658449611357455E-2</c:v>
                </c:pt>
                <c:pt idx="86">
                  <c:v>-6.2168598845925724E-2</c:v>
                </c:pt>
                <c:pt idx="87">
                  <c:v>-4.0035487589544685E-2</c:v>
                </c:pt>
                <c:pt idx="88">
                  <c:v>-1.8974292502005323E-2</c:v>
                </c:pt>
                <c:pt idx="89">
                  <c:v>-1.3612351261324439E-2</c:v>
                </c:pt>
                <c:pt idx="90">
                  <c:v>-1.3319738104621512E-2</c:v>
                </c:pt>
                <c:pt idx="91">
                  <c:v>-1.0424009210796652E-2</c:v>
                </c:pt>
                <c:pt idx="92">
                  <c:v>3.9107465940165363E-2</c:v>
                </c:pt>
                <c:pt idx="93">
                  <c:v>8.7966341143743798E-2</c:v>
                </c:pt>
                <c:pt idx="94">
                  <c:v>8.7966341143743798E-2</c:v>
                </c:pt>
                <c:pt idx="95">
                  <c:v>0.11462847171625115</c:v>
                </c:pt>
                <c:pt idx="96">
                  <c:v>0.12790286079210489</c:v>
                </c:pt>
                <c:pt idx="97">
                  <c:v>0.13405598739383026</c:v>
                </c:pt>
                <c:pt idx="98">
                  <c:v>0.14595647086658889</c:v>
                </c:pt>
                <c:pt idx="99">
                  <c:v>0.15451230530057702</c:v>
                </c:pt>
                <c:pt idx="100">
                  <c:v>0.16038927121326294</c:v>
                </c:pt>
                <c:pt idx="101">
                  <c:v>0.16084266276451878</c:v>
                </c:pt>
                <c:pt idx="102">
                  <c:v>0.18015442608155482</c:v>
                </c:pt>
                <c:pt idx="103">
                  <c:v>0.26247348810380766</c:v>
                </c:pt>
                <c:pt idx="104">
                  <c:v>0.26910267598098803</c:v>
                </c:pt>
                <c:pt idx="105">
                  <c:v>0.26980590593428905</c:v>
                </c:pt>
                <c:pt idx="106">
                  <c:v>0.27414380659008736</c:v>
                </c:pt>
                <c:pt idx="107">
                  <c:v>0.31894253694853825</c:v>
                </c:pt>
                <c:pt idx="108">
                  <c:v>0.37955702490882132</c:v>
                </c:pt>
                <c:pt idx="109">
                  <c:v>0.41086731543027871</c:v>
                </c:pt>
                <c:pt idx="110">
                  <c:v>0.41306970156076039</c:v>
                </c:pt>
                <c:pt idx="111">
                  <c:v>0.49359093898186851</c:v>
                </c:pt>
                <c:pt idx="112">
                  <c:v>0.49564346474242194</c:v>
                </c:pt>
                <c:pt idx="113">
                  <c:v>0.5015340203419949</c:v>
                </c:pt>
                <c:pt idx="114">
                  <c:v>0.50700303748831166</c:v>
                </c:pt>
                <c:pt idx="115">
                  <c:v>0.51403673984688758</c:v>
                </c:pt>
                <c:pt idx="116">
                  <c:v>0.5378882317561956</c:v>
                </c:pt>
                <c:pt idx="117">
                  <c:v>0.54332715485708127</c:v>
                </c:pt>
                <c:pt idx="118">
                  <c:v>0.5530297458058413</c:v>
                </c:pt>
                <c:pt idx="119">
                  <c:v>0.56301924319449048</c:v>
                </c:pt>
                <c:pt idx="120">
                  <c:v>0.64764807873700658</c:v>
                </c:pt>
                <c:pt idx="121">
                  <c:v>0.66452576903601746</c:v>
                </c:pt>
                <c:pt idx="122">
                  <c:v>0.67817086410850513</c:v>
                </c:pt>
                <c:pt idx="123">
                  <c:v>0.70554384796954617</c:v>
                </c:pt>
                <c:pt idx="124">
                  <c:v>0.70841650626585273</c:v>
                </c:pt>
                <c:pt idx="125">
                  <c:v>0.76749841340530323</c:v>
                </c:pt>
                <c:pt idx="126">
                  <c:v>0.77118129439746197</c:v>
                </c:pt>
                <c:pt idx="127">
                  <c:v>0.79729522622895899</c:v>
                </c:pt>
                <c:pt idx="128">
                  <c:v>0.82548346319800581</c:v>
                </c:pt>
                <c:pt idx="129">
                  <c:v>0.83361529960968994</c:v>
                </c:pt>
                <c:pt idx="130">
                  <c:v>0.86090146886788788</c:v>
                </c:pt>
                <c:pt idx="131">
                  <c:v>0.86397382135625411</c:v>
                </c:pt>
                <c:pt idx="132">
                  <c:v>0.90737285902055631</c:v>
                </c:pt>
                <c:pt idx="133">
                  <c:v>0.92756749502634872</c:v>
                </c:pt>
                <c:pt idx="134">
                  <c:v>0.92814257216132989</c:v>
                </c:pt>
                <c:pt idx="135">
                  <c:v>0.94255099680658327</c:v>
                </c:pt>
                <c:pt idx="136">
                  <c:v>0.95367963398018363</c:v>
                </c:pt>
                <c:pt idx="137">
                  <c:v>0.96584431336432763</c:v>
                </c:pt>
                <c:pt idx="138">
                  <c:v>1.0321345377942983</c:v>
                </c:pt>
                <c:pt idx="139">
                  <c:v>1.0768737020434547</c:v>
                </c:pt>
                <c:pt idx="140">
                  <c:v>1.0771409158461223</c:v>
                </c:pt>
                <c:pt idx="141">
                  <c:v>1.0833252136506515</c:v>
                </c:pt>
                <c:pt idx="142">
                  <c:v>1.0857252536352944</c:v>
                </c:pt>
                <c:pt idx="143">
                  <c:v>1.2215946618769973</c:v>
                </c:pt>
                <c:pt idx="144">
                  <c:v>1.2515737544191281</c:v>
                </c:pt>
                <c:pt idx="145">
                  <c:v>1.2541184418853002</c:v>
                </c:pt>
                <c:pt idx="146">
                  <c:v>1.2693962872617988</c:v>
                </c:pt>
                <c:pt idx="147">
                  <c:v>1.2789241517949994</c:v>
                </c:pt>
                <c:pt idx="148">
                  <c:v>1.3333912954277634</c:v>
                </c:pt>
                <c:pt idx="149">
                  <c:v>1.3949005873785982</c:v>
                </c:pt>
                <c:pt idx="150">
                  <c:v>1.421874528246035</c:v>
                </c:pt>
                <c:pt idx="151">
                  <c:v>1.468929716285384</c:v>
                </c:pt>
                <c:pt idx="152">
                  <c:v>1.4834868013088114</c:v>
                </c:pt>
                <c:pt idx="153">
                  <c:v>1.5494586944364037</c:v>
                </c:pt>
                <c:pt idx="154">
                  <c:v>1.5839411296446553</c:v>
                </c:pt>
                <c:pt idx="155">
                  <c:v>1.5963410719730877</c:v>
                </c:pt>
                <c:pt idx="156">
                  <c:v>1.6210641287802678</c:v>
                </c:pt>
                <c:pt idx="157">
                  <c:v>1.6230324824694748</c:v>
                </c:pt>
                <c:pt idx="158">
                  <c:v>1.6886284952825656</c:v>
                </c:pt>
                <c:pt idx="159">
                  <c:v>1.6912085280949629</c:v>
                </c:pt>
                <c:pt idx="160">
                  <c:v>1.7363565521720903</c:v>
                </c:pt>
                <c:pt idx="161">
                  <c:v>1.8123422751679548</c:v>
                </c:pt>
                <c:pt idx="162">
                  <c:v>1.8240022905079323</c:v>
                </c:pt>
                <c:pt idx="163">
                  <c:v>1.8333934496441047</c:v>
                </c:pt>
                <c:pt idx="164">
                  <c:v>1.9390344925186949</c:v>
                </c:pt>
                <c:pt idx="165">
                  <c:v>1.9958319673120584</c:v>
                </c:pt>
              </c:numCache>
            </c:numRef>
          </c:val>
          <c:smooth val="0"/>
          <c:extLst>
            <c:ext xmlns:c16="http://schemas.microsoft.com/office/drawing/2014/chart" uri="{C3380CC4-5D6E-409C-BE32-E72D297353CC}">
              <c16:uniqueId val="{00000001-DEB4-47CB-87EC-DA02A5348AF2}"/>
            </c:ext>
          </c:extLst>
        </c:ser>
        <c:dLbls>
          <c:showLegendKey val="0"/>
          <c:showVal val="0"/>
          <c:showCatName val="0"/>
          <c:showSerName val="0"/>
          <c:showPercent val="0"/>
          <c:showBubbleSize val="0"/>
        </c:dLbls>
        <c:marker val="1"/>
        <c:smooth val="0"/>
        <c:axId val="2020677504"/>
        <c:axId val="1"/>
      </c:lineChart>
      <c:catAx>
        <c:axId val="2020677504"/>
        <c:scaling>
          <c:orientation val="minMax"/>
        </c:scaling>
        <c:delete val="0"/>
        <c:axPos val="b"/>
        <c:title>
          <c:tx>
            <c:rich>
              <a:bodyPr/>
              <a:lstStyle/>
              <a:p>
                <a:pPr>
                  <a:defRPr sz="1725" b="1" i="0" u="none" strike="noStrike" baseline="0">
                    <a:solidFill>
                      <a:srgbClr val="000000"/>
                    </a:solidFill>
                    <a:latin typeface="Arial"/>
                    <a:ea typeface="Arial"/>
                    <a:cs typeface="Arial"/>
                  </a:defRPr>
                </a:pPr>
                <a:r>
                  <a:rPr lang="en-US"/>
                  <a:t>Countries</a:t>
                </a:r>
              </a:p>
            </c:rich>
          </c:tx>
          <c:layout>
            <c:manualLayout>
              <c:xMode val="edge"/>
              <c:yMode val="edge"/>
              <c:x val="0.51957295373665469"/>
              <c:y val="0.90314136125654454"/>
            </c:manualLayout>
          </c:layout>
          <c:overlay val="0"/>
          <c:spPr>
            <a:noFill/>
            <a:ln w="25400">
              <a:noFill/>
            </a:ln>
          </c:spPr>
        </c:title>
        <c:numFmt formatCode="General" sourceLinked="1"/>
        <c:majorTickMark val="out"/>
        <c:minorTickMark val="none"/>
        <c:tickLblPos val="none"/>
        <c:spPr>
          <a:ln w="6350">
            <a:noFill/>
          </a:ln>
        </c:spPr>
        <c:crossAx val="1"/>
        <c:crossesAt val="-3"/>
        <c:auto val="1"/>
        <c:lblAlgn val="ctr"/>
        <c:lblOffset val="100"/>
        <c:tickMarkSkip val="1"/>
        <c:noMultiLvlLbl val="0"/>
      </c:catAx>
      <c:valAx>
        <c:axId val="1"/>
        <c:scaling>
          <c:orientation val="minMax"/>
          <c:max val="3"/>
          <c:min val="-3"/>
        </c:scaling>
        <c:delete val="0"/>
        <c:axPos val="l"/>
        <c:title>
          <c:tx>
            <c:rich>
              <a:bodyPr/>
              <a:lstStyle/>
              <a:p>
                <a:pPr>
                  <a:defRPr sz="1150" b="1" i="0" u="none" strike="noStrike" baseline="0">
                    <a:solidFill>
                      <a:srgbClr val="000000"/>
                    </a:solidFill>
                    <a:latin typeface="Arial"/>
                    <a:ea typeface="Arial"/>
                    <a:cs typeface="Arial"/>
                  </a:defRPr>
                </a:pPr>
                <a:r>
                  <a:rPr lang="en-US"/>
                  <a:t>Normalized Index</a:t>
                </a:r>
              </a:p>
            </c:rich>
          </c:tx>
          <c:layout>
            <c:manualLayout>
              <c:xMode val="edge"/>
              <c:yMode val="edge"/>
              <c:x val="0"/>
              <c:y val="0.3913612565445026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20677504"/>
        <c:crosses val="autoZero"/>
        <c:crossBetween val="between"/>
        <c:majorUnit val="1"/>
      </c:valAx>
      <c:spPr>
        <a:noFill/>
        <a:ln w="25400">
          <a:noFill/>
        </a:ln>
      </c:spPr>
    </c:plotArea>
    <c:legend>
      <c:legendPos val="r"/>
      <c:legendEntry>
        <c:idx val="1"/>
        <c:delete val="1"/>
      </c:legendEntry>
      <c:layout>
        <c:manualLayout>
          <c:xMode val="edge"/>
          <c:yMode val="edge"/>
          <c:x val="0.39234875444839845"/>
          <c:y val="0"/>
          <c:w val="0.26779359430604976"/>
          <c:h val="7.8534031413612565E-2"/>
        </c:manualLayout>
      </c:layout>
      <c:overlay val="0"/>
      <c:spPr>
        <a:solidFill>
          <a:srgbClr val="FFFFFF"/>
        </a:solidFill>
        <a:ln w="25400">
          <a:noFill/>
        </a:ln>
      </c:spPr>
      <c:txPr>
        <a:bodyPr/>
        <a:lstStyle/>
        <a:p>
          <a:pPr>
            <a:defRPr sz="2390" b="1"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1601423487544471E-2"/>
          <c:y val="2.356020942408377E-2"/>
          <c:w val="0.94750889679715289"/>
          <c:h val="0.95287958115183236"/>
        </c:manualLayout>
      </c:layout>
      <c:lineChart>
        <c:grouping val="standard"/>
        <c:varyColors val="0"/>
        <c:ser>
          <c:idx val="0"/>
          <c:order val="0"/>
          <c:tx>
            <c:strRef>
              <c:f>'Comparative Charts Data'!$BA$7</c:f>
              <c:strCache>
                <c:ptCount val="1"/>
                <c:pt idx="0">
                  <c:v>Graft</c:v>
                </c:pt>
              </c:strCache>
            </c:strRef>
          </c:tx>
          <c:spPr>
            <a:ln w="19050">
              <a:noFill/>
            </a:ln>
          </c:spPr>
          <c:marker>
            <c:symbol val="diamond"/>
            <c:size val="5"/>
            <c:spPr>
              <a:solidFill>
                <a:srgbClr val="0000FF"/>
              </a:solidFill>
              <a:ln>
                <a:solidFill>
                  <a:srgbClr val="0000FF"/>
                </a:solidFill>
                <a:prstDash val="solid"/>
              </a:ln>
            </c:spPr>
          </c:marker>
          <c:errBars>
            <c:errDir val="y"/>
            <c:errBarType val="both"/>
            <c:errValType val="cust"/>
            <c:noEndCap val="0"/>
            <c:plus>
              <c:numRef>
                <c:f>'Comparative Charts Data'!$BC$8:$BC$162</c:f>
                <c:numCache>
                  <c:formatCode>General</c:formatCode>
                  <c:ptCount val="155"/>
                  <c:pt idx="0">
                    <c:v>1.2278260097670761</c:v>
                  </c:pt>
                  <c:pt idx="1">
                    <c:v>0.78186994627688555</c:v>
                  </c:pt>
                  <c:pt idx="2">
                    <c:v>0.41870934817119804</c:v>
                  </c:pt>
                  <c:pt idx="3">
                    <c:v>0.41870934817119804</c:v>
                  </c:pt>
                  <c:pt idx="4">
                    <c:v>0.43798359946960402</c:v>
                  </c:pt>
                  <c:pt idx="5">
                    <c:v>0.34525366688762976</c:v>
                  </c:pt>
                  <c:pt idx="6">
                    <c:v>0.43798359946960402</c:v>
                  </c:pt>
                  <c:pt idx="7">
                    <c:v>1.2278260097670761</c:v>
                  </c:pt>
                  <c:pt idx="8">
                    <c:v>1.2278260097670761</c:v>
                  </c:pt>
                  <c:pt idx="9">
                    <c:v>0.48561538460189579</c:v>
                  </c:pt>
                  <c:pt idx="10">
                    <c:v>0.48561538460189579</c:v>
                  </c:pt>
                  <c:pt idx="11">
                    <c:v>0.3087187589733148</c:v>
                  </c:pt>
                  <c:pt idx="12">
                    <c:v>0.32719910927251733</c:v>
                  </c:pt>
                  <c:pt idx="13">
                    <c:v>0.38027424651333819</c:v>
                  </c:pt>
                  <c:pt idx="14">
                    <c:v>0.31309900307403044</c:v>
                  </c:pt>
                  <c:pt idx="15">
                    <c:v>0.44021501389462386</c:v>
                  </c:pt>
                  <c:pt idx="16">
                    <c:v>0.33095641951555205</c:v>
                  </c:pt>
                  <c:pt idx="17">
                    <c:v>0.40753185093081562</c:v>
                  </c:pt>
                  <c:pt idx="18">
                    <c:v>0.34525366688762976</c:v>
                  </c:pt>
                  <c:pt idx="19">
                    <c:v>0.27460820628857308</c:v>
                  </c:pt>
                  <c:pt idx="20">
                    <c:v>0.43798359946960402</c:v>
                  </c:pt>
                  <c:pt idx="21">
                    <c:v>0.43798359946960402</c:v>
                  </c:pt>
                  <c:pt idx="22">
                    <c:v>0.30514220227288869</c:v>
                  </c:pt>
                  <c:pt idx="23">
                    <c:v>0.36589332277031489</c:v>
                  </c:pt>
                  <c:pt idx="24">
                    <c:v>0.48561538460189579</c:v>
                  </c:pt>
                  <c:pt idx="25">
                    <c:v>0.48561538460189579</c:v>
                  </c:pt>
                  <c:pt idx="26">
                    <c:v>0.42794631855793763</c:v>
                  </c:pt>
                  <c:pt idx="27">
                    <c:v>0.79478082736455602</c:v>
                  </c:pt>
                  <c:pt idx="28">
                    <c:v>0.40753185093081562</c:v>
                  </c:pt>
                  <c:pt idx="29">
                    <c:v>0.40753185093081562</c:v>
                  </c:pt>
                  <c:pt idx="30">
                    <c:v>0.39589990128549413</c:v>
                  </c:pt>
                  <c:pt idx="31">
                    <c:v>0.38027424651333819</c:v>
                  </c:pt>
                  <c:pt idx="32">
                    <c:v>0.268697180349386</c:v>
                  </c:pt>
                  <c:pt idx="33">
                    <c:v>0.43798359946960402</c:v>
                  </c:pt>
                  <c:pt idx="34">
                    <c:v>0.87991691523547677</c:v>
                  </c:pt>
                  <c:pt idx="35">
                    <c:v>0.48561538460189579</c:v>
                  </c:pt>
                  <c:pt idx="36">
                    <c:v>0.35396335280082097</c:v>
                  </c:pt>
                  <c:pt idx="37">
                    <c:v>0.3885524619565856</c:v>
                  </c:pt>
                  <c:pt idx="38">
                    <c:v>0.3885524619565856</c:v>
                  </c:pt>
                  <c:pt idx="39">
                    <c:v>0.3217814618361281</c:v>
                  </c:pt>
                  <c:pt idx="40">
                    <c:v>0.3614159774692674</c:v>
                  </c:pt>
                  <c:pt idx="41">
                    <c:v>0.34525366688762976</c:v>
                  </c:pt>
                  <c:pt idx="42">
                    <c:v>0.26030781341907916</c:v>
                  </c:pt>
                  <c:pt idx="43">
                    <c:v>0.34525366688762976</c:v>
                  </c:pt>
                  <c:pt idx="44">
                    <c:v>0.79478082736455602</c:v>
                  </c:pt>
                  <c:pt idx="45">
                    <c:v>0.87991691523547677</c:v>
                  </c:pt>
                  <c:pt idx="46">
                    <c:v>0.42794631855793763</c:v>
                  </c:pt>
                  <c:pt idx="47">
                    <c:v>0.29836973411587342</c:v>
                  </c:pt>
                  <c:pt idx="48">
                    <c:v>0.51033553956728284</c:v>
                  </c:pt>
                  <c:pt idx="49">
                    <c:v>1.2278260097670761</c:v>
                  </c:pt>
                  <c:pt idx="50">
                    <c:v>1.2278260097670761</c:v>
                  </c:pt>
                  <c:pt idx="51">
                    <c:v>0.32918292677959099</c:v>
                  </c:pt>
                  <c:pt idx="52">
                    <c:v>0.31011249956083964</c:v>
                  </c:pt>
                  <c:pt idx="53">
                    <c:v>0.79478082736455602</c:v>
                  </c:pt>
                  <c:pt idx="54">
                    <c:v>0.79478082736455602</c:v>
                  </c:pt>
                  <c:pt idx="55">
                    <c:v>0.34525366688762976</c:v>
                  </c:pt>
                  <c:pt idx="56">
                    <c:v>0.32320993485039717</c:v>
                  </c:pt>
                  <c:pt idx="57">
                    <c:v>0.43798359946960402</c:v>
                  </c:pt>
                  <c:pt idx="58">
                    <c:v>0.31139052826747859</c:v>
                  </c:pt>
                  <c:pt idx="59">
                    <c:v>0.3814347802380656</c:v>
                  </c:pt>
                  <c:pt idx="60">
                    <c:v>0.58522002182190547</c:v>
                  </c:pt>
                  <c:pt idx="61">
                    <c:v>0.43798359946960402</c:v>
                  </c:pt>
                  <c:pt idx="62">
                    <c:v>0.3087187589733148</c:v>
                  </c:pt>
                  <c:pt idx="63">
                    <c:v>0.58522002182190547</c:v>
                  </c:pt>
                  <c:pt idx="64">
                    <c:v>0.36649395509967508</c:v>
                  </c:pt>
                  <c:pt idx="65">
                    <c:v>0.74624443576170929</c:v>
                  </c:pt>
                  <c:pt idx="66">
                    <c:v>0.31011249956083964</c:v>
                  </c:pt>
                  <c:pt idx="67">
                    <c:v>0.28451223479799492</c:v>
                  </c:pt>
                  <c:pt idx="68">
                    <c:v>0.30274724774437906</c:v>
                  </c:pt>
                  <c:pt idx="69">
                    <c:v>0.25391006098511615</c:v>
                  </c:pt>
                  <c:pt idx="70">
                    <c:v>0.34525366688762976</c:v>
                  </c:pt>
                  <c:pt idx="71">
                    <c:v>0.43798359946960402</c:v>
                  </c:pt>
                  <c:pt idx="72">
                    <c:v>0.268697180349386</c:v>
                  </c:pt>
                  <c:pt idx="73">
                    <c:v>0.3217814618361281</c:v>
                  </c:pt>
                  <c:pt idx="74">
                    <c:v>0.32481034062799741</c:v>
                  </c:pt>
                  <c:pt idx="75">
                    <c:v>0.32448506869261035</c:v>
                  </c:pt>
                  <c:pt idx="76">
                    <c:v>0.29836973411587342</c:v>
                  </c:pt>
                  <c:pt idx="77">
                    <c:v>0.79478082736455602</c:v>
                  </c:pt>
                  <c:pt idx="78">
                    <c:v>0.44021501389462386</c:v>
                  </c:pt>
                  <c:pt idx="79">
                    <c:v>0.268697180349386</c:v>
                  </c:pt>
                  <c:pt idx="80">
                    <c:v>0.43798359946960402</c:v>
                  </c:pt>
                  <c:pt idx="81">
                    <c:v>0.35005374489604307</c:v>
                  </c:pt>
                  <c:pt idx="82">
                    <c:v>0.36719130040761949</c:v>
                  </c:pt>
                  <c:pt idx="83">
                    <c:v>0.79478082736455602</c:v>
                  </c:pt>
                  <c:pt idx="84">
                    <c:v>0.2601968112298555</c:v>
                  </c:pt>
                  <c:pt idx="85">
                    <c:v>0.69217180817169122</c:v>
                  </c:pt>
                  <c:pt idx="86">
                    <c:v>0.43798359946960402</c:v>
                  </c:pt>
                  <c:pt idx="87">
                    <c:v>0.44021501389462386</c:v>
                  </c:pt>
                  <c:pt idx="88">
                    <c:v>0.34525366688762976</c:v>
                  </c:pt>
                  <c:pt idx="89">
                    <c:v>0.43798359946960402</c:v>
                  </c:pt>
                  <c:pt idx="90">
                    <c:v>1.2278260097670761</c:v>
                  </c:pt>
                  <c:pt idx="91">
                    <c:v>1.2278260097670761</c:v>
                  </c:pt>
                  <c:pt idx="92">
                    <c:v>1.2278260097670761</c:v>
                  </c:pt>
                  <c:pt idx="93">
                    <c:v>1.2278260097670761</c:v>
                  </c:pt>
                  <c:pt idx="94">
                    <c:v>1.2278260097670761</c:v>
                  </c:pt>
                  <c:pt idx="95">
                    <c:v>0.6168216983949113</c:v>
                  </c:pt>
                  <c:pt idx="96">
                    <c:v>0.36589332277031489</c:v>
                  </c:pt>
                  <c:pt idx="97">
                    <c:v>0.28544629891094364</c:v>
                  </c:pt>
                  <c:pt idx="98">
                    <c:v>0.3087187589733148</c:v>
                  </c:pt>
                  <c:pt idx="99">
                    <c:v>0.31011249956083964</c:v>
                  </c:pt>
                  <c:pt idx="100">
                    <c:v>0.34525366688762976</c:v>
                  </c:pt>
                  <c:pt idx="101">
                    <c:v>0.35548366251807534</c:v>
                  </c:pt>
                  <c:pt idx="102">
                    <c:v>0.25391006098511615</c:v>
                  </c:pt>
                  <c:pt idx="103">
                    <c:v>0.6168216983949113</c:v>
                  </c:pt>
                  <c:pt idx="104">
                    <c:v>0.43798359946960402</c:v>
                  </c:pt>
                  <c:pt idx="105">
                    <c:v>0.2811073258819422</c:v>
                  </c:pt>
                  <c:pt idx="106">
                    <c:v>0.37462762755971302</c:v>
                  </c:pt>
                  <c:pt idx="107">
                    <c:v>0.87991691523547677</c:v>
                  </c:pt>
                  <c:pt idx="108">
                    <c:v>0.39232240855842426</c:v>
                  </c:pt>
                  <c:pt idx="109">
                    <c:v>0.26709483026877762</c:v>
                  </c:pt>
                  <c:pt idx="110">
                    <c:v>0.40984146152440898</c:v>
                  </c:pt>
                  <c:pt idx="111">
                    <c:v>0.43798359946960402</c:v>
                  </c:pt>
                  <c:pt idx="112">
                    <c:v>0.26709483026877762</c:v>
                  </c:pt>
                  <c:pt idx="113">
                    <c:v>1.2278260097670761</c:v>
                  </c:pt>
                  <c:pt idx="114">
                    <c:v>1.2278260097670761</c:v>
                  </c:pt>
                  <c:pt idx="115">
                    <c:v>0.48561538460189579</c:v>
                  </c:pt>
                  <c:pt idx="116">
                    <c:v>0.36589332277031489</c:v>
                  </c:pt>
                  <c:pt idx="117">
                    <c:v>0.43798359946960402</c:v>
                  </c:pt>
                  <c:pt idx="118">
                    <c:v>0.33993474767034348</c:v>
                  </c:pt>
                  <c:pt idx="119">
                    <c:v>0.29836973411587342</c:v>
                  </c:pt>
                  <c:pt idx="120">
                    <c:v>0.26030781341907916</c:v>
                  </c:pt>
                  <c:pt idx="121">
                    <c:v>0.43798359946960402</c:v>
                  </c:pt>
                  <c:pt idx="122">
                    <c:v>0.26179042075143549</c:v>
                  </c:pt>
                  <c:pt idx="123">
                    <c:v>0.2601968112298555</c:v>
                  </c:pt>
                  <c:pt idx="124">
                    <c:v>0.32481034062799741</c:v>
                  </c:pt>
                  <c:pt idx="125">
                    <c:v>0.26179042075143549</c:v>
                  </c:pt>
                  <c:pt idx="126">
                    <c:v>0.31011249956083964</c:v>
                  </c:pt>
                  <c:pt idx="127">
                    <c:v>0.87991691523547677</c:v>
                  </c:pt>
                  <c:pt idx="128">
                    <c:v>0.32481034062799741</c:v>
                  </c:pt>
                  <c:pt idx="129">
                    <c:v>0.35031264008494267</c:v>
                  </c:pt>
                  <c:pt idx="130">
                    <c:v>0.32481034062799741</c:v>
                  </c:pt>
                  <c:pt idx="131">
                    <c:v>0.86249198789310644</c:v>
                  </c:pt>
                  <c:pt idx="132">
                    <c:v>0.31011249956083964</c:v>
                  </c:pt>
                  <c:pt idx="133">
                    <c:v>0.31011249956083964</c:v>
                  </c:pt>
                  <c:pt idx="134">
                    <c:v>0.32913417741117845</c:v>
                  </c:pt>
                  <c:pt idx="135">
                    <c:v>0.3217814618361281</c:v>
                  </c:pt>
                  <c:pt idx="136">
                    <c:v>0.25595956103371309</c:v>
                  </c:pt>
                  <c:pt idx="137">
                    <c:v>0.3217814618361281</c:v>
                  </c:pt>
                  <c:pt idx="138">
                    <c:v>0.31011249956083964</c:v>
                  </c:pt>
                  <c:pt idx="139">
                    <c:v>0.31011249956083964</c:v>
                  </c:pt>
                  <c:pt idx="140">
                    <c:v>0.33829315827695888</c:v>
                  </c:pt>
                  <c:pt idx="141">
                    <c:v>0.31011249956083964</c:v>
                  </c:pt>
                  <c:pt idx="142">
                    <c:v>0.46217717027461874</c:v>
                  </c:pt>
                  <c:pt idx="143">
                    <c:v>0.32481034062799741</c:v>
                  </c:pt>
                  <c:pt idx="144">
                    <c:v>0.31011249956083964</c:v>
                  </c:pt>
                  <c:pt idx="145">
                    <c:v>0.43798359946960402</c:v>
                  </c:pt>
                  <c:pt idx="146">
                    <c:v>0.503729179919845</c:v>
                  </c:pt>
                  <c:pt idx="147">
                    <c:v>0.2601968112298555</c:v>
                  </c:pt>
                  <c:pt idx="148">
                    <c:v>0.32481034062799741</c:v>
                  </c:pt>
                  <c:pt idx="149">
                    <c:v>0.3217814618361281</c:v>
                  </c:pt>
                  <c:pt idx="150">
                    <c:v>0.31011249956083964</c:v>
                  </c:pt>
                  <c:pt idx="151">
                    <c:v>0.32913417741117845</c:v>
                  </c:pt>
                  <c:pt idx="152">
                    <c:v>0.32481034062799741</c:v>
                  </c:pt>
                  <c:pt idx="153">
                    <c:v>0.32481034062799741</c:v>
                  </c:pt>
                  <c:pt idx="154">
                    <c:v>0.32481034062799741</c:v>
                  </c:pt>
                </c:numCache>
              </c:numRef>
            </c:plus>
            <c:minus>
              <c:numRef>
                <c:f>'Comparative Charts Data'!$BC$8:$BC$162</c:f>
                <c:numCache>
                  <c:formatCode>General</c:formatCode>
                  <c:ptCount val="155"/>
                  <c:pt idx="0">
                    <c:v>1.2278260097670761</c:v>
                  </c:pt>
                  <c:pt idx="1">
                    <c:v>0.78186994627688555</c:v>
                  </c:pt>
                  <c:pt idx="2">
                    <c:v>0.41870934817119804</c:v>
                  </c:pt>
                  <c:pt idx="3">
                    <c:v>0.41870934817119804</c:v>
                  </c:pt>
                  <c:pt idx="4">
                    <c:v>0.43798359946960402</c:v>
                  </c:pt>
                  <c:pt idx="5">
                    <c:v>0.34525366688762976</c:v>
                  </c:pt>
                  <c:pt idx="6">
                    <c:v>0.43798359946960402</c:v>
                  </c:pt>
                  <c:pt idx="7">
                    <c:v>1.2278260097670761</c:v>
                  </c:pt>
                  <c:pt idx="8">
                    <c:v>1.2278260097670761</c:v>
                  </c:pt>
                  <c:pt idx="9">
                    <c:v>0.48561538460189579</c:v>
                  </c:pt>
                  <c:pt idx="10">
                    <c:v>0.48561538460189579</c:v>
                  </c:pt>
                  <c:pt idx="11">
                    <c:v>0.3087187589733148</c:v>
                  </c:pt>
                  <c:pt idx="12">
                    <c:v>0.32719910927251733</c:v>
                  </c:pt>
                  <c:pt idx="13">
                    <c:v>0.38027424651333819</c:v>
                  </c:pt>
                  <c:pt idx="14">
                    <c:v>0.31309900307403044</c:v>
                  </c:pt>
                  <c:pt idx="15">
                    <c:v>0.44021501389462386</c:v>
                  </c:pt>
                  <c:pt idx="16">
                    <c:v>0.33095641951555205</c:v>
                  </c:pt>
                  <c:pt idx="17">
                    <c:v>0.40753185093081562</c:v>
                  </c:pt>
                  <c:pt idx="18">
                    <c:v>0.34525366688762976</c:v>
                  </c:pt>
                  <c:pt idx="19">
                    <c:v>0.27460820628857308</c:v>
                  </c:pt>
                  <c:pt idx="20">
                    <c:v>0.43798359946960402</c:v>
                  </c:pt>
                  <c:pt idx="21">
                    <c:v>0.43798359946960402</c:v>
                  </c:pt>
                  <c:pt idx="22">
                    <c:v>0.30514220227288869</c:v>
                  </c:pt>
                  <c:pt idx="23">
                    <c:v>0.36589332277031489</c:v>
                  </c:pt>
                  <c:pt idx="24">
                    <c:v>0.48561538460189579</c:v>
                  </c:pt>
                  <c:pt idx="25">
                    <c:v>0.48561538460189579</c:v>
                  </c:pt>
                  <c:pt idx="26">
                    <c:v>0.42794631855793763</c:v>
                  </c:pt>
                  <c:pt idx="27">
                    <c:v>0.79478082736455602</c:v>
                  </c:pt>
                  <c:pt idx="28">
                    <c:v>0.40753185093081562</c:v>
                  </c:pt>
                  <c:pt idx="29">
                    <c:v>0.40753185093081562</c:v>
                  </c:pt>
                  <c:pt idx="30">
                    <c:v>0.39589990128549413</c:v>
                  </c:pt>
                  <c:pt idx="31">
                    <c:v>0.38027424651333819</c:v>
                  </c:pt>
                  <c:pt idx="32">
                    <c:v>0.268697180349386</c:v>
                  </c:pt>
                  <c:pt idx="33">
                    <c:v>0.43798359946960402</c:v>
                  </c:pt>
                  <c:pt idx="34">
                    <c:v>0.87991691523547677</c:v>
                  </c:pt>
                  <c:pt idx="35">
                    <c:v>0.48561538460189579</c:v>
                  </c:pt>
                  <c:pt idx="36">
                    <c:v>0.35396335280082097</c:v>
                  </c:pt>
                  <c:pt idx="37">
                    <c:v>0.3885524619565856</c:v>
                  </c:pt>
                  <c:pt idx="38">
                    <c:v>0.3885524619565856</c:v>
                  </c:pt>
                  <c:pt idx="39">
                    <c:v>0.3217814618361281</c:v>
                  </c:pt>
                  <c:pt idx="40">
                    <c:v>0.3614159774692674</c:v>
                  </c:pt>
                  <c:pt idx="41">
                    <c:v>0.34525366688762976</c:v>
                  </c:pt>
                  <c:pt idx="42">
                    <c:v>0.26030781341907916</c:v>
                  </c:pt>
                  <c:pt idx="43">
                    <c:v>0.34525366688762976</c:v>
                  </c:pt>
                  <c:pt idx="44">
                    <c:v>0.79478082736455602</c:v>
                  </c:pt>
                  <c:pt idx="45">
                    <c:v>0.87991691523547677</c:v>
                  </c:pt>
                  <c:pt idx="46">
                    <c:v>0.42794631855793763</c:v>
                  </c:pt>
                  <c:pt idx="47">
                    <c:v>0.29836973411587342</c:v>
                  </c:pt>
                  <c:pt idx="48">
                    <c:v>0.51033553956728284</c:v>
                  </c:pt>
                  <c:pt idx="49">
                    <c:v>1.2278260097670761</c:v>
                  </c:pt>
                  <c:pt idx="50">
                    <c:v>1.2278260097670761</c:v>
                  </c:pt>
                  <c:pt idx="51">
                    <c:v>0.32918292677959099</c:v>
                  </c:pt>
                  <c:pt idx="52">
                    <c:v>0.31011249956083964</c:v>
                  </c:pt>
                  <c:pt idx="53">
                    <c:v>0.79478082736455602</c:v>
                  </c:pt>
                  <c:pt idx="54">
                    <c:v>0.79478082736455602</c:v>
                  </c:pt>
                  <c:pt idx="55">
                    <c:v>0.34525366688762976</c:v>
                  </c:pt>
                  <c:pt idx="56">
                    <c:v>0.32320993485039717</c:v>
                  </c:pt>
                  <c:pt idx="57">
                    <c:v>0.43798359946960402</c:v>
                  </c:pt>
                  <c:pt idx="58">
                    <c:v>0.31139052826747859</c:v>
                  </c:pt>
                  <c:pt idx="59">
                    <c:v>0.3814347802380656</c:v>
                  </c:pt>
                  <c:pt idx="60">
                    <c:v>0.58522002182190547</c:v>
                  </c:pt>
                  <c:pt idx="61">
                    <c:v>0.43798359946960402</c:v>
                  </c:pt>
                  <c:pt idx="62">
                    <c:v>0.3087187589733148</c:v>
                  </c:pt>
                  <c:pt idx="63">
                    <c:v>0.58522002182190547</c:v>
                  </c:pt>
                  <c:pt idx="64">
                    <c:v>0.36649395509967508</c:v>
                  </c:pt>
                  <c:pt idx="65">
                    <c:v>0.74624443576170929</c:v>
                  </c:pt>
                  <c:pt idx="66">
                    <c:v>0.31011249956083964</c:v>
                  </c:pt>
                  <c:pt idx="67">
                    <c:v>0.28451223479799492</c:v>
                  </c:pt>
                  <c:pt idx="68">
                    <c:v>0.30274724774437906</c:v>
                  </c:pt>
                  <c:pt idx="69">
                    <c:v>0.25391006098511615</c:v>
                  </c:pt>
                  <c:pt idx="70">
                    <c:v>0.34525366688762976</c:v>
                  </c:pt>
                  <c:pt idx="71">
                    <c:v>0.43798359946960402</c:v>
                  </c:pt>
                  <c:pt idx="72">
                    <c:v>0.268697180349386</c:v>
                  </c:pt>
                  <c:pt idx="73">
                    <c:v>0.3217814618361281</c:v>
                  </c:pt>
                  <c:pt idx="74">
                    <c:v>0.32481034062799741</c:v>
                  </c:pt>
                  <c:pt idx="75">
                    <c:v>0.32448506869261035</c:v>
                  </c:pt>
                  <c:pt idx="76">
                    <c:v>0.29836973411587342</c:v>
                  </c:pt>
                  <c:pt idx="77">
                    <c:v>0.79478082736455602</c:v>
                  </c:pt>
                  <c:pt idx="78">
                    <c:v>0.44021501389462386</c:v>
                  </c:pt>
                  <c:pt idx="79">
                    <c:v>0.268697180349386</c:v>
                  </c:pt>
                  <c:pt idx="80">
                    <c:v>0.43798359946960402</c:v>
                  </c:pt>
                  <c:pt idx="81">
                    <c:v>0.35005374489604307</c:v>
                  </c:pt>
                  <c:pt idx="82">
                    <c:v>0.36719130040761949</c:v>
                  </c:pt>
                  <c:pt idx="83">
                    <c:v>0.79478082736455602</c:v>
                  </c:pt>
                  <c:pt idx="84">
                    <c:v>0.2601968112298555</c:v>
                  </c:pt>
                  <c:pt idx="85">
                    <c:v>0.69217180817169122</c:v>
                  </c:pt>
                  <c:pt idx="86">
                    <c:v>0.43798359946960402</c:v>
                  </c:pt>
                  <c:pt idx="87">
                    <c:v>0.44021501389462386</c:v>
                  </c:pt>
                  <c:pt idx="88">
                    <c:v>0.34525366688762976</c:v>
                  </c:pt>
                  <c:pt idx="89">
                    <c:v>0.43798359946960402</c:v>
                  </c:pt>
                  <c:pt idx="90">
                    <c:v>1.2278260097670761</c:v>
                  </c:pt>
                  <c:pt idx="91">
                    <c:v>1.2278260097670761</c:v>
                  </c:pt>
                  <c:pt idx="92">
                    <c:v>1.2278260097670761</c:v>
                  </c:pt>
                  <c:pt idx="93">
                    <c:v>1.2278260097670761</c:v>
                  </c:pt>
                  <c:pt idx="94">
                    <c:v>1.2278260097670761</c:v>
                  </c:pt>
                  <c:pt idx="95">
                    <c:v>0.6168216983949113</c:v>
                  </c:pt>
                  <c:pt idx="96">
                    <c:v>0.36589332277031489</c:v>
                  </c:pt>
                  <c:pt idx="97">
                    <c:v>0.28544629891094364</c:v>
                  </c:pt>
                  <c:pt idx="98">
                    <c:v>0.3087187589733148</c:v>
                  </c:pt>
                  <c:pt idx="99">
                    <c:v>0.31011249956083964</c:v>
                  </c:pt>
                  <c:pt idx="100">
                    <c:v>0.34525366688762976</c:v>
                  </c:pt>
                  <c:pt idx="101">
                    <c:v>0.35548366251807534</c:v>
                  </c:pt>
                  <c:pt idx="102">
                    <c:v>0.25391006098511615</c:v>
                  </c:pt>
                  <c:pt idx="103">
                    <c:v>0.6168216983949113</c:v>
                  </c:pt>
                  <c:pt idx="104">
                    <c:v>0.43798359946960402</c:v>
                  </c:pt>
                  <c:pt idx="105">
                    <c:v>0.2811073258819422</c:v>
                  </c:pt>
                  <c:pt idx="106">
                    <c:v>0.37462762755971302</c:v>
                  </c:pt>
                  <c:pt idx="107">
                    <c:v>0.87991691523547677</c:v>
                  </c:pt>
                  <c:pt idx="108">
                    <c:v>0.39232240855842426</c:v>
                  </c:pt>
                  <c:pt idx="109">
                    <c:v>0.26709483026877762</c:v>
                  </c:pt>
                  <c:pt idx="110">
                    <c:v>0.40984146152440898</c:v>
                  </c:pt>
                  <c:pt idx="111">
                    <c:v>0.43798359946960402</c:v>
                  </c:pt>
                  <c:pt idx="112">
                    <c:v>0.26709483026877762</c:v>
                  </c:pt>
                  <c:pt idx="113">
                    <c:v>1.2278260097670761</c:v>
                  </c:pt>
                  <c:pt idx="114">
                    <c:v>1.2278260097670761</c:v>
                  </c:pt>
                  <c:pt idx="115">
                    <c:v>0.48561538460189579</c:v>
                  </c:pt>
                  <c:pt idx="116">
                    <c:v>0.36589332277031489</c:v>
                  </c:pt>
                  <c:pt idx="117">
                    <c:v>0.43798359946960402</c:v>
                  </c:pt>
                  <c:pt idx="118">
                    <c:v>0.33993474767034348</c:v>
                  </c:pt>
                  <c:pt idx="119">
                    <c:v>0.29836973411587342</c:v>
                  </c:pt>
                  <c:pt idx="120">
                    <c:v>0.26030781341907916</c:v>
                  </c:pt>
                  <c:pt idx="121">
                    <c:v>0.43798359946960402</c:v>
                  </c:pt>
                  <c:pt idx="122">
                    <c:v>0.26179042075143549</c:v>
                  </c:pt>
                  <c:pt idx="123">
                    <c:v>0.2601968112298555</c:v>
                  </c:pt>
                  <c:pt idx="124">
                    <c:v>0.32481034062799741</c:v>
                  </c:pt>
                  <c:pt idx="125">
                    <c:v>0.26179042075143549</c:v>
                  </c:pt>
                  <c:pt idx="126">
                    <c:v>0.31011249956083964</c:v>
                  </c:pt>
                  <c:pt idx="127">
                    <c:v>0.87991691523547677</c:v>
                  </c:pt>
                  <c:pt idx="128">
                    <c:v>0.32481034062799741</c:v>
                  </c:pt>
                  <c:pt idx="129">
                    <c:v>0.35031264008494267</c:v>
                  </c:pt>
                  <c:pt idx="130">
                    <c:v>0.32481034062799741</c:v>
                  </c:pt>
                  <c:pt idx="131">
                    <c:v>0.86249198789310644</c:v>
                  </c:pt>
                  <c:pt idx="132">
                    <c:v>0.31011249956083964</c:v>
                  </c:pt>
                  <c:pt idx="133">
                    <c:v>0.31011249956083964</c:v>
                  </c:pt>
                  <c:pt idx="134">
                    <c:v>0.32913417741117845</c:v>
                  </c:pt>
                  <c:pt idx="135">
                    <c:v>0.3217814618361281</c:v>
                  </c:pt>
                  <c:pt idx="136">
                    <c:v>0.25595956103371309</c:v>
                  </c:pt>
                  <c:pt idx="137">
                    <c:v>0.3217814618361281</c:v>
                  </c:pt>
                  <c:pt idx="138">
                    <c:v>0.31011249956083964</c:v>
                  </c:pt>
                  <c:pt idx="139">
                    <c:v>0.31011249956083964</c:v>
                  </c:pt>
                  <c:pt idx="140">
                    <c:v>0.33829315827695888</c:v>
                  </c:pt>
                  <c:pt idx="141">
                    <c:v>0.31011249956083964</c:v>
                  </c:pt>
                  <c:pt idx="142">
                    <c:v>0.46217717027461874</c:v>
                  </c:pt>
                  <c:pt idx="143">
                    <c:v>0.32481034062799741</c:v>
                  </c:pt>
                  <c:pt idx="144">
                    <c:v>0.31011249956083964</c:v>
                  </c:pt>
                  <c:pt idx="145">
                    <c:v>0.43798359946960402</c:v>
                  </c:pt>
                  <c:pt idx="146">
                    <c:v>0.503729179919845</c:v>
                  </c:pt>
                  <c:pt idx="147">
                    <c:v>0.2601968112298555</c:v>
                  </c:pt>
                  <c:pt idx="148">
                    <c:v>0.32481034062799741</c:v>
                  </c:pt>
                  <c:pt idx="149">
                    <c:v>0.3217814618361281</c:v>
                  </c:pt>
                  <c:pt idx="150">
                    <c:v>0.31011249956083964</c:v>
                  </c:pt>
                  <c:pt idx="151">
                    <c:v>0.32913417741117845</c:v>
                  </c:pt>
                  <c:pt idx="152">
                    <c:v>0.32481034062799741</c:v>
                  </c:pt>
                  <c:pt idx="153">
                    <c:v>0.32481034062799741</c:v>
                  </c:pt>
                  <c:pt idx="154">
                    <c:v>0.32481034062799741</c:v>
                  </c:pt>
                </c:numCache>
              </c:numRef>
            </c:minus>
            <c:spPr>
              <a:ln w="3175">
                <a:solidFill>
                  <a:srgbClr val="C0C0C0"/>
                </a:solidFill>
                <a:prstDash val="solid"/>
              </a:ln>
            </c:spPr>
          </c:errBars>
          <c:cat>
            <c:strRef>
              <c:f>'Comparative Charts Data'!$BE$8:$BE$162</c:f>
              <c:strCache>
                <c:ptCount val="149"/>
                <c:pt idx="4">
                  <c:v>IRQ</c:v>
                </c:pt>
                <c:pt idx="20">
                  <c:v>LBY</c:v>
                </c:pt>
                <c:pt idx="32">
                  <c:v>IDN</c:v>
                </c:pt>
                <c:pt idx="85">
                  <c:v>MNG</c:v>
                </c:pt>
                <c:pt idx="87">
                  <c:v>JAM</c:v>
                </c:pt>
                <c:pt idx="96">
                  <c:v>TUN</c:v>
                </c:pt>
                <c:pt idx="116">
                  <c:v>BWA</c:v>
                </c:pt>
                <c:pt idx="129">
                  <c:v>SVN</c:v>
                </c:pt>
                <c:pt idx="130">
                  <c:v>CHL</c:v>
                </c:pt>
                <c:pt idx="148">
                  <c:v>NLD</c:v>
                </c:pt>
              </c:strCache>
            </c:strRef>
          </c:cat>
          <c:val>
            <c:numRef>
              <c:f>'Comparative Charts Data'!$BA$8:$BA$162</c:f>
              <c:numCache>
                <c:formatCode>0.000</c:formatCode>
                <c:ptCount val="155"/>
                <c:pt idx="0">
                  <c:v>-1.5668121658543279</c:v>
                </c:pt>
                <c:pt idx="1">
                  <c:v>-1.5559835131437054</c:v>
                </c:pt>
                <c:pt idx="2">
                  <c:v>-1.3157759412363537</c:v>
                </c:pt>
                <c:pt idx="3">
                  <c:v>-1.2893334952185298</c:v>
                </c:pt>
                <c:pt idx="4">
                  <c:v>-1.2648927632629274</c:v>
                </c:pt>
                <c:pt idx="5">
                  <c:v>-1.1046055305331168</c:v>
                </c:pt>
                <c:pt idx="6">
                  <c:v>-1.0957168092296039</c:v>
                </c:pt>
                <c:pt idx="7">
                  <c:v>-1.0507633438996888</c:v>
                </c:pt>
                <c:pt idx="8">
                  <c:v>-1.0507633438996888</c:v>
                </c:pt>
                <c:pt idx="9">
                  <c:v>-1.0151196581536006</c:v>
                </c:pt>
                <c:pt idx="10">
                  <c:v>-1.0151196581536006</c:v>
                </c:pt>
                <c:pt idx="11">
                  <c:v>-0.99759969576951679</c:v>
                </c:pt>
                <c:pt idx="12">
                  <c:v>-0.99452314445012791</c:v>
                </c:pt>
                <c:pt idx="13">
                  <c:v>-0.98509305269304992</c:v>
                </c:pt>
                <c:pt idx="14">
                  <c:v>-0.96325332222762494</c:v>
                </c:pt>
                <c:pt idx="15">
                  <c:v>-0.95837041801488099</c:v>
                </c:pt>
                <c:pt idx="16">
                  <c:v>-0.95373395869528599</c:v>
                </c:pt>
                <c:pt idx="17">
                  <c:v>-0.9381470115767242</c:v>
                </c:pt>
                <c:pt idx="18">
                  <c:v>-0.92386727832905491</c:v>
                </c:pt>
                <c:pt idx="19">
                  <c:v>-0.89165536807654455</c:v>
                </c:pt>
                <c:pt idx="20">
                  <c:v>-0.88180472175331326</c:v>
                </c:pt>
                <c:pt idx="21">
                  <c:v>-0.87779362017128582</c:v>
                </c:pt>
                <c:pt idx="22">
                  <c:v>-0.86866209791181104</c:v>
                </c:pt>
                <c:pt idx="23">
                  <c:v>-0.86303091604875526</c:v>
                </c:pt>
                <c:pt idx="24">
                  <c:v>-0.85367190654123626</c:v>
                </c:pt>
                <c:pt idx="25">
                  <c:v>-0.85367190654123626</c:v>
                </c:pt>
                <c:pt idx="26">
                  <c:v>-0.84794760841417371</c:v>
                </c:pt>
                <c:pt idx="27">
                  <c:v>-0.84776582800763911</c:v>
                </c:pt>
                <c:pt idx="28">
                  <c:v>-0.83610581602138978</c:v>
                </c:pt>
                <c:pt idx="29">
                  <c:v>-0.81944615326046999</c:v>
                </c:pt>
                <c:pt idx="30">
                  <c:v>-0.8192008188019263</c:v>
                </c:pt>
                <c:pt idx="31">
                  <c:v>-0.80318825754149814</c:v>
                </c:pt>
                <c:pt idx="32">
                  <c:v>-0.79885067750763072</c:v>
                </c:pt>
                <c:pt idx="33">
                  <c:v>-0.78875794703498525</c:v>
                </c:pt>
                <c:pt idx="34">
                  <c:v>-0.78081476958594132</c:v>
                </c:pt>
                <c:pt idx="35">
                  <c:v>-0.77294803049288252</c:v>
                </c:pt>
                <c:pt idx="36">
                  <c:v>-0.7687928296646015</c:v>
                </c:pt>
                <c:pt idx="37">
                  <c:v>-0.7634330568505423</c:v>
                </c:pt>
                <c:pt idx="38">
                  <c:v>-0.7436548624197602</c:v>
                </c:pt>
                <c:pt idx="39">
                  <c:v>-0.72488576250163439</c:v>
                </c:pt>
                <c:pt idx="40">
                  <c:v>-0.6536239410710486</c:v>
                </c:pt>
                <c:pt idx="41">
                  <c:v>-0.65138037733086418</c:v>
                </c:pt>
                <c:pt idx="42">
                  <c:v>-0.61641792467909373</c:v>
                </c:pt>
                <c:pt idx="43">
                  <c:v>-0.6142791178455218</c:v>
                </c:pt>
                <c:pt idx="44">
                  <c:v>-0.59620407771087591</c:v>
                </c:pt>
                <c:pt idx="45">
                  <c:v>-0.58700797207725153</c:v>
                </c:pt>
                <c:pt idx="46">
                  <c:v>-0.57535118438246402</c:v>
                </c:pt>
                <c:pt idx="47">
                  <c:v>-0.55715205457466677</c:v>
                </c:pt>
                <c:pt idx="48">
                  <c:v>-0.5349201274214308</c:v>
                </c:pt>
                <c:pt idx="49">
                  <c:v>-0.53471452504134276</c:v>
                </c:pt>
                <c:pt idx="50">
                  <c:v>-0.53471452504134276</c:v>
                </c:pt>
                <c:pt idx="51">
                  <c:v>-0.51713475864818037</c:v>
                </c:pt>
                <c:pt idx="52">
                  <c:v>-0.49033295191643583</c:v>
                </c:pt>
                <c:pt idx="53">
                  <c:v>-0.47585005317613249</c:v>
                </c:pt>
                <c:pt idx="54">
                  <c:v>-0.46932295728747098</c:v>
                </c:pt>
                <c:pt idx="55">
                  <c:v>-0.465943384422014</c:v>
                </c:pt>
                <c:pt idx="56">
                  <c:v>-0.46405431594523039</c:v>
                </c:pt>
                <c:pt idx="57">
                  <c:v>-0.45828542046601534</c:v>
                </c:pt>
                <c:pt idx="58">
                  <c:v>-0.45704813449752379</c:v>
                </c:pt>
                <c:pt idx="59">
                  <c:v>-0.43787719478603893</c:v>
                </c:pt>
                <c:pt idx="60">
                  <c:v>-0.43558120166795666</c:v>
                </c:pt>
                <c:pt idx="61">
                  <c:v>-0.39706828536934941</c:v>
                </c:pt>
                <c:pt idx="62">
                  <c:v>-0.38674550725057766</c:v>
                </c:pt>
                <c:pt idx="63">
                  <c:v>-0.36764475284468895</c:v>
                </c:pt>
                <c:pt idx="64">
                  <c:v>-0.35356553917485356</c:v>
                </c:pt>
                <c:pt idx="65">
                  <c:v>-0.35252358266285255</c:v>
                </c:pt>
                <c:pt idx="66">
                  <c:v>-0.34886993489243479</c:v>
                </c:pt>
                <c:pt idx="67">
                  <c:v>-0.33190744891853363</c:v>
                </c:pt>
                <c:pt idx="68">
                  <c:v>-0.31873341014510748</c:v>
                </c:pt>
                <c:pt idx="69">
                  <c:v>-0.30584065693227519</c:v>
                </c:pt>
                <c:pt idx="70">
                  <c:v>-0.301476970023552</c:v>
                </c:pt>
                <c:pt idx="71">
                  <c:v>-0.2891094664326917</c:v>
                </c:pt>
                <c:pt idx="72">
                  <c:v>-0.28897340813691175</c:v>
                </c:pt>
                <c:pt idx="73">
                  <c:v>-0.27712617465768108</c:v>
                </c:pt>
                <c:pt idx="74">
                  <c:v>-0.27454750817661261</c:v>
                </c:pt>
                <c:pt idx="75">
                  <c:v>-0.26746062220309663</c:v>
                </c:pt>
                <c:pt idx="76">
                  <c:v>-0.26357495475887294</c:v>
                </c:pt>
                <c:pt idx="77">
                  <c:v>-0.2420914810603231</c:v>
                </c:pt>
                <c:pt idx="78">
                  <c:v>-0.23549296752031018</c:v>
                </c:pt>
                <c:pt idx="79">
                  <c:v>-0.22809035295426516</c:v>
                </c:pt>
                <c:pt idx="80">
                  <c:v>-0.21498583790870973</c:v>
                </c:pt>
                <c:pt idx="81">
                  <c:v>-0.19952274964841313</c:v>
                </c:pt>
                <c:pt idx="82">
                  <c:v>-0.19453285309721363</c:v>
                </c:pt>
                <c:pt idx="83">
                  <c:v>-0.17579347492755806</c:v>
                </c:pt>
                <c:pt idx="84">
                  <c:v>-0.16479157704324709</c:v>
                </c:pt>
                <c:pt idx="85">
                  <c:v>-0.14521853640269905</c:v>
                </c:pt>
                <c:pt idx="86">
                  <c:v>-0.12394461398139545</c:v>
                </c:pt>
                <c:pt idx="87">
                  <c:v>-0.11620599480498998</c:v>
                </c:pt>
                <c:pt idx="88">
                  <c:v>-7.9273098877662054E-2</c:v>
                </c:pt>
                <c:pt idx="89">
                  <c:v>-2.6886737681040048E-2</c:v>
                </c:pt>
                <c:pt idx="90">
                  <c:v>-1.8665703086703719E-2</c:v>
                </c:pt>
                <c:pt idx="91">
                  <c:v>-1.8665703086703719E-2</c:v>
                </c:pt>
                <c:pt idx="92">
                  <c:v>-1.8665703086703719E-2</c:v>
                </c:pt>
                <c:pt idx="93">
                  <c:v>-1.8665703086703719E-2</c:v>
                </c:pt>
                <c:pt idx="94">
                  <c:v>-1.8665703086703719E-2</c:v>
                </c:pt>
                <c:pt idx="95">
                  <c:v>7.1867430269489836E-3</c:v>
                </c:pt>
                <c:pt idx="96">
                  <c:v>2.0011949898237062E-2</c:v>
                </c:pt>
                <c:pt idx="97">
                  <c:v>3.0088359764254141E-2</c:v>
                </c:pt>
                <c:pt idx="98">
                  <c:v>3.4129706835573273E-2</c:v>
                </c:pt>
                <c:pt idx="99">
                  <c:v>5.761684419170391E-2</c:v>
                </c:pt>
                <c:pt idx="100">
                  <c:v>0.12519025283936355</c:v>
                </c:pt>
                <c:pt idx="101">
                  <c:v>0.1390418971045756</c:v>
                </c:pt>
                <c:pt idx="102">
                  <c:v>0.15918661037952705</c:v>
                </c:pt>
                <c:pt idx="103">
                  <c:v>0.18761140932310325</c:v>
                </c:pt>
                <c:pt idx="104">
                  <c:v>0.27419829420090391</c:v>
                </c:pt>
                <c:pt idx="105">
                  <c:v>0.29886445016776991</c:v>
                </c:pt>
                <c:pt idx="106">
                  <c:v>0.33636297665767456</c:v>
                </c:pt>
                <c:pt idx="107">
                  <c:v>0.36260323286912799</c:v>
                </c:pt>
                <c:pt idx="108">
                  <c:v>0.38190891869999632</c:v>
                </c:pt>
                <c:pt idx="109">
                  <c:v>0.38423033977330351</c:v>
                </c:pt>
                <c:pt idx="110">
                  <c:v>0.42961512203885627</c:v>
                </c:pt>
                <c:pt idx="111">
                  <c:v>0.48366268595154477</c:v>
                </c:pt>
                <c:pt idx="112">
                  <c:v>0.49190277558918633</c:v>
                </c:pt>
                <c:pt idx="113">
                  <c:v>0.49738311886793529</c:v>
                </c:pt>
                <c:pt idx="114">
                  <c:v>0.49738311886793529</c:v>
                </c:pt>
                <c:pt idx="115">
                  <c:v>0.51051523437965984</c:v>
                </c:pt>
                <c:pt idx="116">
                  <c:v>0.5351913109620231</c:v>
                </c:pt>
                <c:pt idx="117">
                  <c:v>0.57025621375922031</c:v>
                </c:pt>
                <c:pt idx="118">
                  <c:v>0.57690863150333915</c:v>
                </c:pt>
                <c:pt idx="119">
                  <c:v>0.5930563743475441</c:v>
                </c:pt>
                <c:pt idx="120">
                  <c:v>0.61410990830050194</c:v>
                </c:pt>
                <c:pt idx="121">
                  <c:v>0.61900344917820371</c:v>
                </c:pt>
                <c:pt idx="122">
                  <c:v>0.62569277138588764</c:v>
                </c:pt>
                <c:pt idx="123">
                  <c:v>0.63341607558918323</c:v>
                </c:pt>
                <c:pt idx="124">
                  <c:v>0.67169323313295415</c:v>
                </c:pt>
                <c:pt idx="125">
                  <c:v>0.72357516585573167</c:v>
                </c:pt>
                <c:pt idx="126">
                  <c:v>0.8023283628411797</c:v>
                </c:pt>
                <c:pt idx="127">
                  <c:v>0.8066678309762757</c:v>
                </c:pt>
                <c:pt idx="128">
                  <c:v>0.82482074326199506</c:v>
                </c:pt>
                <c:pt idx="129">
                  <c:v>1.0228059766063373</c:v>
                </c:pt>
                <c:pt idx="130">
                  <c:v>1.0292056372793361</c:v>
                </c:pt>
                <c:pt idx="131">
                  <c:v>1.1180428217294143</c:v>
                </c:pt>
                <c:pt idx="132">
                  <c:v>1.2142607209685121</c:v>
                </c:pt>
                <c:pt idx="133">
                  <c:v>1.2179071090278533</c:v>
                </c:pt>
                <c:pt idx="134">
                  <c:v>1.2766880201375663</c:v>
                </c:pt>
                <c:pt idx="135">
                  <c:v>1.2823942157144548</c:v>
                </c:pt>
                <c:pt idx="136">
                  <c:v>1.3133359796370441</c:v>
                </c:pt>
                <c:pt idx="137">
                  <c:v>1.4068375500297514</c:v>
                </c:pt>
                <c:pt idx="138">
                  <c:v>1.4571072810078207</c:v>
                </c:pt>
                <c:pt idx="139">
                  <c:v>1.5672920838952824</c:v>
                </c:pt>
                <c:pt idx="140">
                  <c:v>1.6010837569932306</c:v>
                </c:pt>
                <c:pt idx="141">
                  <c:v>1.620293094214327</c:v>
                </c:pt>
                <c:pt idx="142">
                  <c:v>1.6712549925591047</c:v>
                </c:pt>
                <c:pt idx="143">
                  <c:v>1.686545690363213</c:v>
                </c:pt>
                <c:pt idx="144">
                  <c:v>1.7065235658238367</c:v>
                </c:pt>
                <c:pt idx="145">
                  <c:v>1.8112838012677106</c:v>
                </c:pt>
                <c:pt idx="146">
                  <c:v>1.8305518529697775</c:v>
                </c:pt>
                <c:pt idx="147">
                  <c:v>1.9475060127215491</c:v>
                </c:pt>
                <c:pt idx="148">
                  <c:v>2.0264072699306945</c:v>
                </c:pt>
                <c:pt idx="149">
                  <c:v>2.0554748566836194</c:v>
                </c:pt>
                <c:pt idx="150">
                  <c:v>2.0717306679793031</c:v>
                </c:pt>
                <c:pt idx="151">
                  <c:v>2.0749421966120853</c:v>
                </c:pt>
                <c:pt idx="152">
                  <c:v>2.0845938398089947</c:v>
                </c:pt>
                <c:pt idx="153">
                  <c:v>2.0853368988304859</c:v>
                </c:pt>
                <c:pt idx="154">
                  <c:v>2.1290166113845812</c:v>
                </c:pt>
              </c:numCache>
            </c:numRef>
          </c:val>
          <c:smooth val="0"/>
          <c:extLst>
            <c:ext xmlns:c16="http://schemas.microsoft.com/office/drawing/2014/chart" uri="{C3380CC4-5D6E-409C-BE32-E72D297353CC}">
              <c16:uniqueId val="{00000000-2E2C-4CB4-9665-04EF1F735F36}"/>
            </c:ext>
          </c:extLst>
        </c:ser>
        <c:ser>
          <c:idx val="1"/>
          <c:order val="1"/>
          <c:spPr>
            <a:ln w="19050">
              <a:noFill/>
            </a:ln>
          </c:spPr>
          <c:marker>
            <c:symbol val="none"/>
          </c:marker>
          <c:dLbls>
            <c:spPr>
              <a:noFill/>
              <a:ln w="25400">
                <a:noFill/>
              </a:ln>
            </c:spPr>
            <c:txPr>
              <a:bodyPr rot="-5400000" vert="horz" wrap="square" lIns="38100" tIns="19050" rIns="38100" bIns="19050" anchor="ctr">
                <a:spAutoFit/>
              </a:bodyPr>
              <a:lstStyle/>
              <a:p>
                <a:pPr algn="ctr">
                  <a:defRPr sz="1000" b="1" i="1" u="none" strike="noStrike" baseline="0">
                    <a:solidFill>
                      <a:srgbClr val="FF0000"/>
                    </a:solidFill>
                    <a:latin typeface="Arial"/>
                    <a:ea typeface="Arial"/>
                    <a:cs typeface="Arial"/>
                  </a:defRPr>
                </a:pPr>
                <a:endParaRPr lang="en-US"/>
              </a:p>
            </c:txPr>
            <c:dLblPos val="t"/>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errBars>
            <c:errDir val="y"/>
            <c:errBarType val="both"/>
            <c:errValType val="cust"/>
            <c:noEndCap val="1"/>
            <c:plus>
              <c:numRef>
                <c:f>'Comparative Charts Data'!$BD$8:$BD$162</c:f>
                <c:numCache>
                  <c:formatCode>General</c:formatCode>
                  <c:ptCount val="155"/>
                  <c:pt idx="0">
                    <c:v>#N/A</c:v>
                  </c:pt>
                  <c:pt idx="1">
                    <c:v>#N/A</c:v>
                  </c:pt>
                  <c:pt idx="2">
                    <c:v>#N/A</c:v>
                  </c:pt>
                  <c:pt idx="3">
                    <c:v>#N/A</c:v>
                  </c:pt>
                  <c:pt idx="4">
                    <c:v>0.43798359946960402</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0.43798359946960402</c:v>
                  </c:pt>
                  <c:pt idx="21">
                    <c:v>#N/A</c:v>
                  </c:pt>
                  <c:pt idx="22">
                    <c:v>#N/A</c:v>
                  </c:pt>
                  <c:pt idx="23">
                    <c:v>#N/A</c:v>
                  </c:pt>
                  <c:pt idx="24">
                    <c:v>#N/A</c:v>
                  </c:pt>
                  <c:pt idx="25">
                    <c:v>#N/A</c:v>
                  </c:pt>
                  <c:pt idx="26">
                    <c:v>#N/A</c:v>
                  </c:pt>
                  <c:pt idx="27">
                    <c:v>#N/A</c:v>
                  </c:pt>
                  <c:pt idx="28">
                    <c:v>#N/A</c:v>
                  </c:pt>
                  <c:pt idx="29">
                    <c:v>#N/A</c:v>
                  </c:pt>
                  <c:pt idx="30">
                    <c:v>#N/A</c:v>
                  </c:pt>
                  <c:pt idx="31">
                    <c:v>#N/A</c:v>
                  </c:pt>
                  <c:pt idx="32">
                    <c:v>0.268697180349386</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0.69217180817169122</c:v>
                  </c:pt>
                  <c:pt idx="86">
                    <c:v>#N/A</c:v>
                  </c:pt>
                  <c:pt idx="87">
                    <c:v>0.44021501389462386</c:v>
                  </c:pt>
                  <c:pt idx="88">
                    <c:v>#N/A</c:v>
                  </c:pt>
                  <c:pt idx="89">
                    <c:v>#N/A</c:v>
                  </c:pt>
                  <c:pt idx="90">
                    <c:v>#N/A</c:v>
                  </c:pt>
                  <c:pt idx="91">
                    <c:v>#N/A</c:v>
                  </c:pt>
                  <c:pt idx="92">
                    <c:v>#N/A</c:v>
                  </c:pt>
                  <c:pt idx="93">
                    <c:v>#N/A</c:v>
                  </c:pt>
                  <c:pt idx="94">
                    <c:v>#N/A</c:v>
                  </c:pt>
                  <c:pt idx="95">
                    <c:v>#N/A</c:v>
                  </c:pt>
                  <c:pt idx="96">
                    <c:v>0.36589332277031489</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0.36589332277031489</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0.35031264008494267</c:v>
                  </c:pt>
                  <c:pt idx="130">
                    <c:v>0.32481034062799741</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0.32481034062799741</c:v>
                  </c:pt>
                  <c:pt idx="149">
                    <c:v>#N/A</c:v>
                  </c:pt>
                  <c:pt idx="150">
                    <c:v>#N/A</c:v>
                  </c:pt>
                  <c:pt idx="151">
                    <c:v>#N/A</c:v>
                  </c:pt>
                  <c:pt idx="152">
                    <c:v>#N/A</c:v>
                  </c:pt>
                  <c:pt idx="153">
                    <c:v>#N/A</c:v>
                  </c:pt>
                  <c:pt idx="154">
                    <c:v>#N/A</c:v>
                  </c:pt>
                </c:numCache>
              </c:numRef>
            </c:plus>
            <c:minus>
              <c:numRef>
                <c:f>'Comparative Charts Data'!$BD$8:$BD$162</c:f>
                <c:numCache>
                  <c:formatCode>General</c:formatCode>
                  <c:ptCount val="155"/>
                  <c:pt idx="0">
                    <c:v>#N/A</c:v>
                  </c:pt>
                  <c:pt idx="1">
                    <c:v>#N/A</c:v>
                  </c:pt>
                  <c:pt idx="2">
                    <c:v>#N/A</c:v>
                  </c:pt>
                  <c:pt idx="3">
                    <c:v>#N/A</c:v>
                  </c:pt>
                  <c:pt idx="4">
                    <c:v>0.43798359946960402</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0.43798359946960402</c:v>
                  </c:pt>
                  <c:pt idx="21">
                    <c:v>#N/A</c:v>
                  </c:pt>
                  <c:pt idx="22">
                    <c:v>#N/A</c:v>
                  </c:pt>
                  <c:pt idx="23">
                    <c:v>#N/A</c:v>
                  </c:pt>
                  <c:pt idx="24">
                    <c:v>#N/A</c:v>
                  </c:pt>
                  <c:pt idx="25">
                    <c:v>#N/A</c:v>
                  </c:pt>
                  <c:pt idx="26">
                    <c:v>#N/A</c:v>
                  </c:pt>
                  <c:pt idx="27">
                    <c:v>#N/A</c:v>
                  </c:pt>
                  <c:pt idx="28">
                    <c:v>#N/A</c:v>
                  </c:pt>
                  <c:pt idx="29">
                    <c:v>#N/A</c:v>
                  </c:pt>
                  <c:pt idx="30">
                    <c:v>#N/A</c:v>
                  </c:pt>
                  <c:pt idx="31">
                    <c:v>#N/A</c:v>
                  </c:pt>
                  <c:pt idx="32">
                    <c:v>0.268697180349386</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0.69217180817169122</c:v>
                  </c:pt>
                  <c:pt idx="86">
                    <c:v>#N/A</c:v>
                  </c:pt>
                  <c:pt idx="87">
                    <c:v>0.44021501389462386</c:v>
                  </c:pt>
                  <c:pt idx="88">
                    <c:v>#N/A</c:v>
                  </c:pt>
                  <c:pt idx="89">
                    <c:v>#N/A</c:v>
                  </c:pt>
                  <c:pt idx="90">
                    <c:v>#N/A</c:v>
                  </c:pt>
                  <c:pt idx="91">
                    <c:v>#N/A</c:v>
                  </c:pt>
                  <c:pt idx="92">
                    <c:v>#N/A</c:v>
                  </c:pt>
                  <c:pt idx="93">
                    <c:v>#N/A</c:v>
                  </c:pt>
                  <c:pt idx="94">
                    <c:v>#N/A</c:v>
                  </c:pt>
                  <c:pt idx="95">
                    <c:v>#N/A</c:v>
                  </c:pt>
                  <c:pt idx="96">
                    <c:v>0.36589332277031489</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0.36589332277031489</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0.35031264008494267</c:v>
                  </c:pt>
                  <c:pt idx="130">
                    <c:v>0.32481034062799741</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0.32481034062799741</c:v>
                  </c:pt>
                  <c:pt idx="149">
                    <c:v>#N/A</c:v>
                  </c:pt>
                  <c:pt idx="150">
                    <c:v>#N/A</c:v>
                  </c:pt>
                  <c:pt idx="151">
                    <c:v>#N/A</c:v>
                  </c:pt>
                  <c:pt idx="152">
                    <c:v>#N/A</c:v>
                  </c:pt>
                  <c:pt idx="153">
                    <c:v>#N/A</c:v>
                  </c:pt>
                  <c:pt idx="154">
                    <c:v>#N/A</c:v>
                  </c:pt>
                </c:numCache>
              </c:numRef>
            </c:minus>
            <c:spPr>
              <a:ln w="12700">
                <a:solidFill>
                  <a:srgbClr val="000000"/>
                </a:solidFill>
                <a:prstDash val="solid"/>
              </a:ln>
            </c:spPr>
          </c:errBars>
          <c:cat>
            <c:strRef>
              <c:f>'Comparative Charts Data'!$BE$8:$BE$162</c:f>
              <c:strCache>
                <c:ptCount val="149"/>
                <c:pt idx="4">
                  <c:v>IRQ</c:v>
                </c:pt>
                <c:pt idx="20">
                  <c:v>LBY</c:v>
                </c:pt>
                <c:pt idx="32">
                  <c:v>IDN</c:v>
                </c:pt>
                <c:pt idx="85">
                  <c:v>MNG</c:v>
                </c:pt>
                <c:pt idx="87">
                  <c:v>JAM</c:v>
                </c:pt>
                <c:pt idx="96">
                  <c:v>TUN</c:v>
                </c:pt>
                <c:pt idx="116">
                  <c:v>BWA</c:v>
                </c:pt>
                <c:pt idx="129">
                  <c:v>SVN</c:v>
                </c:pt>
                <c:pt idx="130">
                  <c:v>CHL</c:v>
                </c:pt>
                <c:pt idx="148">
                  <c:v>NLD</c:v>
                </c:pt>
              </c:strCache>
            </c:strRef>
          </c:cat>
          <c:val>
            <c:numRef>
              <c:f>'Comparative Charts Data'!$BA$8:$BA$162</c:f>
              <c:numCache>
                <c:formatCode>0.000</c:formatCode>
                <c:ptCount val="155"/>
                <c:pt idx="0">
                  <c:v>-1.5668121658543279</c:v>
                </c:pt>
                <c:pt idx="1">
                  <c:v>-1.5559835131437054</c:v>
                </c:pt>
                <c:pt idx="2">
                  <c:v>-1.3157759412363537</c:v>
                </c:pt>
                <c:pt idx="3">
                  <c:v>-1.2893334952185298</c:v>
                </c:pt>
                <c:pt idx="4">
                  <c:v>-1.2648927632629274</c:v>
                </c:pt>
                <c:pt idx="5">
                  <c:v>-1.1046055305331168</c:v>
                </c:pt>
                <c:pt idx="6">
                  <c:v>-1.0957168092296039</c:v>
                </c:pt>
                <c:pt idx="7">
                  <c:v>-1.0507633438996888</c:v>
                </c:pt>
                <c:pt idx="8">
                  <c:v>-1.0507633438996888</c:v>
                </c:pt>
                <c:pt idx="9">
                  <c:v>-1.0151196581536006</c:v>
                </c:pt>
                <c:pt idx="10">
                  <c:v>-1.0151196581536006</c:v>
                </c:pt>
                <c:pt idx="11">
                  <c:v>-0.99759969576951679</c:v>
                </c:pt>
                <c:pt idx="12">
                  <c:v>-0.99452314445012791</c:v>
                </c:pt>
                <c:pt idx="13">
                  <c:v>-0.98509305269304992</c:v>
                </c:pt>
                <c:pt idx="14">
                  <c:v>-0.96325332222762494</c:v>
                </c:pt>
                <c:pt idx="15">
                  <c:v>-0.95837041801488099</c:v>
                </c:pt>
                <c:pt idx="16">
                  <c:v>-0.95373395869528599</c:v>
                </c:pt>
                <c:pt idx="17">
                  <c:v>-0.9381470115767242</c:v>
                </c:pt>
                <c:pt idx="18">
                  <c:v>-0.92386727832905491</c:v>
                </c:pt>
                <c:pt idx="19">
                  <c:v>-0.89165536807654455</c:v>
                </c:pt>
                <c:pt idx="20">
                  <c:v>-0.88180472175331326</c:v>
                </c:pt>
                <c:pt idx="21">
                  <c:v>-0.87779362017128582</c:v>
                </c:pt>
                <c:pt idx="22">
                  <c:v>-0.86866209791181104</c:v>
                </c:pt>
                <c:pt idx="23">
                  <c:v>-0.86303091604875526</c:v>
                </c:pt>
                <c:pt idx="24">
                  <c:v>-0.85367190654123626</c:v>
                </c:pt>
                <c:pt idx="25">
                  <c:v>-0.85367190654123626</c:v>
                </c:pt>
                <c:pt idx="26">
                  <c:v>-0.84794760841417371</c:v>
                </c:pt>
                <c:pt idx="27">
                  <c:v>-0.84776582800763911</c:v>
                </c:pt>
                <c:pt idx="28">
                  <c:v>-0.83610581602138978</c:v>
                </c:pt>
                <c:pt idx="29">
                  <c:v>-0.81944615326046999</c:v>
                </c:pt>
                <c:pt idx="30">
                  <c:v>-0.8192008188019263</c:v>
                </c:pt>
                <c:pt idx="31">
                  <c:v>-0.80318825754149814</c:v>
                </c:pt>
                <c:pt idx="32">
                  <c:v>-0.79885067750763072</c:v>
                </c:pt>
                <c:pt idx="33">
                  <c:v>-0.78875794703498525</c:v>
                </c:pt>
                <c:pt idx="34">
                  <c:v>-0.78081476958594132</c:v>
                </c:pt>
                <c:pt idx="35">
                  <c:v>-0.77294803049288252</c:v>
                </c:pt>
                <c:pt idx="36">
                  <c:v>-0.7687928296646015</c:v>
                </c:pt>
                <c:pt idx="37">
                  <c:v>-0.7634330568505423</c:v>
                </c:pt>
                <c:pt idx="38">
                  <c:v>-0.7436548624197602</c:v>
                </c:pt>
                <c:pt idx="39">
                  <c:v>-0.72488576250163439</c:v>
                </c:pt>
                <c:pt idx="40">
                  <c:v>-0.6536239410710486</c:v>
                </c:pt>
                <c:pt idx="41">
                  <c:v>-0.65138037733086418</c:v>
                </c:pt>
                <c:pt idx="42">
                  <c:v>-0.61641792467909373</c:v>
                </c:pt>
                <c:pt idx="43">
                  <c:v>-0.6142791178455218</c:v>
                </c:pt>
                <c:pt idx="44">
                  <c:v>-0.59620407771087591</c:v>
                </c:pt>
                <c:pt idx="45">
                  <c:v>-0.58700797207725153</c:v>
                </c:pt>
                <c:pt idx="46">
                  <c:v>-0.57535118438246402</c:v>
                </c:pt>
                <c:pt idx="47">
                  <c:v>-0.55715205457466677</c:v>
                </c:pt>
                <c:pt idx="48">
                  <c:v>-0.5349201274214308</c:v>
                </c:pt>
                <c:pt idx="49">
                  <c:v>-0.53471452504134276</c:v>
                </c:pt>
                <c:pt idx="50">
                  <c:v>-0.53471452504134276</c:v>
                </c:pt>
                <c:pt idx="51">
                  <c:v>-0.51713475864818037</c:v>
                </c:pt>
                <c:pt idx="52">
                  <c:v>-0.49033295191643583</c:v>
                </c:pt>
                <c:pt idx="53">
                  <c:v>-0.47585005317613249</c:v>
                </c:pt>
                <c:pt idx="54">
                  <c:v>-0.46932295728747098</c:v>
                </c:pt>
                <c:pt idx="55">
                  <c:v>-0.465943384422014</c:v>
                </c:pt>
                <c:pt idx="56">
                  <c:v>-0.46405431594523039</c:v>
                </c:pt>
                <c:pt idx="57">
                  <c:v>-0.45828542046601534</c:v>
                </c:pt>
                <c:pt idx="58">
                  <c:v>-0.45704813449752379</c:v>
                </c:pt>
                <c:pt idx="59">
                  <c:v>-0.43787719478603893</c:v>
                </c:pt>
                <c:pt idx="60">
                  <c:v>-0.43558120166795666</c:v>
                </c:pt>
                <c:pt idx="61">
                  <c:v>-0.39706828536934941</c:v>
                </c:pt>
                <c:pt idx="62">
                  <c:v>-0.38674550725057766</c:v>
                </c:pt>
                <c:pt idx="63">
                  <c:v>-0.36764475284468895</c:v>
                </c:pt>
                <c:pt idx="64">
                  <c:v>-0.35356553917485356</c:v>
                </c:pt>
                <c:pt idx="65">
                  <c:v>-0.35252358266285255</c:v>
                </c:pt>
                <c:pt idx="66">
                  <c:v>-0.34886993489243479</c:v>
                </c:pt>
                <c:pt idx="67">
                  <c:v>-0.33190744891853363</c:v>
                </c:pt>
                <c:pt idx="68">
                  <c:v>-0.31873341014510748</c:v>
                </c:pt>
                <c:pt idx="69">
                  <c:v>-0.30584065693227519</c:v>
                </c:pt>
                <c:pt idx="70">
                  <c:v>-0.301476970023552</c:v>
                </c:pt>
                <c:pt idx="71">
                  <c:v>-0.2891094664326917</c:v>
                </c:pt>
                <c:pt idx="72">
                  <c:v>-0.28897340813691175</c:v>
                </c:pt>
                <c:pt idx="73">
                  <c:v>-0.27712617465768108</c:v>
                </c:pt>
                <c:pt idx="74">
                  <c:v>-0.27454750817661261</c:v>
                </c:pt>
                <c:pt idx="75">
                  <c:v>-0.26746062220309663</c:v>
                </c:pt>
                <c:pt idx="76">
                  <c:v>-0.26357495475887294</c:v>
                </c:pt>
                <c:pt idx="77">
                  <c:v>-0.2420914810603231</c:v>
                </c:pt>
                <c:pt idx="78">
                  <c:v>-0.23549296752031018</c:v>
                </c:pt>
                <c:pt idx="79">
                  <c:v>-0.22809035295426516</c:v>
                </c:pt>
                <c:pt idx="80">
                  <c:v>-0.21498583790870973</c:v>
                </c:pt>
                <c:pt idx="81">
                  <c:v>-0.19952274964841313</c:v>
                </c:pt>
                <c:pt idx="82">
                  <c:v>-0.19453285309721363</c:v>
                </c:pt>
                <c:pt idx="83">
                  <c:v>-0.17579347492755806</c:v>
                </c:pt>
                <c:pt idx="84">
                  <c:v>-0.16479157704324709</c:v>
                </c:pt>
                <c:pt idx="85">
                  <c:v>-0.14521853640269905</c:v>
                </c:pt>
                <c:pt idx="86">
                  <c:v>-0.12394461398139545</c:v>
                </c:pt>
                <c:pt idx="87">
                  <c:v>-0.11620599480498998</c:v>
                </c:pt>
                <c:pt idx="88">
                  <c:v>-7.9273098877662054E-2</c:v>
                </c:pt>
                <c:pt idx="89">
                  <c:v>-2.6886737681040048E-2</c:v>
                </c:pt>
                <c:pt idx="90">
                  <c:v>-1.8665703086703719E-2</c:v>
                </c:pt>
                <c:pt idx="91">
                  <c:v>-1.8665703086703719E-2</c:v>
                </c:pt>
                <c:pt idx="92">
                  <c:v>-1.8665703086703719E-2</c:v>
                </c:pt>
                <c:pt idx="93">
                  <c:v>-1.8665703086703719E-2</c:v>
                </c:pt>
                <c:pt idx="94">
                  <c:v>-1.8665703086703719E-2</c:v>
                </c:pt>
                <c:pt idx="95">
                  <c:v>7.1867430269489836E-3</c:v>
                </c:pt>
                <c:pt idx="96">
                  <c:v>2.0011949898237062E-2</c:v>
                </c:pt>
                <c:pt idx="97">
                  <c:v>3.0088359764254141E-2</c:v>
                </c:pt>
                <c:pt idx="98">
                  <c:v>3.4129706835573273E-2</c:v>
                </c:pt>
                <c:pt idx="99">
                  <c:v>5.761684419170391E-2</c:v>
                </c:pt>
                <c:pt idx="100">
                  <c:v>0.12519025283936355</c:v>
                </c:pt>
                <c:pt idx="101">
                  <c:v>0.1390418971045756</c:v>
                </c:pt>
                <c:pt idx="102">
                  <c:v>0.15918661037952705</c:v>
                </c:pt>
                <c:pt idx="103">
                  <c:v>0.18761140932310325</c:v>
                </c:pt>
                <c:pt idx="104">
                  <c:v>0.27419829420090391</c:v>
                </c:pt>
                <c:pt idx="105">
                  <c:v>0.29886445016776991</c:v>
                </c:pt>
                <c:pt idx="106">
                  <c:v>0.33636297665767456</c:v>
                </c:pt>
                <c:pt idx="107">
                  <c:v>0.36260323286912799</c:v>
                </c:pt>
                <c:pt idx="108">
                  <c:v>0.38190891869999632</c:v>
                </c:pt>
                <c:pt idx="109">
                  <c:v>0.38423033977330351</c:v>
                </c:pt>
                <c:pt idx="110">
                  <c:v>0.42961512203885627</c:v>
                </c:pt>
                <c:pt idx="111">
                  <c:v>0.48366268595154477</c:v>
                </c:pt>
                <c:pt idx="112">
                  <c:v>0.49190277558918633</c:v>
                </c:pt>
                <c:pt idx="113">
                  <c:v>0.49738311886793529</c:v>
                </c:pt>
                <c:pt idx="114">
                  <c:v>0.49738311886793529</c:v>
                </c:pt>
                <c:pt idx="115">
                  <c:v>0.51051523437965984</c:v>
                </c:pt>
                <c:pt idx="116">
                  <c:v>0.5351913109620231</c:v>
                </c:pt>
                <c:pt idx="117">
                  <c:v>0.57025621375922031</c:v>
                </c:pt>
                <c:pt idx="118">
                  <c:v>0.57690863150333915</c:v>
                </c:pt>
                <c:pt idx="119">
                  <c:v>0.5930563743475441</c:v>
                </c:pt>
                <c:pt idx="120">
                  <c:v>0.61410990830050194</c:v>
                </c:pt>
                <c:pt idx="121">
                  <c:v>0.61900344917820371</c:v>
                </c:pt>
                <c:pt idx="122">
                  <c:v>0.62569277138588764</c:v>
                </c:pt>
                <c:pt idx="123">
                  <c:v>0.63341607558918323</c:v>
                </c:pt>
                <c:pt idx="124">
                  <c:v>0.67169323313295415</c:v>
                </c:pt>
                <c:pt idx="125">
                  <c:v>0.72357516585573167</c:v>
                </c:pt>
                <c:pt idx="126">
                  <c:v>0.8023283628411797</c:v>
                </c:pt>
                <c:pt idx="127">
                  <c:v>0.8066678309762757</c:v>
                </c:pt>
                <c:pt idx="128">
                  <c:v>0.82482074326199506</c:v>
                </c:pt>
                <c:pt idx="129">
                  <c:v>1.0228059766063373</c:v>
                </c:pt>
                <c:pt idx="130">
                  <c:v>1.0292056372793361</c:v>
                </c:pt>
                <c:pt idx="131">
                  <c:v>1.1180428217294143</c:v>
                </c:pt>
                <c:pt idx="132">
                  <c:v>1.2142607209685121</c:v>
                </c:pt>
                <c:pt idx="133">
                  <c:v>1.2179071090278533</c:v>
                </c:pt>
                <c:pt idx="134">
                  <c:v>1.2766880201375663</c:v>
                </c:pt>
                <c:pt idx="135">
                  <c:v>1.2823942157144548</c:v>
                </c:pt>
                <c:pt idx="136">
                  <c:v>1.3133359796370441</c:v>
                </c:pt>
                <c:pt idx="137">
                  <c:v>1.4068375500297514</c:v>
                </c:pt>
                <c:pt idx="138">
                  <c:v>1.4571072810078207</c:v>
                </c:pt>
                <c:pt idx="139">
                  <c:v>1.5672920838952824</c:v>
                </c:pt>
                <c:pt idx="140">
                  <c:v>1.6010837569932306</c:v>
                </c:pt>
                <c:pt idx="141">
                  <c:v>1.620293094214327</c:v>
                </c:pt>
                <c:pt idx="142">
                  <c:v>1.6712549925591047</c:v>
                </c:pt>
                <c:pt idx="143">
                  <c:v>1.686545690363213</c:v>
                </c:pt>
                <c:pt idx="144">
                  <c:v>1.7065235658238367</c:v>
                </c:pt>
                <c:pt idx="145">
                  <c:v>1.8112838012677106</c:v>
                </c:pt>
                <c:pt idx="146">
                  <c:v>1.8305518529697775</c:v>
                </c:pt>
                <c:pt idx="147">
                  <c:v>1.9475060127215491</c:v>
                </c:pt>
                <c:pt idx="148">
                  <c:v>2.0264072699306945</c:v>
                </c:pt>
                <c:pt idx="149">
                  <c:v>2.0554748566836194</c:v>
                </c:pt>
                <c:pt idx="150">
                  <c:v>2.0717306679793031</c:v>
                </c:pt>
                <c:pt idx="151">
                  <c:v>2.0749421966120853</c:v>
                </c:pt>
                <c:pt idx="152">
                  <c:v>2.0845938398089947</c:v>
                </c:pt>
                <c:pt idx="153">
                  <c:v>2.0853368988304859</c:v>
                </c:pt>
                <c:pt idx="154">
                  <c:v>2.1290166113845812</c:v>
                </c:pt>
              </c:numCache>
            </c:numRef>
          </c:val>
          <c:smooth val="0"/>
          <c:extLst>
            <c:ext xmlns:c16="http://schemas.microsoft.com/office/drawing/2014/chart" uri="{C3380CC4-5D6E-409C-BE32-E72D297353CC}">
              <c16:uniqueId val="{00000001-2E2C-4CB4-9665-04EF1F735F36}"/>
            </c:ext>
          </c:extLst>
        </c:ser>
        <c:dLbls>
          <c:showLegendKey val="0"/>
          <c:showVal val="0"/>
          <c:showCatName val="0"/>
          <c:showSerName val="0"/>
          <c:showPercent val="0"/>
          <c:showBubbleSize val="0"/>
        </c:dLbls>
        <c:marker val="1"/>
        <c:smooth val="0"/>
        <c:axId val="2014320624"/>
        <c:axId val="1"/>
      </c:lineChart>
      <c:catAx>
        <c:axId val="2014320624"/>
        <c:scaling>
          <c:orientation val="minMax"/>
        </c:scaling>
        <c:delete val="0"/>
        <c:axPos val="b"/>
        <c:title>
          <c:tx>
            <c:rich>
              <a:bodyPr/>
              <a:lstStyle/>
              <a:p>
                <a:pPr>
                  <a:defRPr sz="1725" b="1" i="0" u="none" strike="noStrike" baseline="0">
                    <a:solidFill>
                      <a:srgbClr val="000000"/>
                    </a:solidFill>
                    <a:latin typeface="Arial"/>
                    <a:ea typeface="Arial"/>
                    <a:cs typeface="Arial"/>
                  </a:defRPr>
                </a:pPr>
                <a:r>
                  <a:rPr lang="en-US"/>
                  <a:t>Countries</a:t>
                </a:r>
              </a:p>
            </c:rich>
          </c:tx>
          <c:layout>
            <c:manualLayout>
              <c:xMode val="edge"/>
              <c:yMode val="edge"/>
              <c:x val="0.51957295373665469"/>
              <c:y val="0.90314136125654454"/>
            </c:manualLayout>
          </c:layout>
          <c:overlay val="0"/>
          <c:spPr>
            <a:noFill/>
            <a:ln w="25400">
              <a:noFill/>
            </a:ln>
          </c:spPr>
        </c:title>
        <c:numFmt formatCode="General" sourceLinked="1"/>
        <c:majorTickMark val="out"/>
        <c:minorTickMark val="none"/>
        <c:tickLblPos val="none"/>
        <c:spPr>
          <a:ln w="6350">
            <a:noFill/>
          </a:ln>
        </c:spPr>
        <c:crossAx val="1"/>
        <c:crossesAt val="-2.5"/>
        <c:auto val="1"/>
        <c:lblAlgn val="ctr"/>
        <c:lblOffset val="100"/>
        <c:tickMarkSkip val="1"/>
        <c:noMultiLvlLbl val="0"/>
      </c:catAx>
      <c:valAx>
        <c:axId val="1"/>
        <c:scaling>
          <c:orientation val="minMax"/>
          <c:max val="2.5"/>
          <c:min val="-2.5"/>
        </c:scaling>
        <c:delete val="0"/>
        <c:axPos val="l"/>
        <c:title>
          <c:tx>
            <c:rich>
              <a:bodyPr/>
              <a:lstStyle/>
              <a:p>
                <a:pPr>
                  <a:defRPr sz="1150" b="1" i="0" u="none" strike="noStrike" baseline="0">
                    <a:solidFill>
                      <a:srgbClr val="000000"/>
                    </a:solidFill>
                    <a:latin typeface="Arial"/>
                    <a:ea typeface="Arial"/>
                    <a:cs typeface="Arial"/>
                  </a:defRPr>
                </a:pPr>
                <a:r>
                  <a:rPr lang="en-US"/>
                  <a:t>Normalized Index</a:t>
                </a:r>
              </a:p>
            </c:rich>
          </c:tx>
          <c:layout>
            <c:manualLayout>
              <c:xMode val="edge"/>
              <c:yMode val="edge"/>
              <c:x val="0"/>
              <c:y val="0.3913612565445026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14320624"/>
        <c:crosses val="autoZero"/>
        <c:crossBetween val="between"/>
        <c:majorUnit val="1"/>
      </c:valAx>
      <c:spPr>
        <a:noFill/>
        <a:ln w="25400">
          <a:noFill/>
        </a:ln>
      </c:spPr>
    </c:plotArea>
    <c:legend>
      <c:legendPos val="r"/>
      <c:legendEntry>
        <c:idx val="1"/>
        <c:delete val="1"/>
      </c:legendEntry>
      <c:layout>
        <c:manualLayout>
          <c:xMode val="edge"/>
          <c:yMode val="edge"/>
          <c:x val="0.41814946619217075"/>
          <c:y val="3.2722513089005235E-2"/>
          <c:w val="0.14323843416370105"/>
          <c:h val="7.8534031413612565E-2"/>
        </c:manualLayout>
      </c:layout>
      <c:overlay val="0"/>
      <c:spPr>
        <a:solidFill>
          <a:srgbClr val="FFFFFF"/>
        </a:solidFill>
        <a:ln w="25400">
          <a:noFill/>
        </a:ln>
      </c:spPr>
      <c:txPr>
        <a:bodyPr/>
        <a:lstStyle/>
        <a:p>
          <a:pPr>
            <a:defRPr sz="2390" b="1"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sheetViews>
    <sheetView zoomScale="75" workbookViewId="0"/>
  </sheetViews>
  <pageMargins left="0.75" right="0.75" top="1" bottom="1" header="0.5" footer="0.5"/>
  <pageSetup orientation="landscape" verticalDpi="300" r:id="rId1"/>
  <headerFooter alignWithMargins="0"/>
  <drawing r:id="rId2"/>
</chartsheet>
</file>

<file path=xl/chartsheets/sheet2.xml><?xml version="1.0" encoding="utf-8"?>
<chartsheet xmlns="http://schemas.openxmlformats.org/spreadsheetml/2006/main" xmlns:r="http://schemas.openxmlformats.org/officeDocument/2006/relationships">
  <sheetPr/>
  <sheetViews>
    <sheetView zoomScale="75" workbookViewId="0"/>
  </sheetViews>
  <pageMargins left="0.75" right="0.75" top="1" bottom="1" header="0.5" footer="0.5"/>
  <pageSetup orientation="landscape" verticalDpi="300" r:id="rId1"/>
  <headerFooter alignWithMargins="0"/>
  <drawing r:id="rId2"/>
</chartsheet>
</file>

<file path=xl/chartsheets/sheet3.xml><?xml version="1.0" encoding="utf-8"?>
<chartsheet xmlns="http://schemas.openxmlformats.org/spreadsheetml/2006/main" xmlns:r="http://schemas.openxmlformats.org/officeDocument/2006/relationships">
  <sheetPr/>
  <sheetViews>
    <sheetView zoomScale="91" workbookViewId="0"/>
  </sheetViews>
  <pageMargins left="0.75" right="0.75" top="1" bottom="1" header="0.5" footer="0.5"/>
  <pageSetup orientation="landscape" r:id="rId1"/>
  <headerFooter alignWithMargins="0"/>
  <drawing r:id="rId2"/>
</chartsheet>
</file>

<file path=xl/chartsheets/sheet4.xml><?xml version="1.0" encoding="utf-8"?>
<chartsheet xmlns="http://schemas.openxmlformats.org/spreadsheetml/2006/main" xmlns:r="http://schemas.openxmlformats.org/officeDocument/2006/relationships">
  <sheetPr/>
  <sheetViews>
    <sheetView zoomScale="91" workbookViewId="0"/>
  </sheetViews>
  <pageMargins left="0.75" right="0.75" top="1" bottom="1" header="0.5" footer="0.5"/>
  <pageSetup orientation="landscape" verticalDpi="300" r:id="rId1"/>
  <headerFooter alignWithMargins="0"/>
  <drawing r:id="rId2"/>
</chartsheet>
</file>

<file path=xl/chartsheets/sheet5.xml><?xml version="1.0" encoding="utf-8"?>
<chartsheet xmlns="http://schemas.openxmlformats.org/spreadsheetml/2006/main" xmlns:r="http://schemas.openxmlformats.org/officeDocument/2006/relationships">
  <sheetPr/>
  <sheetViews>
    <sheetView zoomScale="91" workbookViewId="0"/>
  </sheetViews>
  <pageMargins left="0.75" right="0.75" top="1" bottom="1" header="0.5" footer="0.5"/>
  <headerFooter alignWithMargins="0"/>
  <drawing r:id="rId1"/>
</chartsheet>
</file>

<file path=xl/chartsheets/sheet6.xml><?xml version="1.0" encoding="utf-8"?>
<chartsheet xmlns="http://schemas.openxmlformats.org/spreadsheetml/2006/main" xmlns:r="http://schemas.openxmlformats.org/officeDocument/2006/relationships">
  <sheetPr/>
  <sheetViews>
    <sheetView zoomScale="91" workbookViewId="0"/>
  </sheetViews>
  <pageMargins left="0.75" right="0.75" top="1" bottom="1" header="0.5" footer="0.5"/>
  <headerFooter alignWithMargins="0"/>
  <drawing r:id="rId1"/>
</chartsheet>
</file>

<file path=xl/chartsheets/sheet7.xml><?xml version="1.0" encoding="utf-8"?>
<chartsheet xmlns="http://schemas.openxmlformats.org/spreadsheetml/2006/main" xmlns:r="http://schemas.openxmlformats.org/officeDocument/2006/relationships">
  <sheetPr/>
  <sheetViews>
    <sheetView zoomScale="91" workbookViewId="0"/>
  </sheetViews>
  <pageMargins left="0.75" right="0.75" top="1" bottom="1" header="0.5" footer="0.5"/>
  <headerFooter alignWithMargins="0"/>
  <drawing r:id="rId1"/>
</chartsheet>
</file>

<file path=xl/chartsheets/sheet8.xml><?xml version="1.0" encoding="utf-8"?>
<chartsheet xmlns="http://schemas.openxmlformats.org/spreadsheetml/2006/main" xmlns:r="http://schemas.openxmlformats.org/officeDocument/2006/relationships">
  <sheetPr/>
  <sheetViews>
    <sheetView zoomScale="91" workbookViewId="0"/>
  </sheetViews>
  <pageMargins left="0.75" right="0.75" top="1" bottom="1" header="0.5" footer="0.5"/>
  <headerFooter alignWithMargins="0"/>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absoluteAnchor>
    <xdr:pos x="0" y="0"/>
    <xdr:ext cx="8564880" cy="5821680"/>
    <xdr:graphicFrame macro="">
      <xdr:nvGraphicFramePr>
        <xdr:cNvPr id="2" name="Chart 1">
          <a:extLst>
            <a:ext uri="{FF2B5EF4-FFF2-40B4-BE49-F238E27FC236}">
              <a16:creationId xmlns:a16="http://schemas.microsoft.com/office/drawing/2014/main" id="{E36B0BF8-C07C-D234-6384-1737A0366F5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564880" cy="5821680"/>
    <xdr:graphicFrame macro="">
      <xdr:nvGraphicFramePr>
        <xdr:cNvPr id="2" name="Chart 1">
          <a:extLst>
            <a:ext uri="{FF2B5EF4-FFF2-40B4-BE49-F238E27FC236}">
              <a16:creationId xmlns:a16="http://schemas.microsoft.com/office/drawing/2014/main" id="{9D49E2DB-2B94-1F9B-DDD1-6AA1065EFCC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564880" cy="5821680"/>
    <xdr:graphicFrame macro="">
      <xdr:nvGraphicFramePr>
        <xdr:cNvPr id="2" name="Chart 1">
          <a:extLst>
            <a:ext uri="{FF2B5EF4-FFF2-40B4-BE49-F238E27FC236}">
              <a16:creationId xmlns:a16="http://schemas.microsoft.com/office/drawing/2014/main" id="{8AF6EDBF-F349-1FE7-7FFF-88B5620410D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564880" cy="5821680"/>
    <xdr:graphicFrame macro="">
      <xdr:nvGraphicFramePr>
        <xdr:cNvPr id="2" name="Chart 1">
          <a:extLst>
            <a:ext uri="{FF2B5EF4-FFF2-40B4-BE49-F238E27FC236}">
              <a16:creationId xmlns:a16="http://schemas.microsoft.com/office/drawing/2014/main" id="{5BA778F7-40FE-3561-0E32-A4960AECCB8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564880" cy="5821680"/>
    <xdr:graphicFrame macro="">
      <xdr:nvGraphicFramePr>
        <xdr:cNvPr id="2" name="Chart 1">
          <a:extLst>
            <a:ext uri="{FF2B5EF4-FFF2-40B4-BE49-F238E27FC236}">
              <a16:creationId xmlns:a16="http://schemas.microsoft.com/office/drawing/2014/main" id="{DFCDDA54-FC6A-17B6-C787-4F5E47AA8A9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564880" cy="5821680"/>
    <xdr:graphicFrame macro="">
      <xdr:nvGraphicFramePr>
        <xdr:cNvPr id="2" name="Chart 1">
          <a:extLst>
            <a:ext uri="{FF2B5EF4-FFF2-40B4-BE49-F238E27FC236}">
              <a16:creationId xmlns:a16="http://schemas.microsoft.com/office/drawing/2014/main" id="{D6F00F11-A119-4678-E5B7-9C2AF65BA52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564880" cy="5821680"/>
    <xdr:graphicFrame macro="">
      <xdr:nvGraphicFramePr>
        <xdr:cNvPr id="2" name="Chart 1">
          <a:extLst>
            <a:ext uri="{FF2B5EF4-FFF2-40B4-BE49-F238E27FC236}">
              <a16:creationId xmlns:a16="http://schemas.microsoft.com/office/drawing/2014/main" id="{90C2468D-ECDF-F8A4-AFA0-0FD86A957A3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564880" cy="5821680"/>
    <xdr:graphicFrame macro="">
      <xdr:nvGraphicFramePr>
        <xdr:cNvPr id="2" name="Chart 1">
          <a:extLst>
            <a:ext uri="{FF2B5EF4-FFF2-40B4-BE49-F238E27FC236}">
              <a16:creationId xmlns:a16="http://schemas.microsoft.com/office/drawing/2014/main" id="{7EE3AFE1-0CCF-DBD1-8B77-612DC2351CB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twoCellAnchor>
    <xdr:from>
      <xdr:col>0</xdr:col>
      <xdr:colOff>38100</xdr:colOff>
      <xdr:row>0</xdr:row>
      <xdr:rowOff>7620</xdr:rowOff>
    </xdr:from>
    <xdr:to>
      <xdr:col>17</xdr:col>
      <xdr:colOff>297180</xdr:colOff>
      <xdr:row>53</xdr:row>
      <xdr:rowOff>68580</xdr:rowOff>
    </xdr:to>
    <xdr:sp macro="" textlink="">
      <xdr:nvSpPr>
        <xdr:cNvPr id="3075" name="Text Box 3">
          <a:extLst>
            <a:ext uri="{FF2B5EF4-FFF2-40B4-BE49-F238E27FC236}">
              <a16:creationId xmlns:a16="http://schemas.microsoft.com/office/drawing/2014/main" id="{43FC2C7C-69BB-DF46-FC44-C9926021ECEE}"/>
            </a:ext>
          </a:extLst>
        </xdr:cNvPr>
        <xdr:cNvSpPr txBox="1">
          <a:spLocks noChangeArrowheads="1"/>
        </xdr:cNvSpPr>
      </xdr:nvSpPr>
      <xdr:spPr bwMode="auto">
        <a:xfrm>
          <a:off x="38100" y="7620"/>
          <a:ext cx="10622280" cy="894588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endParaRPr lang="en-US" sz="1000" b="1"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Dataset from: "Aggregating Governance Indicators" and "Governance Matters"</a:t>
          </a:r>
        </a:p>
        <a:p>
          <a:pPr algn="l" rtl="0">
            <a:defRPr sz="1000"/>
          </a:pPr>
          <a:r>
            <a:rPr lang="en-US" sz="1000" b="0" i="0" u="none" strike="noStrike" baseline="0">
              <a:solidFill>
                <a:srgbClr val="000000"/>
              </a:solidFill>
              <a:latin typeface="Arial"/>
              <a:cs typeface="Arial"/>
            </a:rPr>
            <a:t>Daniel Kaufmann, Aart Kraay and Pablo Zoido-Lobaton</a:t>
          </a:r>
        </a:p>
        <a:p>
          <a:pPr algn="l" rtl="0">
            <a:defRPr sz="1000"/>
          </a:pPr>
          <a:r>
            <a:rPr lang="en-US" sz="1000" b="0" i="0" u="none" strike="noStrike" baseline="0">
              <a:solidFill>
                <a:srgbClr val="000000"/>
              </a:solidFill>
              <a:latin typeface="Arial"/>
              <a:cs typeface="Arial"/>
            </a:rPr>
            <a:t>May 2000</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file contains composite indicators of six dimensions of governance described in Kaufmann, Kraay and Zoido-Lobaton (1999b).  The composite indicators are constructed using an unobserved components methodology described in detail in Kaufmann, Kraay and Zoido-Lobaton (1999a).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governance indicators are in the worksheet labeled "Data".  The worksheets labeled VA, PIV, GE, RB, RL, GR, Bar-Chart and Diamond-Chart provide a number of graphs which aid in the interpretation of the point estimates and margins of error associated with these governance estimates.  These graphs can be automatically generated for one country only in the "One Country Charts" sheet, and for  specific groups of countries by selecting them in the sheet labelled "Comparative Charts."  Details are provided below.</a:t>
          </a:r>
        </a:p>
        <a:p>
          <a:pPr algn="l" rtl="0">
            <a:defRPr sz="1000"/>
          </a:pPr>
          <a:endParaRPr lang="en-US" sz="1000" b="0" i="0" u="none" strike="noStrike" baseline="0">
            <a:solidFill>
              <a:srgbClr val="000000"/>
            </a:solidFill>
            <a:latin typeface="Arial"/>
            <a:cs typeface="Arial"/>
          </a:endParaRPr>
        </a:p>
        <a:p>
          <a:pPr algn="l" rtl="0">
            <a:defRPr sz="1000"/>
          </a:pPr>
          <a:r>
            <a:rPr lang="en-US" sz="1000" b="1" i="1" u="none" strike="noStrike" baseline="0">
              <a:solidFill>
                <a:srgbClr val="000000"/>
              </a:solidFill>
              <a:latin typeface="Arial"/>
              <a:cs typeface="Arial"/>
            </a:rPr>
            <a:t>The governance indicators reported in this worksheet reflect the statistical compilation of perceptions of the quality of governance of a large number of survey respondents in industrial and developing countries, as well as non-governmental organizations, commercial risk rating agencies, and think-tanks.  They in no way reflect the official position of the World Bank, its Executive Directors, or the countries they represent. As discussed in detail in the accompanying papers, countries' relative positions on these indicators are subject to large margins of error that are clearly indicated in the graphs included in this file.</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Data</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six governance indicators in this worksheet are measured in units ranging from about -2.5 to 2.5, with higher values corresponding to better governance outcomes.  The column labeled "Estimate" provides the point estimate.  The column labeled "Standard Error" contains the corresponding standard error.  The column labeled # Indicators contains the number of individual sources of governance data in which each country appears.  </a:t>
          </a:r>
          <a:r>
            <a:rPr lang="en-US" sz="1000" b="1" i="1" u="none" strike="noStrike" baseline="0">
              <a:solidFill>
                <a:srgbClr val="000000"/>
              </a:solidFill>
              <a:latin typeface="Arial"/>
              <a:cs typeface="Arial"/>
            </a:rPr>
            <a:t>The indicators are based on data referring to 1997/98.</a:t>
          </a:r>
          <a:r>
            <a:rPr lang="en-US" sz="1000" b="0" i="0" u="none" strike="noStrike" baseline="0">
              <a:solidFill>
                <a:srgbClr val="000000"/>
              </a:solidFill>
              <a:latin typeface="Arial"/>
              <a:cs typeface="Arial"/>
            </a:rPr>
            <a:t>  Details on the concepts measured by each indicator, its components, and the interpretation of the point estimates and standard errors can be found in Kaufmann, Kraay and Zoido-Lobaton (1999a,b).</a:t>
          </a: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"One Country Charts" Sheet</a:t>
          </a:r>
        </a:p>
        <a:p>
          <a:pPr algn="l" rtl="0">
            <a:defRPr sz="1000"/>
          </a:pPr>
          <a:endParaRPr lang="en-US" sz="1000" b="1"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"One Country Charts" sheet enables the user to provide a graphical summary of the six governance indicators for a selected country or a selected region of the world (Asia, Africa, Latin America, Eastern Europe/Former Soviet Union and OECD).  To select the country or region you are interested in, simply follow the instructions provided in the sheet.  The accompanying graphs appear in the sheets labeled "Bar Chart" and "Diamond Chart" and show the percentile rank of the selected country on each indicator, either as a blue bar (in the Bar Chart) or as a thick line (in the Diamond Chart).  In the Bar Chart, the statistically likely range of the indicator is shown as a red line.  The right (left) end of the bar indicates the share of countries scoring lower than the upper (lower) end of the 90-percent confidence interval for that country on that indicator. In the Diamond Chart, the basic indicator countrour (shown as a thick line) is accompanied by two thinner lines (an outer one and an inner one), showing as well the 90-percent confidence interval for that country on each indicator. The shaded area around the estimate of the indicator represents the possible values the indicator could take given the 90 percent confidence range.</a:t>
          </a:r>
        </a:p>
        <a:p>
          <a:pPr algn="l" rtl="0">
            <a:defRPr sz="1000"/>
          </a:pPr>
          <a:endParaRPr lang="en-US" sz="1000" b="1"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"Comparative Charts" Sheet</a:t>
          </a:r>
        </a:p>
        <a:p>
          <a:pPr algn="l" rtl="0">
            <a:defRPr sz="1000"/>
          </a:pPr>
          <a:endParaRPr lang="en-US" sz="1000" b="1"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sheet is designed to assist in producing graphs like Figure 1 in Kaufmann, Kraay and Zoido-Lobaton (1999b), highlighting countries of interest.</a:t>
          </a:r>
        </a:p>
        <a:p>
          <a:pPr algn="l" rtl="0">
            <a:defRPr sz="1000"/>
          </a:pPr>
          <a:endParaRPr lang="en-US" sz="1000" b="0" i="0" u="none" strike="noStrike" baseline="0">
            <a:solidFill>
              <a:srgbClr val="000000"/>
            </a:solidFill>
            <a:latin typeface="Arial"/>
            <a:cs typeface="Arial"/>
          </a:endParaRPr>
        </a:p>
        <a:p>
          <a:pPr algn="l" rtl="0">
            <a:defRPr sz="1000"/>
          </a:pPr>
          <a:r>
            <a:rPr lang="en-US" sz="1000" b="1" i="1" u="none" strike="noStrike" baseline="0">
              <a:solidFill>
                <a:srgbClr val="000000"/>
              </a:solidFill>
              <a:latin typeface="Arial"/>
              <a:cs typeface="Arial"/>
            </a:rPr>
            <a:t>Select the countries you are interested in by entering a one (1) in column D (highlighted in red) beside the countries' names.</a:t>
          </a:r>
          <a:r>
            <a:rPr lang="en-US" sz="1000" b="0" i="0" u="none" strike="noStrike" baseline="0">
              <a:solidFill>
                <a:srgbClr val="000000"/>
              </a:solidFill>
              <a:latin typeface="Arial"/>
              <a:cs typeface="Arial"/>
            </a:rPr>
            <a:t>  The next six sheets contain graphs which illustrate the range of likely values of each governance indicator for the countries of your choice and compare it with all other countries in the world for that indicator.</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Each graph has the following interpretation.  All countries for which data is available are ordered in ascending order according to the governance index on the horizontal axis.  The range of statistically-likely values of the governance index for each country (the associated 90% confidence interval) is shown on the vertical axis as a vertical line.  The bold vertical lines identified with country codes show the information for the countries you have selected.  The light lines show the corresponding information for all other countries in the world.  If the vertical lines for any two countries overlap, then the difference in the quality of governance between these two countries is unlikely to be statistically significant at conventional levels.  Please refer to Kaufmann, Kraay and Zoido-Lobaton (1999a) for more details on the statistical underpinnings of this graph.</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References</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Kaufmann, Daniel, Aart Kraay and Pablo Zoido-Lobaton (1999a).  "Aggregating Governance Indicators".  World Bank Policy Research Department Working Paper No. 2195.</a:t>
          </a:r>
        </a:p>
        <a:p>
          <a:pPr algn="l" rtl="0">
            <a:defRPr sz="1000"/>
          </a:pPr>
          <a:r>
            <a:rPr lang="en-US" sz="1000" b="0" i="0" u="none" strike="noStrike" baseline="0">
              <a:solidFill>
                <a:srgbClr val="000000"/>
              </a:solidFill>
              <a:latin typeface="Arial"/>
              <a:cs typeface="Arial"/>
            </a:rPr>
            <a:t>Kaufmann, Daniel, Aart Kraay and Pablo Zoido-Lobaton (1999b).  "Governance Matters".  World Bank Policy Research Department Working Paper No. 2196.</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Papers are available at www.worldbank.org/wbi/governance and www.worldbank.org/research</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L225"/>
  <sheetViews>
    <sheetView tabSelected="1" zoomScale="75" workbookViewId="0">
      <selection sqref="A1:L3"/>
    </sheetView>
  </sheetViews>
  <sheetFormatPr defaultRowHeight="13.2" x14ac:dyDescent="0.25"/>
  <cols>
    <col min="1" max="1" width="15.6640625" customWidth="1"/>
    <col min="2" max="2" width="10.109375" customWidth="1"/>
    <col min="4" max="4" width="5.5546875" customWidth="1"/>
    <col min="5" max="5" width="19.5546875" customWidth="1"/>
    <col min="6" max="6" width="16.5546875" customWidth="1"/>
    <col min="8" max="8" width="9.88671875" customWidth="1"/>
    <col min="11" max="11" width="7.33203125" customWidth="1"/>
    <col min="12" max="12" width="12.6640625" customWidth="1"/>
  </cols>
  <sheetData>
    <row r="1" spans="1:12" x14ac:dyDescent="0.25">
      <c r="A1" s="97" t="s">
        <v>401</v>
      </c>
      <c r="B1" s="98"/>
      <c r="C1" s="98"/>
      <c r="D1" s="98"/>
      <c r="E1" s="98"/>
      <c r="F1" s="98"/>
      <c r="G1" s="98"/>
      <c r="H1" s="98"/>
      <c r="I1" s="98"/>
      <c r="J1" s="98"/>
      <c r="K1" s="98"/>
      <c r="L1" s="99"/>
    </row>
    <row r="2" spans="1:12" x14ac:dyDescent="0.25">
      <c r="A2" s="100"/>
      <c r="B2" s="101"/>
      <c r="C2" s="101"/>
      <c r="D2" s="101"/>
      <c r="E2" s="101"/>
      <c r="F2" s="101"/>
      <c r="G2" s="101"/>
      <c r="H2" s="101"/>
      <c r="I2" s="101"/>
      <c r="J2" s="101"/>
      <c r="K2" s="101"/>
      <c r="L2" s="102"/>
    </row>
    <row r="3" spans="1:12" ht="12" customHeight="1" thickBot="1" x14ac:dyDescent="0.3">
      <c r="A3" s="103"/>
      <c r="B3" s="104"/>
      <c r="C3" s="104"/>
      <c r="D3" s="104"/>
      <c r="E3" s="104"/>
      <c r="F3" s="104"/>
      <c r="G3" s="104"/>
      <c r="H3" s="104"/>
      <c r="I3" s="104"/>
      <c r="J3" s="104"/>
      <c r="K3" s="104"/>
      <c r="L3" s="105"/>
    </row>
    <row r="4" spans="1:12" ht="7.5" customHeight="1" x14ac:dyDescent="0.25">
      <c r="A4" s="34"/>
    </row>
    <row r="5" spans="1:12" ht="15.6" x14ac:dyDescent="0.3">
      <c r="A5" s="115" t="s">
        <v>392</v>
      </c>
      <c r="B5" s="115"/>
      <c r="C5" s="115"/>
      <c r="D5" s="115"/>
      <c r="E5" s="115"/>
      <c r="F5" s="115"/>
      <c r="G5" s="115"/>
      <c r="H5" s="115"/>
      <c r="I5" s="115"/>
      <c r="J5" s="115"/>
      <c r="K5" s="115"/>
      <c r="L5" s="115"/>
    </row>
    <row r="6" spans="1:12" ht="6.75" customHeight="1" x14ac:dyDescent="0.25">
      <c r="A6" s="34"/>
    </row>
    <row r="7" spans="1:12" ht="13.8" x14ac:dyDescent="0.25">
      <c r="A7" s="116" t="s">
        <v>397</v>
      </c>
      <c r="B7" s="116"/>
      <c r="C7" s="116"/>
      <c r="D7" s="116"/>
      <c r="E7" s="116"/>
      <c r="F7" s="116"/>
      <c r="G7" s="116"/>
      <c r="H7" s="116"/>
      <c r="I7" s="116"/>
      <c r="J7" s="116"/>
      <c r="K7" s="116"/>
      <c r="L7" s="116"/>
    </row>
    <row r="8" spans="1:12" ht="14.4" thickBot="1" x14ac:dyDescent="0.3">
      <c r="A8" s="117" t="s">
        <v>395</v>
      </c>
      <c r="B8" s="117"/>
      <c r="C8" s="117"/>
      <c r="D8" s="117"/>
      <c r="E8" s="117"/>
      <c r="F8" s="117"/>
      <c r="G8" s="117"/>
      <c r="H8" s="117"/>
      <c r="I8" s="117"/>
      <c r="J8" s="117"/>
      <c r="K8" s="117"/>
      <c r="L8" s="117"/>
    </row>
    <row r="9" spans="1:12" ht="14.4" thickBot="1" x14ac:dyDescent="0.3">
      <c r="A9" s="42"/>
      <c r="B9" s="42"/>
      <c r="C9" s="43"/>
      <c r="D9" s="124"/>
      <c r="E9" s="125"/>
      <c r="F9" s="125"/>
      <c r="G9" s="125"/>
      <c r="H9" s="126"/>
      <c r="I9" s="42"/>
      <c r="J9" s="42"/>
      <c r="K9" s="42"/>
      <c r="L9" s="42"/>
    </row>
    <row r="10" spans="1:12" ht="6.75" customHeight="1" thickBot="1" x14ac:dyDescent="0.35">
      <c r="C10" s="35"/>
      <c r="D10" s="40"/>
      <c r="E10" s="40"/>
      <c r="F10" s="40"/>
      <c r="G10" s="40"/>
    </row>
    <row r="11" spans="1:12" ht="14.4" thickBot="1" x14ac:dyDescent="0.3">
      <c r="C11" s="44" t="s">
        <v>393</v>
      </c>
      <c r="D11" s="45"/>
      <c r="E11" s="45"/>
      <c r="F11" s="68" t="str">
        <f>IF(D9="","",IF(VLOOKUP(D9,'One Country Data'!M5:N187,2,FALSE)=1,VLOOKUP(VLOOKUP(D9,'One Country Data'!M5:O187,3,FALSE),'One Country Data'!L5:M187,2,FALSE),""))</f>
        <v/>
      </c>
      <c r="G11" s="68"/>
      <c r="H11" s="68"/>
      <c r="I11" s="69"/>
    </row>
    <row r="12" spans="1:12" ht="6" customHeight="1" thickBot="1" x14ac:dyDescent="0.3">
      <c r="C12" s="35"/>
      <c r="D12" s="39"/>
      <c r="E12" s="39"/>
      <c r="F12" s="39"/>
      <c r="G12" s="39"/>
    </row>
    <row r="13" spans="1:12" x14ac:dyDescent="0.25">
      <c r="A13" s="118" t="s">
        <v>408</v>
      </c>
      <c r="B13" s="119"/>
      <c r="C13" s="119"/>
      <c r="D13" s="119"/>
      <c r="E13" s="119"/>
      <c r="F13" s="119"/>
      <c r="G13" s="119"/>
      <c r="H13" s="119"/>
      <c r="I13" s="119"/>
      <c r="J13" s="119"/>
      <c r="K13" s="119"/>
      <c r="L13" s="120"/>
    </row>
    <row r="14" spans="1:12" ht="41.25" customHeight="1" thickBot="1" x14ac:dyDescent="0.3">
      <c r="A14" s="121"/>
      <c r="B14" s="122"/>
      <c r="C14" s="122"/>
      <c r="D14" s="122"/>
      <c r="E14" s="122"/>
      <c r="F14" s="122"/>
      <c r="G14" s="122"/>
      <c r="H14" s="122"/>
      <c r="I14" s="122"/>
      <c r="J14" s="122"/>
      <c r="K14" s="122"/>
      <c r="L14" s="123"/>
    </row>
    <row r="15" spans="1:12" ht="15.75" customHeight="1" thickBot="1" x14ac:dyDescent="0.35">
      <c r="E15" s="127"/>
      <c r="F15" s="128"/>
      <c r="G15" s="129"/>
    </row>
    <row r="16" spans="1:12" ht="6.75" customHeight="1" thickBot="1" x14ac:dyDescent="0.35">
      <c r="E16" s="41"/>
      <c r="F16" s="41"/>
    </row>
    <row r="17" spans="2:11" ht="17.25" customHeight="1" thickBot="1" x14ac:dyDescent="0.3">
      <c r="C17" s="44" t="s">
        <v>393</v>
      </c>
      <c r="D17" s="45"/>
      <c r="E17" s="45"/>
      <c r="F17" s="68" t="str">
        <f>IF(E15="","",VLOOKUP(E15,'One Country Data'!L5:M187,2,FALSE))</f>
        <v/>
      </c>
      <c r="G17" s="68"/>
      <c r="H17" s="68"/>
      <c r="I17" s="69"/>
    </row>
    <row r="18" spans="2:11" ht="6.75" customHeight="1" thickBot="1" x14ac:dyDescent="0.3"/>
    <row r="19" spans="2:11" ht="12.75" customHeight="1" x14ac:dyDescent="0.25">
      <c r="B19" s="106" t="s">
        <v>399</v>
      </c>
      <c r="C19" s="107"/>
      <c r="D19" s="107"/>
      <c r="E19" s="107"/>
      <c r="F19" s="107"/>
      <c r="G19" s="107"/>
      <c r="H19" s="107"/>
      <c r="I19" s="107"/>
      <c r="J19" s="107"/>
      <c r="K19" s="108"/>
    </row>
    <row r="20" spans="2:11" x14ac:dyDescent="0.25">
      <c r="B20" s="109"/>
      <c r="C20" s="110"/>
      <c r="D20" s="110"/>
      <c r="E20" s="110"/>
      <c r="F20" s="110"/>
      <c r="G20" s="110"/>
      <c r="H20" s="110"/>
      <c r="I20" s="110"/>
      <c r="J20" s="110"/>
      <c r="K20" s="111"/>
    </row>
    <row r="21" spans="2:11" x14ac:dyDescent="0.25">
      <c r="B21" s="109"/>
      <c r="C21" s="110"/>
      <c r="D21" s="110"/>
      <c r="E21" s="110"/>
      <c r="F21" s="110"/>
      <c r="G21" s="110"/>
      <c r="H21" s="110"/>
      <c r="I21" s="110"/>
      <c r="J21" s="110"/>
      <c r="K21" s="111"/>
    </row>
    <row r="22" spans="2:11" x14ac:dyDescent="0.25">
      <c r="B22" s="109"/>
      <c r="C22" s="110"/>
      <c r="D22" s="110"/>
      <c r="E22" s="110"/>
      <c r="F22" s="110"/>
      <c r="G22" s="110"/>
      <c r="H22" s="110"/>
      <c r="I22" s="110"/>
      <c r="J22" s="110"/>
      <c r="K22" s="111"/>
    </row>
    <row r="23" spans="2:11" x14ac:dyDescent="0.25">
      <c r="B23" s="109"/>
      <c r="C23" s="110"/>
      <c r="D23" s="110"/>
      <c r="E23" s="110"/>
      <c r="F23" s="110"/>
      <c r="G23" s="110"/>
      <c r="H23" s="110"/>
      <c r="I23" s="110"/>
      <c r="J23" s="110"/>
      <c r="K23" s="111"/>
    </row>
    <row r="24" spans="2:11" x14ac:dyDescent="0.25">
      <c r="B24" s="109"/>
      <c r="C24" s="110"/>
      <c r="D24" s="110"/>
      <c r="E24" s="110"/>
      <c r="F24" s="110"/>
      <c r="G24" s="110"/>
      <c r="H24" s="110"/>
      <c r="I24" s="110"/>
      <c r="J24" s="110"/>
      <c r="K24" s="111"/>
    </row>
    <row r="25" spans="2:11" x14ac:dyDescent="0.25">
      <c r="B25" s="109"/>
      <c r="C25" s="110"/>
      <c r="D25" s="110"/>
      <c r="E25" s="110"/>
      <c r="F25" s="110"/>
      <c r="G25" s="110"/>
      <c r="H25" s="110"/>
      <c r="I25" s="110"/>
      <c r="J25" s="110"/>
      <c r="K25" s="111"/>
    </row>
    <row r="26" spans="2:11" ht="3" customHeight="1" thickBot="1" x14ac:dyDescent="0.3">
      <c r="B26" s="112"/>
      <c r="C26" s="113"/>
      <c r="D26" s="113"/>
      <c r="E26" s="113"/>
      <c r="F26" s="113"/>
      <c r="G26" s="113"/>
      <c r="H26" s="113"/>
      <c r="I26" s="113"/>
      <c r="J26" s="113"/>
      <c r="K26" s="114"/>
    </row>
    <row r="27" spans="2:11" ht="8.25" customHeight="1" thickBot="1" x14ac:dyDescent="0.3"/>
    <row r="28" spans="2:11" ht="12.75" customHeight="1" thickBot="1" x14ac:dyDescent="0.3">
      <c r="C28" s="79" t="s">
        <v>402</v>
      </c>
      <c r="D28" s="80"/>
      <c r="E28" s="80"/>
      <c r="F28" s="80"/>
      <c r="G28" s="80"/>
      <c r="H28" s="81"/>
    </row>
    <row r="29" spans="2:11" ht="12.75" customHeight="1" x14ac:dyDescent="0.25">
      <c r="C29" s="82" t="s">
        <v>403</v>
      </c>
      <c r="D29" s="83"/>
      <c r="E29" s="83"/>
      <c r="F29" s="83"/>
      <c r="G29" s="83"/>
      <c r="H29" s="84"/>
    </row>
    <row r="30" spans="2:11" ht="12.75" customHeight="1" thickBot="1" x14ac:dyDescent="0.3">
      <c r="C30" s="85"/>
      <c r="D30" s="86"/>
      <c r="E30" s="86"/>
      <c r="F30" s="86"/>
      <c r="G30" s="86"/>
      <c r="H30" s="87"/>
    </row>
    <row r="31" spans="2:11" ht="12.75" customHeight="1" x14ac:dyDescent="0.25">
      <c r="C31" s="88" t="s">
        <v>400</v>
      </c>
      <c r="D31" s="89"/>
      <c r="E31" s="90"/>
      <c r="F31" s="132" t="s">
        <v>384</v>
      </c>
      <c r="G31" s="132"/>
      <c r="H31" s="132"/>
    </row>
    <row r="32" spans="2:11" ht="12.75" customHeight="1" x14ac:dyDescent="0.25">
      <c r="C32" s="91" t="s">
        <v>385</v>
      </c>
      <c r="D32" s="92"/>
      <c r="E32" s="93"/>
      <c r="F32" s="133" t="s">
        <v>391</v>
      </c>
      <c r="G32" s="133"/>
      <c r="H32" s="133"/>
    </row>
    <row r="33" spans="2:11" ht="12.75" customHeight="1" x14ac:dyDescent="0.25">
      <c r="C33" s="91" t="s">
        <v>386</v>
      </c>
      <c r="D33" s="92"/>
      <c r="E33" s="93"/>
      <c r="F33" s="133" t="s">
        <v>390</v>
      </c>
      <c r="G33" s="133"/>
      <c r="H33" s="133"/>
    </row>
    <row r="34" spans="2:11" ht="12.75" customHeight="1" x14ac:dyDescent="0.25">
      <c r="C34" s="91" t="s">
        <v>387</v>
      </c>
      <c r="D34" s="92"/>
      <c r="E34" s="93"/>
      <c r="F34" s="133" t="s">
        <v>389</v>
      </c>
      <c r="G34" s="133"/>
      <c r="H34" s="133"/>
    </row>
    <row r="35" spans="2:11" ht="12.75" customHeight="1" thickBot="1" x14ac:dyDescent="0.3">
      <c r="C35" s="94" t="s">
        <v>388</v>
      </c>
      <c r="D35" s="95"/>
      <c r="E35" s="96"/>
      <c r="F35" s="130" t="s">
        <v>388</v>
      </c>
      <c r="G35" s="130"/>
      <c r="H35" s="131"/>
    </row>
    <row r="36" spans="2:11" ht="8.25" customHeight="1" x14ac:dyDescent="0.25"/>
    <row r="37" spans="2:11" ht="8.25" customHeight="1" thickBot="1" x14ac:dyDescent="0.3"/>
    <row r="38" spans="2:11" ht="13.8" thickBot="1" x14ac:dyDescent="0.3">
      <c r="B38" s="63"/>
      <c r="C38" s="65" t="s">
        <v>396</v>
      </c>
      <c r="D38" s="66"/>
      <c r="E38" s="66"/>
      <c r="F38" s="66"/>
      <c r="G38" s="66"/>
      <c r="H38" s="66"/>
      <c r="I38" s="67"/>
      <c r="J38" s="63"/>
      <c r="K38" s="63"/>
    </row>
    <row r="39" spans="2:11" ht="12.75" customHeight="1" x14ac:dyDescent="0.25">
      <c r="B39" s="70" t="s">
        <v>398</v>
      </c>
      <c r="C39" s="71"/>
      <c r="D39" s="71"/>
      <c r="E39" s="71"/>
      <c r="F39" s="71"/>
      <c r="G39" s="71"/>
      <c r="H39" s="71"/>
      <c r="I39" s="71"/>
      <c r="J39" s="71"/>
      <c r="K39" s="72"/>
    </row>
    <row r="40" spans="2:11" x14ac:dyDescent="0.25">
      <c r="B40" s="73"/>
      <c r="C40" s="74"/>
      <c r="D40" s="74"/>
      <c r="E40" s="74"/>
      <c r="F40" s="74"/>
      <c r="G40" s="74"/>
      <c r="H40" s="74"/>
      <c r="I40" s="74"/>
      <c r="J40" s="74"/>
      <c r="K40" s="75"/>
    </row>
    <row r="41" spans="2:11" ht="8.25" customHeight="1" thickBot="1" x14ac:dyDescent="0.3">
      <c r="B41" s="76"/>
      <c r="C41" s="77"/>
      <c r="D41" s="77"/>
      <c r="E41" s="77"/>
      <c r="F41" s="77"/>
      <c r="G41" s="77"/>
      <c r="H41" s="77"/>
      <c r="I41" s="77"/>
      <c r="J41" s="77"/>
      <c r="K41" s="78"/>
    </row>
    <row r="42" spans="2:11" x14ac:dyDescent="0.25">
      <c r="C42" s="9"/>
      <c r="E42" s="62" t="s">
        <v>350</v>
      </c>
      <c r="F42" s="62" t="s">
        <v>351</v>
      </c>
    </row>
    <row r="43" spans="2:11" hidden="1" x14ac:dyDescent="0.25">
      <c r="E43" t="s">
        <v>10</v>
      </c>
      <c r="F43" t="s">
        <v>9</v>
      </c>
    </row>
    <row r="44" spans="2:11" hidden="1" x14ac:dyDescent="0.25">
      <c r="E44" t="s">
        <v>13</v>
      </c>
      <c r="F44" t="s">
        <v>12</v>
      </c>
    </row>
    <row r="45" spans="2:11" hidden="1" x14ac:dyDescent="0.25">
      <c r="E45" t="s">
        <v>15</v>
      </c>
      <c r="F45" t="s">
        <v>14</v>
      </c>
    </row>
    <row r="46" spans="2:11" hidden="1" x14ac:dyDescent="0.25">
      <c r="E46" t="s">
        <v>353</v>
      </c>
      <c r="F46" t="s">
        <v>16</v>
      </c>
    </row>
    <row r="47" spans="2:11" x14ac:dyDescent="0.25">
      <c r="E47" s="61" t="s">
        <v>18</v>
      </c>
      <c r="F47" s="61" t="s">
        <v>17</v>
      </c>
    </row>
    <row r="48" spans="2:11" hidden="1" x14ac:dyDescent="0.25">
      <c r="E48" t="s">
        <v>20</v>
      </c>
      <c r="F48" t="s">
        <v>19</v>
      </c>
    </row>
    <row r="49" spans="5:7" hidden="1" x14ac:dyDescent="0.25">
      <c r="E49" t="s">
        <v>22</v>
      </c>
      <c r="F49" t="s">
        <v>21</v>
      </c>
    </row>
    <row r="50" spans="5:7" hidden="1" x14ac:dyDescent="0.25">
      <c r="E50" t="s">
        <v>24</v>
      </c>
      <c r="F50" t="s">
        <v>23</v>
      </c>
    </row>
    <row r="51" spans="5:7" hidden="1" x14ac:dyDescent="0.25">
      <c r="E51" t="s">
        <v>26</v>
      </c>
      <c r="F51" t="s">
        <v>25</v>
      </c>
    </row>
    <row r="52" spans="5:7" hidden="1" x14ac:dyDescent="0.25">
      <c r="E52" t="s">
        <v>28</v>
      </c>
      <c r="F52" t="s">
        <v>27</v>
      </c>
    </row>
    <row r="53" spans="5:7" hidden="1" x14ac:dyDescent="0.25">
      <c r="E53" t="s">
        <v>30</v>
      </c>
      <c r="F53" t="s">
        <v>29</v>
      </c>
      <c r="G53" s="1"/>
    </row>
    <row r="54" spans="5:7" hidden="1" x14ac:dyDescent="0.25">
      <c r="E54" t="s">
        <v>32</v>
      </c>
      <c r="F54" t="s">
        <v>31</v>
      </c>
    </row>
    <row r="55" spans="5:7" hidden="1" x14ac:dyDescent="0.25">
      <c r="E55" t="s">
        <v>34</v>
      </c>
      <c r="F55" t="s">
        <v>33</v>
      </c>
    </row>
    <row r="56" spans="5:7" hidden="1" x14ac:dyDescent="0.25">
      <c r="E56" t="s">
        <v>36</v>
      </c>
      <c r="F56" t="s">
        <v>35</v>
      </c>
    </row>
    <row r="57" spans="5:7" hidden="1" x14ac:dyDescent="0.25">
      <c r="E57" t="s">
        <v>38</v>
      </c>
      <c r="F57" t="s">
        <v>37</v>
      </c>
    </row>
    <row r="58" spans="5:7" hidden="1" x14ac:dyDescent="0.25">
      <c r="E58" t="s">
        <v>40</v>
      </c>
      <c r="F58" t="s">
        <v>39</v>
      </c>
    </row>
    <row r="59" spans="5:7" hidden="1" x14ac:dyDescent="0.25">
      <c r="E59" t="s">
        <v>42</v>
      </c>
      <c r="F59" t="s">
        <v>41</v>
      </c>
    </row>
    <row r="60" spans="5:7" hidden="1" x14ac:dyDescent="0.25">
      <c r="E60" t="s">
        <v>354</v>
      </c>
      <c r="F60" t="s">
        <v>43</v>
      </c>
    </row>
    <row r="61" spans="5:7" hidden="1" x14ac:dyDescent="0.25">
      <c r="E61" t="s">
        <v>45</v>
      </c>
      <c r="F61" t="s">
        <v>44</v>
      </c>
    </row>
    <row r="62" spans="5:7" hidden="1" x14ac:dyDescent="0.25">
      <c r="E62" t="s">
        <v>47</v>
      </c>
      <c r="F62" t="s">
        <v>46</v>
      </c>
    </row>
    <row r="63" spans="5:7" hidden="1" x14ac:dyDescent="0.25">
      <c r="E63" t="s">
        <v>49</v>
      </c>
      <c r="F63" t="s">
        <v>48</v>
      </c>
    </row>
    <row r="64" spans="5:7" hidden="1" x14ac:dyDescent="0.25">
      <c r="E64" t="s">
        <v>51</v>
      </c>
      <c r="F64" t="s">
        <v>50</v>
      </c>
    </row>
    <row r="65" spans="5:6" hidden="1" x14ac:dyDescent="0.25">
      <c r="E65" t="s">
        <v>53</v>
      </c>
      <c r="F65" t="s">
        <v>52</v>
      </c>
    </row>
    <row r="66" spans="5:6" hidden="1" x14ac:dyDescent="0.25">
      <c r="E66" t="s">
        <v>55</v>
      </c>
      <c r="F66" t="s">
        <v>54</v>
      </c>
    </row>
    <row r="67" spans="5:6" hidden="1" x14ac:dyDescent="0.25">
      <c r="E67" t="s">
        <v>57</v>
      </c>
      <c r="F67" t="s">
        <v>56</v>
      </c>
    </row>
    <row r="68" spans="5:6" hidden="1" x14ac:dyDescent="0.25">
      <c r="E68" t="s">
        <v>59</v>
      </c>
      <c r="F68" t="s">
        <v>58</v>
      </c>
    </row>
    <row r="69" spans="5:6" hidden="1" x14ac:dyDescent="0.25">
      <c r="E69" t="s">
        <v>355</v>
      </c>
      <c r="F69" t="s">
        <v>60</v>
      </c>
    </row>
    <row r="70" spans="5:6" hidden="1" x14ac:dyDescent="0.25">
      <c r="E70" t="s">
        <v>62</v>
      </c>
      <c r="F70" t="s">
        <v>61</v>
      </c>
    </row>
    <row r="71" spans="5:6" hidden="1" x14ac:dyDescent="0.25">
      <c r="E71" t="s">
        <v>64</v>
      </c>
      <c r="F71" t="s">
        <v>63</v>
      </c>
    </row>
    <row r="72" spans="5:6" hidden="1" x14ac:dyDescent="0.25">
      <c r="E72" t="s">
        <v>66</v>
      </c>
      <c r="F72" t="s">
        <v>65</v>
      </c>
    </row>
    <row r="73" spans="5:6" hidden="1" x14ac:dyDescent="0.25">
      <c r="E73" t="s">
        <v>68</v>
      </c>
      <c r="F73" t="s">
        <v>67</v>
      </c>
    </row>
    <row r="74" spans="5:6" hidden="1" x14ac:dyDescent="0.25">
      <c r="E74" t="s">
        <v>70</v>
      </c>
      <c r="F74" t="s">
        <v>69</v>
      </c>
    </row>
    <row r="75" spans="5:6" hidden="1" x14ac:dyDescent="0.25">
      <c r="E75" t="s">
        <v>72</v>
      </c>
      <c r="F75" t="s">
        <v>71</v>
      </c>
    </row>
    <row r="76" spans="5:6" hidden="1" x14ac:dyDescent="0.25">
      <c r="E76" t="s">
        <v>357</v>
      </c>
      <c r="F76" t="s">
        <v>73</v>
      </c>
    </row>
    <row r="77" spans="5:6" hidden="1" x14ac:dyDescent="0.25">
      <c r="E77" t="s">
        <v>75</v>
      </c>
      <c r="F77" t="s">
        <v>74</v>
      </c>
    </row>
    <row r="78" spans="5:6" hidden="1" x14ac:dyDescent="0.25">
      <c r="E78" t="s">
        <v>77</v>
      </c>
      <c r="F78" t="s">
        <v>76</v>
      </c>
    </row>
    <row r="79" spans="5:6" hidden="1" x14ac:dyDescent="0.25">
      <c r="E79" t="s">
        <v>79</v>
      </c>
      <c r="F79" t="s">
        <v>78</v>
      </c>
    </row>
    <row r="80" spans="5:6" hidden="1" x14ac:dyDescent="0.25">
      <c r="E80" t="s">
        <v>81</v>
      </c>
      <c r="F80" t="s">
        <v>80</v>
      </c>
    </row>
    <row r="81" spans="5:6" hidden="1" x14ac:dyDescent="0.25">
      <c r="E81" t="s">
        <v>83</v>
      </c>
      <c r="F81" t="s">
        <v>82</v>
      </c>
    </row>
    <row r="82" spans="5:6" hidden="1" x14ac:dyDescent="0.25">
      <c r="E82" t="s">
        <v>85</v>
      </c>
      <c r="F82" t="s">
        <v>84</v>
      </c>
    </row>
    <row r="83" spans="5:6" hidden="1" x14ac:dyDescent="0.25">
      <c r="E83" t="s">
        <v>87</v>
      </c>
      <c r="F83" t="s">
        <v>86</v>
      </c>
    </row>
    <row r="84" spans="5:6" hidden="1" x14ac:dyDescent="0.25">
      <c r="E84" t="s">
        <v>89</v>
      </c>
      <c r="F84" t="s">
        <v>88</v>
      </c>
    </row>
    <row r="85" spans="5:6" hidden="1" x14ac:dyDescent="0.25">
      <c r="E85" t="s">
        <v>91</v>
      </c>
      <c r="F85" t="s">
        <v>90</v>
      </c>
    </row>
    <row r="86" spans="5:6" hidden="1" x14ac:dyDescent="0.25">
      <c r="E86" t="s">
        <v>93</v>
      </c>
      <c r="F86" t="s">
        <v>92</v>
      </c>
    </row>
    <row r="87" spans="5:6" hidden="1" x14ac:dyDescent="0.25">
      <c r="E87" t="s">
        <v>358</v>
      </c>
      <c r="F87" t="s">
        <v>94</v>
      </c>
    </row>
    <row r="88" spans="5:6" hidden="1" x14ac:dyDescent="0.25">
      <c r="E88" t="s">
        <v>96</v>
      </c>
      <c r="F88" t="s">
        <v>95</v>
      </c>
    </row>
    <row r="89" spans="5:6" hidden="1" x14ac:dyDescent="0.25">
      <c r="E89" t="s">
        <v>98</v>
      </c>
      <c r="F89" t="s">
        <v>97</v>
      </c>
    </row>
    <row r="90" spans="5:6" hidden="1" x14ac:dyDescent="0.25">
      <c r="E90" t="s">
        <v>359</v>
      </c>
      <c r="F90" t="s">
        <v>99</v>
      </c>
    </row>
    <row r="91" spans="5:6" hidden="1" x14ac:dyDescent="0.25">
      <c r="E91" t="s">
        <v>101</v>
      </c>
      <c r="F91" t="s">
        <v>100</v>
      </c>
    </row>
    <row r="92" spans="5:6" hidden="1" x14ac:dyDescent="0.25">
      <c r="E92" t="s">
        <v>103</v>
      </c>
      <c r="F92" t="s">
        <v>102</v>
      </c>
    </row>
    <row r="93" spans="5:6" hidden="1" x14ac:dyDescent="0.25">
      <c r="E93" t="s">
        <v>105</v>
      </c>
      <c r="F93" t="s">
        <v>104</v>
      </c>
    </row>
    <row r="94" spans="5:6" hidden="1" x14ac:dyDescent="0.25">
      <c r="E94" t="s">
        <v>107</v>
      </c>
      <c r="F94" t="s">
        <v>106</v>
      </c>
    </row>
    <row r="95" spans="5:6" hidden="1" x14ac:dyDescent="0.25">
      <c r="E95" t="s">
        <v>109</v>
      </c>
      <c r="F95" t="s">
        <v>108</v>
      </c>
    </row>
    <row r="96" spans="5:6" hidden="1" x14ac:dyDescent="0.25">
      <c r="E96" t="s">
        <v>111</v>
      </c>
      <c r="F96" t="s">
        <v>110</v>
      </c>
    </row>
    <row r="97" spans="5:10" hidden="1" x14ac:dyDescent="0.25">
      <c r="E97" t="s">
        <v>113</v>
      </c>
      <c r="F97" t="s">
        <v>112</v>
      </c>
    </row>
    <row r="98" spans="5:10" hidden="1" x14ac:dyDescent="0.25">
      <c r="E98" t="s">
        <v>115</v>
      </c>
      <c r="F98" t="s">
        <v>114</v>
      </c>
    </row>
    <row r="99" spans="5:10" hidden="1" x14ac:dyDescent="0.25">
      <c r="E99" t="s">
        <v>117</v>
      </c>
      <c r="F99" t="s">
        <v>116</v>
      </c>
    </row>
    <row r="100" spans="5:10" hidden="1" x14ac:dyDescent="0.25">
      <c r="E100" t="s">
        <v>119</v>
      </c>
      <c r="F100" t="s">
        <v>118</v>
      </c>
    </row>
    <row r="101" spans="5:10" hidden="1" x14ac:dyDescent="0.25">
      <c r="E101" t="s">
        <v>121</v>
      </c>
      <c r="F101" t="s">
        <v>120</v>
      </c>
    </row>
    <row r="102" spans="5:10" hidden="1" x14ac:dyDescent="0.25">
      <c r="E102" t="s">
        <v>123</v>
      </c>
      <c r="F102" t="s">
        <v>122</v>
      </c>
      <c r="J102" s="1"/>
    </row>
    <row r="103" spans="5:10" hidden="1" x14ac:dyDescent="0.25">
      <c r="E103" t="s">
        <v>125</v>
      </c>
      <c r="F103" t="s">
        <v>124</v>
      </c>
    </row>
    <row r="104" spans="5:10" hidden="1" x14ac:dyDescent="0.25">
      <c r="E104" t="s">
        <v>360</v>
      </c>
      <c r="F104" t="s">
        <v>126</v>
      </c>
    </row>
    <row r="105" spans="5:10" hidden="1" x14ac:dyDescent="0.25">
      <c r="E105" t="s">
        <v>128</v>
      </c>
      <c r="F105" t="s">
        <v>127</v>
      </c>
    </row>
    <row r="106" spans="5:10" hidden="1" x14ac:dyDescent="0.25">
      <c r="E106" t="s">
        <v>130</v>
      </c>
      <c r="F106" t="s">
        <v>129</v>
      </c>
    </row>
    <row r="107" spans="5:10" hidden="1" x14ac:dyDescent="0.25">
      <c r="E107" t="s">
        <v>132</v>
      </c>
      <c r="F107" t="s">
        <v>131</v>
      </c>
    </row>
    <row r="108" spans="5:10" hidden="1" x14ac:dyDescent="0.25">
      <c r="E108" t="s">
        <v>134</v>
      </c>
      <c r="F108" t="s">
        <v>133</v>
      </c>
    </row>
    <row r="109" spans="5:10" hidden="1" x14ac:dyDescent="0.25">
      <c r="E109" t="s">
        <v>136</v>
      </c>
      <c r="F109" t="s">
        <v>135</v>
      </c>
    </row>
    <row r="110" spans="5:10" hidden="1" x14ac:dyDescent="0.25">
      <c r="E110" t="s">
        <v>361</v>
      </c>
      <c r="F110" t="s">
        <v>137</v>
      </c>
    </row>
    <row r="111" spans="5:10" hidden="1" x14ac:dyDescent="0.25">
      <c r="E111" t="s">
        <v>139</v>
      </c>
      <c r="F111" t="s">
        <v>138</v>
      </c>
    </row>
    <row r="112" spans="5:10" hidden="1" x14ac:dyDescent="0.25">
      <c r="E112" t="s">
        <v>141</v>
      </c>
      <c r="F112" t="s">
        <v>140</v>
      </c>
    </row>
    <row r="113" spans="5:6" hidden="1" x14ac:dyDescent="0.25">
      <c r="E113" t="s">
        <v>143</v>
      </c>
      <c r="F113" t="s">
        <v>142</v>
      </c>
    </row>
    <row r="114" spans="5:6" hidden="1" x14ac:dyDescent="0.25">
      <c r="E114" t="s">
        <v>145</v>
      </c>
      <c r="F114" t="s">
        <v>144</v>
      </c>
    </row>
    <row r="115" spans="5:6" hidden="1" x14ac:dyDescent="0.25">
      <c r="E115" t="s">
        <v>147</v>
      </c>
      <c r="F115" t="s">
        <v>146</v>
      </c>
    </row>
    <row r="116" spans="5:6" hidden="1" x14ac:dyDescent="0.25">
      <c r="E116" t="s">
        <v>149</v>
      </c>
      <c r="F116" t="s">
        <v>148</v>
      </c>
    </row>
    <row r="117" spans="5:6" hidden="1" x14ac:dyDescent="0.25">
      <c r="E117" t="s">
        <v>151</v>
      </c>
      <c r="F117" t="s">
        <v>150</v>
      </c>
    </row>
    <row r="118" spans="5:6" hidden="1" x14ac:dyDescent="0.25">
      <c r="E118" t="s">
        <v>362</v>
      </c>
      <c r="F118" t="s">
        <v>152</v>
      </c>
    </row>
    <row r="119" spans="5:6" hidden="1" x14ac:dyDescent="0.25">
      <c r="E119" t="s">
        <v>154</v>
      </c>
      <c r="F119" t="s">
        <v>153</v>
      </c>
    </row>
    <row r="120" spans="5:6" hidden="1" x14ac:dyDescent="0.25">
      <c r="E120" t="s">
        <v>156</v>
      </c>
      <c r="F120" t="s">
        <v>155</v>
      </c>
    </row>
    <row r="121" spans="5:6" hidden="1" x14ac:dyDescent="0.25">
      <c r="E121" t="s">
        <v>158</v>
      </c>
      <c r="F121" t="s">
        <v>157</v>
      </c>
    </row>
    <row r="122" spans="5:6" hidden="1" x14ac:dyDescent="0.25">
      <c r="E122" t="s">
        <v>160</v>
      </c>
      <c r="F122" t="s">
        <v>159</v>
      </c>
    </row>
    <row r="123" spans="5:6" hidden="1" x14ac:dyDescent="0.25">
      <c r="E123" t="s">
        <v>162</v>
      </c>
      <c r="F123" t="s">
        <v>161</v>
      </c>
    </row>
    <row r="124" spans="5:6" hidden="1" x14ac:dyDescent="0.25">
      <c r="E124" t="s">
        <v>164</v>
      </c>
      <c r="F124" t="s">
        <v>163</v>
      </c>
    </row>
    <row r="125" spans="5:6" hidden="1" x14ac:dyDescent="0.25">
      <c r="E125" t="s">
        <v>166</v>
      </c>
      <c r="F125" t="s">
        <v>165</v>
      </c>
    </row>
    <row r="126" spans="5:6" hidden="1" x14ac:dyDescent="0.25">
      <c r="E126" t="s">
        <v>168</v>
      </c>
      <c r="F126" t="s">
        <v>167</v>
      </c>
    </row>
    <row r="127" spans="5:6" hidden="1" x14ac:dyDescent="0.25">
      <c r="E127" t="s">
        <v>170</v>
      </c>
      <c r="F127" t="s">
        <v>169</v>
      </c>
    </row>
    <row r="128" spans="5:6" hidden="1" x14ac:dyDescent="0.25">
      <c r="E128" t="s">
        <v>172</v>
      </c>
      <c r="F128" t="s">
        <v>171</v>
      </c>
    </row>
    <row r="129" spans="5:6" hidden="1" x14ac:dyDescent="0.25">
      <c r="E129" t="s">
        <v>174</v>
      </c>
      <c r="F129" t="s">
        <v>173</v>
      </c>
    </row>
    <row r="130" spans="5:6" hidden="1" x14ac:dyDescent="0.25">
      <c r="E130" t="s">
        <v>364</v>
      </c>
      <c r="F130" t="s">
        <v>175</v>
      </c>
    </row>
    <row r="131" spans="5:6" hidden="1" x14ac:dyDescent="0.25">
      <c r="E131" t="s">
        <v>177</v>
      </c>
      <c r="F131" t="s">
        <v>176</v>
      </c>
    </row>
    <row r="132" spans="5:6" hidden="1" x14ac:dyDescent="0.25">
      <c r="E132" t="s">
        <v>377</v>
      </c>
      <c r="F132" t="s">
        <v>178</v>
      </c>
    </row>
    <row r="133" spans="5:6" hidden="1" x14ac:dyDescent="0.25">
      <c r="E133" t="s">
        <v>180</v>
      </c>
      <c r="F133" t="s">
        <v>179</v>
      </c>
    </row>
    <row r="134" spans="5:6" hidden="1" x14ac:dyDescent="0.25">
      <c r="E134" t="s">
        <v>182</v>
      </c>
      <c r="F134" t="s">
        <v>181</v>
      </c>
    </row>
    <row r="135" spans="5:6" hidden="1" x14ac:dyDescent="0.25">
      <c r="E135" t="s">
        <v>184</v>
      </c>
      <c r="F135" t="s">
        <v>183</v>
      </c>
    </row>
    <row r="136" spans="5:6" hidden="1" x14ac:dyDescent="0.25">
      <c r="E136" t="s">
        <v>186</v>
      </c>
      <c r="F136" t="s">
        <v>185</v>
      </c>
    </row>
    <row r="137" spans="5:6" hidden="1" x14ac:dyDescent="0.25">
      <c r="E137" t="s">
        <v>188</v>
      </c>
      <c r="F137" t="s">
        <v>187</v>
      </c>
    </row>
    <row r="138" spans="5:6" hidden="1" x14ac:dyDescent="0.25">
      <c r="E138" t="s">
        <v>190</v>
      </c>
      <c r="F138" t="s">
        <v>189</v>
      </c>
    </row>
    <row r="139" spans="5:6" hidden="1" x14ac:dyDescent="0.25">
      <c r="E139" t="s">
        <v>192</v>
      </c>
      <c r="F139" t="s">
        <v>191</v>
      </c>
    </row>
    <row r="140" spans="5:6" hidden="1" x14ac:dyDescent="0.25">
      <c r="E140" t="s">
        <v>194</v>
      </c>
      <c r="F140" t="s">
        <v>193</v>
      </c>
    </row>
    <row r="141" spans="5:6" hidden="1" x14ac:dyDescent="0.25">
      <c r="E141" t="s">
        <v>365</v>
      </c>
      <c r="F141" t="s">
        <v>195</v>
      </c>
    </row>
    <row r="142" spans="5:6" hidden="1" x14ac:dyDescent="0.25">
      <c r="E142" t="s">
        <v>197</v>
      </c>
      <c r="F142" t="s">
        <v>196</v>
      </c>
    </row>
    <row r="143" spans="5:6" hidden="1" x14ac:dyDescent="0.25">
      <c r="E143" t="s">
        <v>199</v>
      </c>
      <c r="F143" t="s">
        <v>198</v>
      </c>
    </row>
    <row r="144" spans="5:6" hidden="1" x14ac:dyDescent="0.25">
      <c r="E144" t="s">
        <v>201</v>
      </c>
      <c r="F144" t="s">
        <v>200</v>
      </c>
    </row>
    <row r="145" spans="5:6" hidden="1" x14ac:dyDescent="0.25">
      <c r="E145" t="s">
        <v>203</v>
      </c>
      <c r="F145" t="s">
        <v>202</v>
      </c>
    </row>
    <row r="146" spans="5:6" hidden="1" x14ac:dyDescent="0.25">
      <c r="E146" t="s">
        <v>205</v>
      </c>
      <c r="F146" t="s">
        <v>204</v>
      </c>
    </row>
    <row r="147" spans="5:6" hidden="1" x14ac:dyDescent="0.25">
      <c r="E147" t="s">
        <v>366</v>
      </c>
      <c r="F147" t="s">
        <v>206</v>
      </c>
    </row>
    <row r="148" spans="5:6" hidden="1" x14ac:dyDescent="0.25">
      <c r="E148" t="s">
        <v>208</v>
      </c>
      <c r="F148" t="s">
        <v>207</v>
      </c>
    </row>
    <row r="149" spans="5:6" hidden="1" x14ac:dyDescent="0.25">
      <c r="E149" t="s">
        <v>210</v>
      </c>
      <c r="F149" t="s">
        <v>209</v>
      </c>
    </row>
    <row r="150" spans="5:6" hidden="1" x14ac:dyDescent="0.25">
      <c r="E150" t="s">
        <v>367</v>
      </c>
      <c r="F150" t="s">
        <v>211</v>
      </c>
    </row>
    <row r="151" spans="5:6" hidden="1" x14ac:dyDescent="0.25">
      <c r="E151" t="s">
        <v>213</v>
      </c>
      <c r="F151" t="s">
        <v>212</v>
      </c>
    </row>
    <row r="152" spans="5:6" hidden="1" x14ac:dyDescent="0.25">
      <c r="E152" t="s">
        <v>215</v>
      </c>
      <c r="F152" t="s">
        <v>214</v>
      </c>
    </row>
    <row r="153" spans="5:6" hidden="1" x14ac:dyDescent="0.25">
      <c r="E153" t="s">
        <v>217</v>
      </c>
      <c r="F153" t="s">
        <v>216</v>
      </c>
    </row>
    <row r="154" spans="5:6" hidden="1" x14ac:dyDescent="0.25">
      <c r="E154" t="s">
        <v>219</v>
      </c>
      <c r="F154" t="s">
        <v>218</v>
      </c>
    </row>
    <row r="155" spans="5:6" hidden="1" x14ac:dyDescent="0.25">
      <c r="E155" t="s">
        <v>221</v>
      </c>
      <c r="F155" t="s">
        <v>220</v>
      </c>
    </row>
    <row r="156" spans="5:6" hidden="1" x14ac:dyDescent="0.25">
      <c r="E156" t="s">
        <v>223</v>
      </c>
      <c r="F156" t="s">
        <v>222</v>
      </c>
    </row>
    <row r="157" spans="5:6" hidden="1" x14ac:dyDescent="0.25">
      <c r="E157" t="s">
        <v>225</v>
      </c>
      <c r="F157" t="s">
        <v>224</v>
      </c>
    </row>
    <row r="158" spans="5:6" hidden="1" x14ac:dyDescent="0.25">
      <c r="E158" t="s">
        <v>227</v>
      </c>
      <c r="F158" t="s">
        <v>226</v>
      </c>
    </row>
    <row r="159" spans="5:6" hidden="1" x14ac:dyDescent="0.25">
      <c r="E159" t="s">
        <v>229</v>
      </c>
      <c r="F159" t="s">
        <v>228</v>
      </c>
    </row>
    <row r="160" spans="5:6" hidden="1" x14ac:dyDescent="0.25">
      <c r="E160" t="s">
        <v>231</v>
      </c>
      <c r="F160" t="s">
        <v>230</v>
      </c>
    </row>
    <row r="161" spans="5:6" hidden="1" x14ac:dyDescent="0.25">
      <c r="E161" t="s">
        <v>233</v>
      </c>
      <c r="F161" t="s">
        <v>232</v>
      </c>
    </row>
    <row r="162" spans="5:6" hidden="1" x14ac:dyDescent="0.25">
      <c r="E162" t="s">
        <v>235</v>
      </c>
      <c r="F162" t="s">
        <v>234</v>
      </c>
    </row>
    <row r="163" spans="5:6" hidden="1" x14ac:dyDescent="0.25">
      <c r="E163" t="s">
        <v>237</v>
      </c>
      <c r="F163" t="s">
        <v>236</v>
      </c>
    </row>
    <row r="164" spans="5:6" hidden="1" x14ac:dyDescent="0.25">
      <c r="E164" t="s">
        <v>239</v>
      </c>
      <c r="F164" t="s">
        <v>238</v>
      </c>
    </row>
    <row r="165" spans="5:6" hidden="1" x14ac:dyDescent="0.25">
      <c r="E165" t="s">
        <v>241</v>
      </c>
      <c r="F165" t="s">
        <v>240</v>
      </c>
    </row>
    <row r="166" spans="5:6" hidden="1" x14ac:dyDescent="0.25">
      <c r="E166" t="s">
        <v>243</v>
      </c>
      <c r="F166" t="s">
        <v>242</v>
      </c>
    </row>
    <row r="167" spans="5:6" hidden="1" x14ac:dyDescent="0.25">
      <c r="E167" t="s">
        <v>245</v>
      </c>
      <c r="F167" t="s">
        <v>244</v>
      </c>
    </row>
    <row r="168" spans="5:6" hidden="1" x14ac:dyDescent="0.25">
      <c r="E168" t="s">
        <v>247</v>
      </c>
      <c r="F168" t="s">
        <v>246</v>
      </c>
    </row>
    <row r="169" spans="5:6" hidden="1" x14ac:dyDescent="0.25">
      <c r="E169" t="s">
        <v>249</v>
      </c>
      <c r="F169" t="s">
        <v>248</v>
      </c>
    </row>
    <row r="170" spans="5:6" hidden="1" x14ac:dyDescent="0.25">
      <c r="E170" t="s">
        <v>251</v>
      </c>
      <c r="F170" t="s">
        <v>250</v>
      </c>
    </row>
    <row r="171" spans="5:6" hidden="1" x14ac:dyDescent="0.25">
      <c r="E171" t="s">
        <v>368</v>
      </c>
      <c r="F171" t="s">
        <v>252</v>
      </c>
    </row>
    <row r="172" spans="5:6" hidden="1" x14ac:dyDescent="0.25">
      <c r="E172" t="s">
        <v>254</v>
      </c>
      <c r="F172" t="s">
        <v>253</v>
      </c>
    </row>
    <row r="173" spans="5:6" hidden="1" x14ac:dyDescent="0.25">
      <c r="E173" t="s">
        <v>256</v>
      </c>
      <c r="F173" t="s">
        <v>255</v>
      </c>
    </row>
    <row r="174" spans="5:6" hidden="1" x14ac:dyDescent="0.25">
      <c r="E174" t="s">
        <v>363</v>
      </c>
      <c r="F174" t="s">
        <v>257</v>
      </c>
    </row>
    <row r="175" spans="5:6" hidden="1" x14ac:dyDescent="0.25">
      <c r="E175" t="s">
        <v>259</v>
      </c>
      <c r="F175" t="s">
        <v>258</v>
      </c>
    </row>
    <row r="176" spans="5:6" hidden="1" x14ac:dyDescent="0.25">
      <c r="E176" t="s">
        <v>261</v>
      </c>
      <c r="F176" t="s">
        <v>260</v>
      </c>
    </row>
    <row r="177" spans="5:6" hidden="1" x14ac:dyDescent="0.25">
      <c r="E177" t="s">
        <v>263</v>
      </c>
      <c r="F177" t="s">
        <v>262</v>
      </c>
    </row>
    <row r="178" spans="5:6" hidden="1" x14ac:dyDescent="0.25">
      <c r="E178" t="s">
        <v>265</v>
      </c>
      <c r="F178" t="s">
        <v>264</v>
      </c>
    </row>
    <row r="179" spans="5:6" hidden="1" x14ac:dyDescent="0.25">
      <c r="E179" t="s">
        <v>267</v>
      </c>
      <c r="F179" t="s">
        <v>266</v>
      </c>
    </row>
    <row r="180" spans="5:6" hidden="1" x14ac:dyDescent="0.25">
      <c r="E180" t="s">
        <v>369</v>
      </c>
      <c r="F180" t="s">
        <v>268</v>
      </c>
    </row>
    <row r="181" spans="5:6" hidden="1" x14ac:dyDescent="0.25">
      <c r="E181" t="s">
        <v>270</v>
      </c>
      <c r="F181" t="s">
        <v>269</v>
      </c>
    </row>
    <row r="182" spans="5:6" hidden="1" x14ac:dyDescent="0.25">
      <c r="E182" t="s">
        <v>272</v>
      </c>
      <c r="F182" t="s">
        <v>271</v>
      </c>
    </row>
    <row r="183" spans="5:6" hidden="1" x14ac:dyDescent="0.25">
      <c r="E183" t="s">
        <v>274</v>
      </c>
      <c r="F183" t="s">
        <v>273</v>
      </c>
    </row>
    <row r="184" spans="5:6" hidden="1" x14ac:dyDescent="0.25">
      <c r="E184" t="s">
        <v>276</v>
      </c>
      <c r="F184" t="s">
        <v>275</v>
      </c>
    </row>
    <row r="185" spans="5:6" hidden="1" x14ac:dyDescent="0.25">
      <c r="E185" t="s">
        <v>278</v>
      </c>
      <c r="F185" t="s">
        <v>277</v>
      </c>
    </row>
    <row r="186" spans="5:6" hidden="1" x14ac:dyDescent="0.25">
      <c r="E186" t="s">
        <v>280</v>
      </c>
      <c r="F186" t="s">
        <v>279</v>
      </c>
    </row>
    <row r="187" spans="5:6" hidden="1" x14ac:dyDescent="0.25">
      <c r="E187" t="s">
        <v>282</v>
      </c>
      <c r="F187" t="s">
        <v>281</v>
      </c>
    </row>
    <row r="188" spans="5:6" hidden="1" x14ac:dyDescent="0.25">
      <c r="E188" t="s">
        <v>284</v>
      </c>
      <c r="F188" t="s">
        <v>283</v>
      </c>
    </row>
    <row r="189" spans="5:6" hidden="1" x14ac:dyDescent="0.25">
      <c r="E189" t="s">
        <v>286</v>
      </c>
      <c r="F189" t="s">
        <v>285</v>
      </c>
    </row>
    <row r="190" spans="5:6" hidden="1" x14ac:dyDescent="0.25">
      <c r="E190" t="s">
        <v>378</v>
      </c>
      <c r="F190" t="s">
        <v>287</v>
      </c>
    </row>
    <row r="191" spans="5:6" hidden="1" x14ac:dyDescent="0.25">
      <c r="E191" t="s">
        <v>289</v>
      </c>
      <c r="F191" t="s">
        <v>288</v>
      </c>
    </row>
    <row r="192" spans="5:6" hidden="1" x14ac:dyDescent="0.25">
      <c r="E192" t="s">
        <v>291</v>
      </c>
      <c r="F192" t="s">
        <v>290</v>
      </c>
    </row>
    <row r="193" spans="5:6" hidden="1" x14ac:dyDescent="0.25">
      <c r="E193" t="s">
        <v>293</v>
      </c>
      <c r="F193" t="s">
        <v>292</v>
      </c>
    </row>
    <row r="194" spans="5:6" hidden="1" x14ac:dyDescent="0.25">
      <c r="E194" t="s">
        <v>295</v>
      </c>
      <c r="F194" t="s">
        <v>294</v>
      </c>
    </row>
    <row r="195" spans="5:6" hidden="1" x14ac:dyDescent="0.25">
      <c r="E195" t="s">
        <v>297</v>
      </c>
      <c r="F195" t="s">
        <v>296</v>
      </c>
    </row>
    <row r="196" spans="5:6" hidden="1" x14ac:dyDescent="0.25">
      <c r="E196" t="s">
        <v>371</v>
      </c>
      <c r="F196" t="s">
        <v>298</v>
      </c>
    </row>
    <row r="197" spans="5:6" hidden="1" x14ac:dyDescent="0.25">
      <c r="E197" t="s">
        <v>300</v>
      </c>
      <c r="F197" t="s">
        <v>299</v>
      </c>
    </row>
    <row r="198" spans="5:6" hidden="1" x14ac:dyDescent="0.25">
      <c r="E198" t="s">
        <v>302</v>
      </c>
      <c r="F198" t="s">
        <v>301</v>
      </c>
    </row>
    <row r="199" spans="5:6" hidden="1" x14ac:dyDescent="0.25">
      <c r="E199" t="s">
        <v>304</v>
      </c>
      <c r="F199" t="s">
        <v>303</v>
      </c>
    </row>
    <row r="200" spans="5:6" hidden="1" x14ac:dyDescent="0.25">
      <c r="E200" t="s">
        <v>306</v>
      </c>
      <c r="F200" t="s">
        <v>305</v>
      </c>
    </row>
    <row r="201" spans="5:6" hidden="1" x14ac:dyDescent="0.25">
      <c r="E201" t="s">
        <v>308</v>
      </c>
      <c r="F201" t="s">
        <v>307</v>
      </c>
    </row>
    <row r="202" spans="5:6" hidden="1" x14ac:dyDescent="0.25">
      <c r="E202" t="s">
        <v>379</v>
      </c>
      <c r="F202" t="s">
        <v>309</v>
      </c>
    </row>
    <row r="203" spans="5:6" hidden="1" x14ac:dyDescent="0.25">
      <c r="E203" t="s">
        <v>311</v>
      </c>
      <c r="F203" t="s">
        <v>310</v>
      </c>
    </row>
    <row r="204" spans="5:6" hidden="1" x14ac:dyDescent="0.25">
      <c r="E204" t="s">
        <v>313</v>
      </c>
      <c r="F204" t="s">
        <v>312</v>
      </c>
    </row>
    <row r="205" spans="5:6" hidden="1" x14ac:dyDescent="0.25">
      <c r="E205" t="s">
        <v>372</v>
      </c>
      <c r="F205" t="s">
        <v>314</v>
      </c>
    </row>
    <row r="206" spans="5:6" hidden="1" x14ac:dyDescent="0.25">
      <c r="E206" t="s">
        <v>316</v>
      </c>
      <c r="F206" t="s">
        <v>315</v>
      </c>
    </row>
    <row r="207" spans="5:6" hidden="1" x14ac:dyDescent="0.25">
      <c r="E207" t="s">
        <v>318</v>
      </c>
      <c r="F207" t="s">
        <v>317</v>
      </c>
    </row>
    <row r="208" spans="5:6" hidden="1" x14ac:dyDescent="0.25">
      <c r="E208" t="s">
        <v>320</v>
      </c>
      <c r="F208" t="s">
        <v>319</v>
      </c>
    </row>
    <row r="209" spans="5:6" hidden="1" x14ac:dyDescent="0.25">
      <c r="E209" t="s">
        <v>322</v>
      </c>
      <c r="F209" t="s">
        <v>321</v>
      </c>
    </row>
    <row r="210" spans="5:6" hidden="1" x14ac:dyDescent="0.25">
      <c r="E210" t="s">
        <v>324</v>
      </c>
      <c r="F210" t="s">
        <v>323</v>
      </c>
    </row>
    <row r="211" spans="5:6" hidden="1" x14ac:dyDescent="0.25">
      <c r="E211" t="s">
        <v>326</v>
      </c>
      <c r="F211" t="s">
        <v>325</v>
      </c>
    </row>
    <row r="212" spans="5:6" hidden="1" x14ac:dyDescent="0.25">
      <c r="E212" t="s">
        <v>373</v>
      </c>
      <c r="F212" t="s">
        <v>327</v>
      </c>
    </row>
    <row r="213" spans="5:6" hidden="1" x14ac:dyDescent="0.25">
      <c r="E213" t="s">
        <v>329</v>
      </c>
      <c r="F213" t="s">
        <v>328</v>
      </c>
    </row>
    <row r="214" spans="5:6" hidden="1" x14ac:dyDescent="0.25">
      <c r="E214" t="s">
        <v>374</v>
      </c>
      <c r="F214" t="s">
        <v>330</v>
      </c>
    </row>
    <row r="215" spans="5:6" hidden="1" x14ac:dyDescent="0.25">
      <c r="E215" t="s">
        <v>375</v>
      </c>
      <c r="F215" t="s">
        <v>331</v>
      </c>
    </row>
    <row r="216" spans="5:6" hidden="1" x14ac:dyDescent="0.25">
      <c r="E216" t="s">
        <v>376</v>
      </c>
      <c r="F216" t="s">
        <v>332</v>
      </c>
    </row>
    <row r="217" spans="5:6" hidden="1" x14ac:dyDescent="0.25">
      <c r="E217" t="s">
        <v>370</v>
      </c>
      <c r="F217" t="s">
        <v>333</v>
      </c>
    </row>
    <row r="218" spans="5:6" hidden="1" x14ac:dyDescent="0.25">
      <c r="E218" t="s">
        <v>356</v>
      </c>
      <c r="F218" t="s">
        <v>334</v>
      </c>
    </row>
    <row r="219" spans="5:6" hidden="1" x14ac:dyDescent="0.25">
      <c r="E219" t="s">
        <v>336</v>
      </c>
      <c r="F219" t="s">
        <v>335</v>
      </c>
    </row>
    <row r="220" spans="5:6" hidden="1" x14ac:dyDescent="0.25">
      <c r="E220" t="s">
        <v>338</v>
      </c>
      <c r="F220" t="s">
        <v>337</v>
      </c>
    </row>
    <row r="221" spans="5:6" hidden="1" x14ac:dyDescent="0.25">
      <c r="E221" t="s">
        <v>383</v>
      </c>
      <c r="F221" t="s">
        <v>384</v>
      </c>
    </row>
    <row r="222" spans="5:6" hidden="1" x14ac:dyDescent="0.25">
      <c r="E222" t="s">
        <v>385</v>
      </c>
      <c r="F222" t="s">
        <v>391</v>
      </c>
    </row>
    <row r="223" spans="5:6" hidden="1" x14ac:dyDescent="0.25">
      <c r="E223" t="s">
        <v>386</v>
      </c>
      <c r="F223" t="s">
        <v>390</v>
      </c>
    </row>
    <row r="224" spans="5:6" hidden="1" x14ac:dyDescent="0.25">
      <c r="E224" t="s">
        <v>387</v>
      </c>
      <c r="F224" t="s">
        <v>389</v>
      </c>
    </row>
    <row r="225" spans="5:6" hidden="1" x14ac:dyDescent="0.25">
      <c r="E225" t="s">
        <v>388</v>
      </c>
      <c r="F225" t="s">
        <v>388</v>
      </c>
    </row>
  </sheetData>
  <autoFilter ref="E42:F225">
    <filterColumn colId="0">
      <filters>
        <filter val="Argentina"/>
      </filters>
    </filterColumn>
  </autoFilter>
  <mergeCells count="24">
    <mergeCell ref="F35:H35"/>
    <mergeCell ref="F31:H31"/>
    <mergeCell ref="F32:H32"/>
    <mergeCell ref="F33:H33"/>
    <mergeCell ref="F34:H34"/>
    <mergeCell ref="A1:L3"/>
    <mergeCell ref="B19:K26"/>
    <mergeCell ref="F11:I11"/>
    <mergeCell ref="A5:L5"/>
    <mergeCell ref="A7:L7"/>
    <mergeCell ref="A8:L8"/>
    <mergeCell ref="A13:L14"/>
    <mergeCell ref="D9:H9"/>
    <mergeCell ref="E15:G15"/>
    <mergeCell ref="C38:I38"/>
    <mergeCell ref="F17:I17"/>
    <mergeCell ref="B39:K41"/>
    <mergeCell ref="C28:H28"/>
    <mergeCell ref="C29:H30"/>
    <mergeCell ref="C31:E31"/>
    <mergeCell ref="C32:E32"/>
    <mergeCell ref="C33:E33"/>
    <mergeCell ref="C34:E34"/>
    <mergeCell ref="C35:E35"/>
  </mergeCells>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J197"/>
  <sheetViews>
    <sheetView workbookViewId="0">
      <pane ySplit="19" topLeftCell="A20" activePane="bottomLeft" state="frozen"/>
      <selection pane="bottomLeft" activeCell="D20" sqref="D20"/>
    </sheetView>
  </sheetViews>
  <sheetFormatPr defaultRowHeight="13.2" x14ac:dyDescent="0.25"/>
  <cols>
    <col min="1" max="1" width="2.5546875" customWidth="1"/>
    <col min="2" max="2" width="27.33203125" customWidth="1"/>
    <col min="3" max="3" width="13.109375" customWidth="1"/>
    <col min="4" max="4" width="20" customWidth="1"/>
    <col min="12" max="12" width="7.109375" customWidth="1"/>
  </cols>
  <sheetData>
    <row r="1" spans="1:50" x14ac:dyDescent="0.25">
      <c r="A1" s="97" t="s">
        <v>401</v>
      </c>
      <c r="B1" s="98"/>
      <c r="C1" s="98"/>
      <c r="D1" s="98"/>
      <c r="E1" s="98"/>
      <c r="F1" s="98"/>
      <c r="G1" s="98"/>
      <c r="H1" s="98"/>
      <c r="I1" s="98"/>
      <c r="J1" s="98"/>
      <c r="K1" s="98"/>
      <c r="L1" s="99"/>
    </row>
    <row r="2" spans="1:50" x14ac:dyDescent="0.25">
      <c r="A2" s="100"/>
      <c r="B2" s="101"/>
      <c r="C2" s="101"/>
      <c r="D2" s="101"/>
      <c r="E2" s="101"/>
      <c r="F2" s="101"/>
      <c r="G2" s="101"/>
      <c r="H2" s="101"/>
      <c r="I2" s="101"/>
      <c r="J2" s="101"/>
      <c r="K2" s="101"/>
      <c r="L2" s="102"/>
    </row>
    <row r="3" spans="1:50" ht="12" customHeight="1" thickBot="1" x14ac:dyDescent="0.3">
      <c r="A3" s="103"/>
      <c r="B3" s="104"/>
      <c r="C3" s="104"/>
      <c r="D3" s="104"/>
      <c r="E3" s="104"/>
      <c r="F3" s="104"/>
      <c r="G3" s="104"/>
      <c r="H3" s="104"/>
      <c r="I3" s="104"/>
      <c r="J3" s="104"/>
      <c r="K3" s="104"/>
      <c r="L3" s="105"/>
    </row>
    <row r="4" spans="1:50" ht="7.5" customHeight="1" x14ac:dyDescent="0.25">
      <c r="A4" s="34"/>
    </row>
    <row r="5" spans="1:50" ht="15.6" x14ac:dyDescent="0.3">
      <c r="A5" s="115" t="s">
        <v>392</v>
      </c>
      <c r="B5" s="115"/>
      <c r="C5" s="115"/>
      <c r="D5" s="115"/>
      <c r="E5" s="115"/>
      <c r="F5" s="115"/>
      <c r="G5" s="115"/>
      <c r="H5" s="115"/>
      <c r="I5" s="115"/>
      <c r="J5" s="115"/>
      <c r="K5" s="115"/>
      <c r="L5" s="115"/>
    </row>
    <row r="6" spans="1:50" ht="6.75" customHeight="1" x14ac:dyDescent="0.25">
      <c r="A6" s="34"/>
    </row>
    <row r="7" spans="1:50" ht="13.8" x14ac:dyDescent="0.25">
      <c r="A7" s="116" t="s">
        <v>404</v>
      </c>
      <c r="B7" s="116"/>
      <c r="C7" s="116"/>
      <c r="D7" s="116"/>
      <c r="E7" s="116"/>
      <c r="F7" s="116"/>
      <c r="G7" s="116"/>
      <c r="H7" s="116"/>
      <c r="I7" s="116"/>
      <c r="J7" s="116"/>
      <c r="K7" s="116"/>
      <c r="L7" s="116"/>
    </row>
    <row r="8" spans="1:50" ht="13.8" x14ac:dyDescent="0.25">
      <c r="A8" s="117" t="s">
        <v>405</v>
      </c>
      <c r="B8" s="117"/>
      <c r="C8" s="117"/>
      <c r="D8" s="117"/>
      <c r="E8" s="117"/>
      <c r="F8" s="117"/>
      <c r="G8" s="117"/>
      <c r="H8" s="117"/>
      <c r="I8" s="117"/>
      <c r="J8" s="117"/>
      <c r="K8" s="117"/>
      <c r="L8" s="117"/>
    </row>
    <row r="9" spans="1:50" ht="13.8" thickBot="1" x14ac:dyDescent="0.3">
      <c r="O9" s="1"/>
      <c r="V9" s="1"/>
      <c r="AC9" s="1"/>
      <c r="AJ9" s="1"/>
      <c r="AQ9" s="1"/>
      <c r="AX9" s="1"/>
    </row>
    <row r="10" spans="1:50" ht="12.75" customHeight="1" x14ac:dyDescent="0.25">
      <c r="B10" s="106" t="s">
        <v>406</v>
      </c>
      <c r="C10" s="107"/>
      <c r="D10" s="107"/>
      <c r="E10" s="107"/>
      <c r="F10" s="107"/>
      <c r="G10" s="107"/>
      <c r="H10" s="107"/>
      <c r="I10" s="107"/>
      <c r="J10" s="107"/>
      <c r="K10" s="108"/>
      <c r="O10" s="1"/>
      <c r="V10" s="1"/>
      <c r="AC10" s="1"/>
      <c r="AJ10" s="1"/>
      <c r="AQ10" s="1"/>
      <c r="AX10" s="1"/>
    </row>
    <row r="11" spans="1:50" x14ac:dyDescent="0.25">
      <c r="B11" s="109"/>
      <c r="C11" s="110"/>
      <c r="D11" s="110"/>
      <c r="E11" s="110"/>
      <c r="F11" s="110"/>
      <c r="G11" s="110"/>
      <c r="H11" s="110"/>
      <c r="I11" s="110"/>
      <c r="J11" s="110"/>
      <c r="K11" s="111"/>
      <c r="O11" s="1"/>
      <c r="V11" s="1"/>
      <c r="AC11" s="1"/>
      <c r="AJ11" s="1"/>
      <c r="AQ11" s="1"/>
      <c r="AX11" s="1"/>
    </row>
    <row r="12" spans="1:50" x14ac:dyDescent="0.25">
      <c r="B12" s="109"/>
      <c r="C12" s="110"/>
      <c r="D12" s="110"/>
      <c r="E12" s="110"/>
      <c r="F12" s="110"/>
      <c r="G12" s="110"/>
      <c r="H12" s="110"/>
      <c r="I12" s="110"/>
      <c r="J12" s="110"/>
      <c r="K12" s="111"/>
      <c r="O12" s="1"/>
      <c r="V12" s="1"/>
      <c r="AC12" s="1"/>
      <c r="AJ12" s="1"/>
      <c r="AQ12" s="1"/>
      <c r="AX12" s="1"/>
    </row>
    <row r="13" spans="1:50" x14ac:dyDescent="0.25">
      <c r="B13" s="109"/>
      <c r="C13" s="110"/>
      <c r="D13" s="110"/>
      <c r="E13" s="110"/>
      <c r="F13" s="110"/>
      <c r="G13" s="110"/>
      <c r="H13" s="110"/>
      <c r="I13" s="110"/>
      <c r="J13" s="110"/>
      <c r="K13" s="111"/>
      <c r="O13" s="1"/>
      <c r="V13" s="1"/>
      <c r="AC13" s="1"/>
      <c r="AJ13" s="1"/>
      <c r="AQ13" s="1"/>
      <c r="AX13" s="1"/>
    </row>
    <row r="14" spans="1:50" x14ac:dyDescent="0.25">
      <c r="B14" s="109"/>
      <c r="C14" s="110"/>
      <c r="D14" s="110"/>
      <c r="E14" s="110"/>
      <c r="F14" s="110"/>
      <c r="G14" s="110"/>
      <c r="H14" s="110"/>
      <c r="I14" s="110"/>
      <c r="J14" s="110"/>
      <c r="K14" s="111"/>
      <c r="O14" s="1"/>
      <c r="V14" s="1"/>
      <c r="AC14" s="1"/>
      <c r="AJ14" s="1"/>
      <c r="AQ14" s="1"/>
      <c r="AX14" s="1"/>
    </row>
    <row r="15" spans="1:50" x14ac:dyDescent="0.25">
      <c r="B15" s="109"/>
      <c r="C15" s="110"/>
      <c r="D15" s="110"/>
      <c r="E15" s="110"/>
      <c r="F15" s="110"/>
      <c r="G15" s="110"/>
      <c r="H15" s="110"/>
      <c r="I15" s="110"/>
      <c r="J15" s="110"/>
      <c r="K15" s="111"/>
      <c r="O15" s="1"/>
      <c r="V15" s="1"/>
      <c r="AC15" s="1"/>
      <c r="AJ15" s="1"/>
      <c r="AQ15" s="1"/>
      <c r="AX15" s="1"/>
    </row>
    <row r="16" spans="1:50" x14ac:dyDescent="0.25">
      <c r="B16" s="109"/>
      <c r="C16" s="110"/>
      <c r="D16" s="110"/>
      <c r="E16" s="110"/>
      <c r="F16" s="110"/>
      <c r="G16" s="110"/>
      <c r="H16" s="110"/>
      <c r="I16" s="110"/>
      <c r="J16" s="110"/>
      <c r="K16" s="111"/>
      <c r="O16" s="1"/>
      <c r="V16" s="1"/>
      <c r="AC16" s="1"/>
      <c r="AJ16" s="1"/>
      <c r="AQ16" s="1"/>
      <c r="AX16" s="1"/>
    </row>
    <row r="17" spans="2:140" ht="13.8" thickBot="1" x14ac:dyDescent="0.3">
      <c r="B17" s="112"/>
      <c r="C17" s="113"/>
      <c r="D17" s="113"/>
      <c r="E17" s="113"/>
      <c r="F17" s="113"/>
      <c r="G17" s="113"/>
      <c r="H17" s="113"/>
      <c r="I17" s="113"/>
      <c r="J17" s="113"/>
      <c r="K17" s="114"/>
      <c r="O17" s="1"/>
      <c r="V17" s="1"/>
      <c r="AC17" s="1"/>
      <c r="AJ17" s="1"/>
      <c r="AQ17" s="1"/>
      <c r="AX17" s="1"/>
    </row>
    <row r="18" spans="2:140" ht="13.8" thickBot="1" x14ac:dyDescent="0.3">
      <c r="O18" s="1"/>
      <c r="V18" s="1"/>
      <c r="AC18" s="1"/>
      <c r="AJ18" s="1"/>
      <c r="AQ18" s="1"/>
      <c r="AX18" s="1"/>
    </row>
    <row r="19" spans="2:140" ht="13.8" thickBot="1" x14ac:dyDescent="0.3">
      <c r="B19" s="48" t="s">
        <v>350</v>
      </c>
      <c r="C19" s="49" t="s">
        <v>351</v>
      </c>
      <c r="D19" s="50" t="s">
        <v>352</v>
      </c>
      <c r="O19" s="1"/>
      <c r="V19" s="1"/>
      <c r="AC19" s="1"/>
      <c r="AJ19" s="1"/>
      <c r="AQ19" s="1"/>
      <c r="AX19" s="1"/>
    </row>
    <row r="20" spans="2:140" x14ac:dyDescent="0.25">
      <c r="B20" s="53" t="s">
        <v>10</v>
      </c>
      <c r="C20" s="51" t="s">
        <v>9</v>
      </c>
      <c r="D20" s="54">
        <v>1</v>
      </c>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row>
    <row r="21" spans="2:140" x14ac:dyDescent="0.25">
      <c r="B21" s="55" t="s">
        <v>13</v>
      </c>
      <c r="C21" s="52" t="s">
        <v>12</v>
      </c>
      <c r="D21" s="56"/>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row>
    <row r="22" spans="2:140" x14ac:dyDescent="0.25">
      <c r="B22" s="55" t="s">
        <v>15</v>
      </c>
      <c r="C22" s="52" t="s">
        <v>14</v>
      </c>
      <c r="D22" s="56"/>
      <c r="M22" s="1"/>
      <c r="N22" s="1"/>
      <c r="O22" s="2"/>
      <c r="P22" s="2"/>
      <c r="Q22" s="2"/>
      <c r="R22" s="46"/>
      <c r="S22" s="47"/>
      <c r="T22" s="47"/>
      <c r="U22" s="2"/>
      <c r="V22" s="2"/>
      <c r="W22" s="2"/>
      <c r="X22" s="2"/>
      <c r="Y22" s="46"/>
      <c r="Z22" s="47"/>
      <c r="AA22" s="47"/>
      <c r="AB22" s="2"/>
      <c r="AC22" s="2"/>
      <c r="AD22" s="2"/>
      <c r="AE22" s="2"/>
      <c r="AF22" s="46"/>
      <c r="AG22" s="47"/>
      <c r="AH22" s="47"/>
      <c r="AI22" s="2"/>
      <c r="AJ22" s="2"/>
      <c r="AK22" s="2"/>
      <c r="AL22" s="2"/>
      <c r="AM22" s="46"/>
      <c r="AN22" s="47"/>
      <c r="AO22" s="47"/>
      <c r="AP22" s="2"/>
      <c r="AQ22" s="2"/>
      <c r="AR22" s="2"/>
      <c r="AS22" s="2"/>
      <c r="AT22" s="46"/>
      <c r="AU22" s="47"/>
      <c r="AV22" s="47"/>
      <c r="AW22" s="2"/>
      <c r="AX22" s="2"/>
      <c r="AY22" s="2"/>
      <c r="AZ22" s="2"/>
      <c r="BA22" s="46"/>
      <c r="BB22" s="46"/>
      <c r="BC22" s="47"/>
      <c r="BD22" s="2"/>
      <c r="BE22" s="2"/>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row>
    <row r="23" spans="2:140" x14ac:dyDescent="0.25">
      <c r="B23" s="55" t="s">
        <v>353</v>
      </c>
      <c r="C23" s="52" t="s">
        <v>16</v>
      </c>
      <c r="D23" s="56"/>
      <c r="M23" s="1"/>
      <c r="N23" s="1"/>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row>
    <row r="24" spans="2:140" x14ac:dyDescent="0.25">
      <c r="B24" s="55" t="s">
        <v>18</v>
      </c>
      <c r="C24" s="52" t="s">
        <v>17</v>
      </c>
      <c r="D24" s="56"/>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row>
    <row r="25" spans="2:140" x14ac:dyDescent="0.25">
      <c r="B25" s="55" t="s">
        <v>20</v>
      </c>
      <c r="C25" s="52" t="s">
        <v>19</v>
      </c>
      <c r="D25" s="56"/>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row>
    <row r="26" spans="2:140" x14ac:dyDescent="0.25">
      <c r="B26" s="55" t="s">
        <v>22</v>
      </c>
      <c r="C26" s="52" t="s">
        <v>21</v>
      </c>
      <c r="D26" s="56"/>
    </row>
    <row r="27" spans="2:140" x14ac:dyDescent="0.25">
      <c r="B27" s="55" t="s">
        <v>24</v>
      </c>
      <c r="C27" s="52" t="s">
        <v>23</v>
      </c>
      <c r="D27" s="56"/>
    </row>
    <row r="28" spans="2:140" x14ac:dyDescent="0.25">
      <c r="B28" s="55" t="s">
        <v>26</v>
      </c>
      <c r="C28" s="52" t="s">
        <v>25</v>
      </c>
      <c r="D28" s="56"/>
    </row>
    <row r="29" spans="2:140" x14ac:dyDescent="0.25">
      <c r="B29" s="55" t="s">
        <v>28</v>
      </c>
      <c r="C29" s="52" t="s">
        <v>27</v>
      </c>
      <c r="D29" s="56"/>
    </row>
    <row r="30" spans="2:140" x14ac:dyDescent="0.25">
      <c r="B30" s="55" t="s">
        <v>30</v>
      </c>
      <c r="C30" s="52" t="s">
        <v>29</v>
      </c>
      <c r="D30" s="56"/>
    </row>
    <row r="31" spans="2:140" x14ac:dyDescent="0.25">
      <c r="B31" s="55" t="s">
        <v>32</v>
      </c>
      <c r="C31" s="52" t="s">
        <v>31</v>
      </c>
      <c r="D31" s="56"/>
    </row>
    <row r="32" spans="2:140" x14ac:dyDescent="0.25">
      <c r="B32" s="55" t="s">
        <v>34</v>
      </c>
      <c r="C32" s="52" t="s">
        <v>33</v>
      </c>
      <c r="D32" s="56"/>
    </row>
    <row r="33" spans="2:4" x14ac:dyDescent="0.25">
      <c r="B33" s="55" t="s">
        <v>36</v>
      </c>
      <c r="C33" s="52" t="s">
        <v>35</v>
      </c>
      <c r="D33" s="56"/>
    </row>
    <row r="34" spans="2:4" x14ac:dyDescent="0.25">
      <c r="B34" s="55" t="s">
        <v>38</v>
      </c>
      <c r="C34" s="52" t="s">
        <v>37</v>
      </c>
      <c r="D34" s="56"/>
    </row>
    <row r="35" spans="2:4" x14ac:dyDescent="0.25">
      <c r="B35" s="55" t="s">
        <v>40</v>
      </c>
      <c r="C35" s="52" t="s">
        <v>39</v>
      </c>
      <c r="D35" s="56"/>
    </row>
    <row r="36" spans="2:4" x14ac:dyDescent="0.25">
      <c r="B36" s="55" t="s">
        <v>42</v>
      </c>
      <c r="C36" s="52" t="s">
        <v>41</v>
      </c>
      <c r="D36" s="56"/>
    </row>
    <row r="37" spans="2:4" x14ac:dyDescent="0.25">
      <c r="B37" s="55" t="s">
        <v>354</v>
      </c>
      <c r="C37" s="52" t="s">
        <v>43</v>
      </c>
      <c r="D37" s="56"/>
    </row>
    <row r="38" spans="2:4" x14ac:dyDescent="0.25">
      <c r="B38" s="55" t="s">
        <v>45</v>
      </c>
      <c r="C38" s="52" t="s">
        <v>44</v>
      </c>
      <c r="D38" s="56"/>
    </row>
    <row r="39" spans="2:4" x14ac:dyDescent="0.25">
      <c r="B39" s="55" t="s">
        <v>47</v>
      </c>
      <c r="C39" s="52" t="s">
        <v>46</v>
      </c>
      <c r="D39" s="56"/>
    </row>
    <row r="40" spans="2:4" x14ac:dyDescent="0.25">
      <c r="B40" s="55" t="s">
        <v>49</v>
      </c>
      <c r="C40" s="52" t="s">
        <v>48</v>
      </c>
      <c r="D40" s="56"/>
    </row>
    <row r="41" spans="2:4" x14ac:dyDescent="0.25">
      <c r="B41" s="55" t="s">
        <v>51</v>
      </c>
      <c r="C41" s="52" t="s">
        <v>50</v>
      </c>
      <c r="D41" s="56"/>
    </row>
    <row r="42" spans="2:4" x14ac:dyDescent="0.25">
      <c r="B42" s="55" t="s">
        <v>53</v>
      </c>
      <c r="C42" s="52" t="s">
        <v>52</v>
      </c>
      <c r="D42" s="56"/>
    </row>
    <row r="43" spans="2:4" x14ac:dyDescent="0.25">
      <c r="B43" s="55" t="s">
        <v>55</v>
      </c>
      <c r="C43" s="52" t="s">
        <v>54</v>
      </c>
      <c r="D43" s="56"/>
    </row>
    <row r="44" spans="2:4" x14ac:dyDescent="0.25">
      <c r="B44" s="55" t="s">
        <v>57</v>
      </c>
      <c r="C44" s="52" t="s">
        <v>56</v>
      </c>
      <c r="D44" s="56"/>
    </row>
    <row r="45" spans="2:4" x14ac:dyDescent="0.25">
      <c r="B45" s="55" t="s">
        <v>59</v>
      </c>
      <c r="C45" s="52" t="s">
        <v>58</v>
      </c>
      <c r="D45" s="56">
        <v>1</v>
      </c>
    </row>
    <row r="46" spans="2:4" x14ac:dyDescent="0.25">
      <c r="B46" s="55" t="s">
        <v>355</v>
      </c>
      <c r="C46" s="52" t="s">
        <v>60</v>
      </c>
      <c r="D46" s="56"/>
    </row>
    <row r="47" spans="2:4" x14ac:dyDescent="0.25">
      <c r="B47" s="55" t="s">
        <v>62</v>
      </c>
      <c r="C47" s="52" t="s">
        <v>61</v>
      </c>
      <c r="D47" s="56"/>
    </row>
    <row r="48" spans="2:4" x14ac:dyDescent="0.25">
      <c r="B48" s="55" t="s">
        <v>64</v>
      </c>
      <c r="C48" s="52" t="s">
        <v>63</v>
      </c>
      <c r="D48" s="56"/>
    </row>
    <row r="49" spans="2:4" x14ac:dyDescent="0.25">
      <c r="B49" s="55" t="s">
        <v>66</v>
      </c>
      <c r="C49" s="52" t="s">
        <v>65</v>
      </c>
      <c r="D49" s="56">
        <v>1</v>
      </c>
    </row>
    <row r="50" spans="2:4" x14ac:dyDescent="0.25">
      <c r="B50" s="55" t="s">
        <v>68</v>
      </c>
      <c r="C50" s="52" t="s">
        <v>67</v>
      </c>
      <c r="D50" s="56"/>
    </row>
    <row r="51" spans="2:4" x14ac:dyDescent="0.25">
      <c r="B51" s="55" t="s">
        <v>70</v>
      </c>
      <c r="C51" s="52" t="s">
        <v>69</v>
      </c>
      <c r="D51" s="56"/>
    </row>
    <row r="52" spans="2:4" x14ac:dyDescent="0.25">
      <c r="B52" s="55" t="s">
        <v>72</v>
      </c>
      <c r="C52" s="52" t="s">
        <v>71</v>
      </c>
      <c r="D52" s="56"/>
    </row>
    <row r="53" spans="2:4" x14ac:dyDescent="0.25">
      <c r="B53" s="55" t="s">
        <v>357</v>
      </c>
      <c r="C53" s="52" t="s">
        <v>73</v>
      </c>
      <c r="D53" s="56"/>
    </row>
    <row r="54" spans="2:4" x14ac:dyDescent="0.25">
      <c r="B54" s="55" t="s">
        <v>75</v>
      </c>
      <c r="C54" s="52" t="s">
        <v>74</v>
      </c>
      <c r="D54" s="56"/>
    </row>
    <row r="55" spans="2:4" x14ac:dyDescent="0.25">
      <c r="B55" s="55" t="s">
        <v>77</v>
      </c>
      <c r="C55" s="52" t="s">
        <v>76</v>
      </c>
      <c r="D55" s="56"/>
    </row>
    <row r="56" spans="2:4" x14ac:dyDescent="0.25">
      <c r="B56" s="55" t="s">
        <v>79</v>
      </c>
      <c r="C56" s="52" t="s">
        <v>78</v>
      </c>
      <c r="D56" s="56"/>
    </row>
    <row r="57" spans="2:4" x14ac:dyDescent="0.25">
      <c r="B57" s="55" t="s">
        <v>81</v>
      </c>
      <c r="C57" s="52" t="s">
        <v>80</v>
      </c>
      <c r="D57" s="56"/>
    </row>
    <row r="58" spans="2:4" x14ac:dyDescent="0.25">
      <c r="B58" s="55" t="s">
        <v>83</v>
      </c>
      <c r="C58" s="52" t="s">
        <v>82</v>
      </c>
      <c r="D58" s="56"/>
    </row>
    <row r="59" spans="2:4" x14ac:dyDescent="0.25">
      <c r="B59" s="55" t="s">
        <v>85</v>
      </c>
      <c r="C59" s="52" t="s">
        <v>84</v>
      </c>
      <c r="D59" s="56"/>
    </row>
    <row r="60" spans="2:4" x14ac:dyDescent="0.25">
      <c r="B60" s="55" t="s">
        <v>87</v>
      </c>
      <c r="C60" s="52" t="s">
        <v>86</v>
      </c>
      <c r="D60" s="56"/>
    </row>
    <row r="61" spans="2:4" x14ac:dyDescent="0.25">
      <c r="B61" s="55" t="s">
        <v>89</v>
      </c>
      <c r="C61" s="52" t="s">
        <v>88</v>
      </c>
      <c r="D61" s="56"/>
    </row>
    <row r="62" spans="2:4" x14ac:dyDescent="0.25">
      <c r="B62" s="55" t="s">
        <v>91</v>
      </c>
      <c r="C62" s="52" t="s">
        <v>90</v>
      </c>
      <c r="D62" s="56"/>
    </row>
    <row r="63" spans="2:4" x14ac:dyDescent="0.25">
      <c r="B63" s="55" t="s">
        <v>93</v>
      </c>
      <c r="C63" s="52" t="s">
        <v>92</v>
      </c>
      <c r="D63" s="56"/>
    </row>
    <row r="64" spans="2:4" x14ac:dyDescent="0.25">
      <c r="B64" s="55" t="s">
        <v>358</v>
      </c>
      <c r="C64" s="52" t="s">
        <v>94</v>
      </c>
      <c r="D64" s="56"/>
    </row>
    <row r="65" spans="2:4" x14ac:dyDescent="0.25">
      <c r="B65" s="55" t="s">
        <v>96</v>
      </c>
      <c r="C65" s="52" t="s">
        <v>95</v>
      </c>
      <c r="D65" s="56"/>
    </row>
    <row r="66" spans="2:4" x14ac:dyDescent="0.25">
      <c r="B66" s="55" t="s">
        <v>98</v>
      </c>
      <c r="C66" s="52" t="s">
        <v>97</v>
      </c>
      <c r="D66" s="56"/>
    </row>
    <row r="67" spans="2:4" x14ac:dyDescent="0.25">
      <c r="B67" s="55" t="s">
        <v>359</v>
      </c>
      <c r="C67" s="52" t="s">
        <v>99</v>
      </c>
      <c r="D67" s="56"/>
    </row>
    <row r="68" spans="2:4" x14ac:dyDescent="0.25">
      <c r="B68" s="55" t="s">
        <v>101</v>
      </c>
      <c r="C68" s="52" t="s">
        <v>100</v>
      </c>
      <c r="D68" s="56"/>
    </row>
    <row r="69" spans="2:4" x14ac:dyDescent="0.25">
      <c r="B69" s="55" t="s">
        <v>103</v>
      </c>
      <c r="C69" s="52" t="s">
        <v>102</v>
      </c>
      <c r="D69" s="56"/>
    </row>
    <row r="70" spans="2:4" x14ac:dyDescent="0.25">
      <c r="B70" s="55" t="s">
        <v>105</v>
      </c>
      <c r="C70" s="52" t="s">
        <v>104</v>
      </c>
      <c r="D70" s="56"/>
    </row>
    <row r="71" spans="2:4" x14ac:dyDescent="0.25">
      <c r="B71" s="55" t="s">
        <v>107</v>
      </c>
      <c r="C71" s="52" t="s">
        <v>106</v>
      </c>
      <c r="D71" s="56"/>
    </row>
    <row r="72" spans="2:4" x14ac:dyDescent="0.25">
      <c r="B72" s="55" t="s">
        <v>109</v>
      </c>
      <c r="C72" s="52" t="s">
        <v>108</v>
      </c>
      <c r="D72" s="56"/>
    </row>
    <row r="73" spans="2:4" x14ac:dyDescent="0.25">
      <c r="B73" s="55" t="s">
        <v>111</v>
      </c>
      <c r="C73" s="52" t="s">
        <v>110</v>
      </c>
      <c r="D73" s="56"/>
    </row>
    <row r="74" spans="2:4" x14ac:dyDescent="0.25">
      <c r="B74" s="55" t="s">
        <v>113</v>
      </c>
      <c r="C74" s="52" t="s">
        <v>112</v>
      </c>
      <c r="D74" s="56"/>
    </row>
    <row r="75" spans="2:4" x14ac:dyDescent="0.25">
      <c r="B75" s="55" t="s">
        <v>115</v>
      </c>
      <c r="C75" s="52" t="s">
        <v>114</v>
      </c>
      <c r="D75" s="56"/>
    </row>
    <row r="76" spans="2:4" x14ac:dyDescent="0.25">
      <c r="B76" s="55" t="s">
        <v>117</v>
      </c>
      <c r="C76" s="52" t="s">
        <v>116</v>
      </c>
      <c r="D76" s="56"/>
    </row>
    <row r="77" spans="2:4" x14ac:dyDescent="0.25">
      <c r="B77" s="55" t="s">
        <v>119</v>
      </c>
      <c r="C77" s="52" t="s">
        <v>118</v>
      </c>
      <c r="D77" s="56"/>
    </row>
    <row r="78" spans="2:4" x14ac:dyDescent="0.25">
      <c r="B78" s="55" t="s">
        <v>121</v>
      </c>
      <c r="C78" s="52" t="s">
        <v>120</v>
      </c>
      <c r="D78" s="56"/>
    </row>
    <row r="79" spans="2:4" x14ac:dyDescent="0.25">
      <c r="B79" s="55" t="s">
        <v>123</v>
      </c>
      <c r="C79" s="52" t="s">
        <v>122</v>
      </c>
      <c r="D79" s="56"/>
    </row>
    <row r="80" spans="2:4" x14ac:dyDescent="0.25">
      <c r="B80" s="55" t="s">
        <v>125</v>
      </c>
      <c r="C80" s="52" t="s">
        <v>124</v>
      </c>
      <c r="D80" s="56"/>
    </row>
    <row r="81" spans="2:4" x14ac:dyDescent="0.25">
      <c r="B81" s="55" t="s">
        <v>360</v>
      </c>
      <c r="C81" s="52" t="s">
        <v>126</v>
      </c>
      <c r="D81" s="56"/>
    </row>
    <row r="82" spans="2:4" x14ac:dyDescent="0.25">
      <c r="B82" s="55" t="s">
        <v>128</v>
      </c>
      <c r="C82" s="52" t="s">
        <v>127</v>
      </c>
      <c r="D82" s="56"/>
    </row>
    <row r="83" spans="2:4" x14ac:dyDescent="0.25">
      <c r="B83" s="55" t="s">
        <v>130</v>
      </c>
      <c r="C83" s="52" t="s">
        <v>129</v>
      </c>
      <c r="D83" s="56"/>
    </row>
    <row r="84" spans="2:4" x14ac:dyDescent="0.25">
      <c r="B84" s="55" t="s">
        <v>132</v>
      </c>
      <c r="C84" s="52" t="s">
        <v>131</v>
      </c>
      <c r="D84" s="56"/>
    </row>
    <row r="85" spans="2:4" x14ac:dyDescent="0.25">
      <c r="B85" s="55" t="s">
        <v>134</v>
      </c>
      <c r="C85" s="52" t="s">
        <v>133</v>
      </c>
      <c r="D85" s="56"/>
    </row>
    <row r="86" spans="2:4" x14ac:dyDescent="0.25">
      <c r="B86" s="55" t="s">
        <v>136</v>
      </c>
      <c r="C86" s="52" t="s">
        <v>135</v>
      </c>
      <c r="D86" s="56"/>
    </row>
    <row r="87" spans="2:4" x14ac:dyDescent="0.25">
      <c r="B87" s="55" t="s">
        <v>361</v>
      </c>
      <c r="C87" s="52" t="s">
        <v>137</v>
      </c>
      <c r="D87" s="56"/>
    </row>
    <row r="88" spans="2:4" x14ac:dyDescent="0.25">
      <c r="B88" s="55" t="s">
        <v>139</v>
      </c>
      <c r="C88" s="52" t="s">
        <v>138</v>
      </c>
      <c r="D88" s="56"/>
    </row>
    <row r="89" spans="2:4" x14ac:dyDescent="0.25">
      <c r="B89" s="55" t="s">
        <v>141</v>
      </c>
      <c r="C89" s="52" t="s">
        <v>140</v>
      </c>
      <c r="D89" s="56"/>
    </row>
    <row r="90" spans="2:4" x14ac:dyDescent="0.25">
      <c r="B90" s="55" t="s">
        <v>143</v>
      </c>
      <c r="C90" s="52" t="s">
        <v>142</v>
      </c>
      <c r="D90" s="56"/>
    </row>
    <row r="91" spans="2:4" x14ac:dyDescent="0.25">
      <c r="B91" s="55" t="s">
        <v>145</v>
      </c>
      <c r="C91" s="52" t="s">
        <v>144</v>
      </c>
      <c r="D91" s="56"/>
    </row>
    <row r="92" spans="2:4" x14ac:dyDescent="0.25">
      <c r="B92" s="55" t="s">
        <v>147</v>
      </c>
      <c r="C92" s="52" t="s">
        <v>146</v>
      </c>
      <c r="D92" s="56">
        <v>1</v>
      </c>
    </row>
    <row r="93" spans="2:4" x14ac:dyDescent="0.25">
      <c r="B93" s="55" t="s">
        <v>149</v>
      </c>
      <c r="C93" s="52" t="s">
        <v>148</v>
      </c>
      <c r="D93" s="56"/>
    </row>
    <row r="94" spans="2:4" x14ac:dyDescent="0.25">
      <c r="B94" s="55" t="s">
        <v>151</v>
      </c>
      <c r="C94" s="52" t="s">
        <v>150</v>
      </c>
      <c r="D94" s="56"/>
    </row>
    <row r="95" spans="2:4" x14ac:dyDescent="0.25">
      <c r="B95" s="55" t="s">
        <v>362</v>
      </c>
      <c r="C95" s="52" t="s">
        <v>152</v>
      </c>
      <c r="D95" s="56"/>
    </row>
    <row r="96" spans="2:4" x14ac:dyDescent="0.25">
      <c r="B96" s="55" t="s">
        <v>154</v>
      </c>
      <c r="C96" s="52" t="s">
        <v>153</v>
      </c>
      <c r="D96" s="56">
        <v>1</v>
      </c>
    </row>
    <row r="97" spans="2:4" x14ac:dyDescent="0.25">
      <c r="B97" s="55" t="s">
        <v>156</v>
      </c>
      <c r="C97" s="52" t="s">
        <v>155</v>
      </c>
      <c r="D97" s="56"/>
    </row>
    <row r="98" spans="2:4" x14ac:dyDescent="0.25">
      <c r="B98" s="55" t="s">
        <v>158</v>
      </c>
      <c r="C98" s="52" t="s">
        <v>157</v>
      </c>
      <c r="D98" s="56"/>
    </row>
    <row r="99" spans="2:4" x14ac:dyDescent="0.25">
      <c r="B99" s="55" t="s">
        <v>160</v>
      </c>
      <c r="C99" s="52" t="s">
        <v>159</v>
      </c>
      <c r="D99" s="56"/>
    </row>
    <row r="100" spans="2:4" x14ac:dyDescent="0.25">
      <c r="B100" s="55" t="s">
        <v>162</v>
      </c>
      <c r="C100" s="52" t="s">
        <v>161</v>
      </c>
      <c r="D100" s="56">
        <v>1</v>
      </c>
    </row>
    <row r="101" spans="2:4" x14ac:dyDescent="0.25">
      <c r="B101" s="55" t="s">
        <v>164</v>
      </c>
      <c r="C101" s="52" t="s">
        <v>163</v>
      </c>
      <c r="D101" s="56"/>
    </row>
    <row r="102" spans="2:4" x14ac:dyDescent="0.25">
      <c r="B102" s="55" t="s">
        <v>166</v>
      </c>
      <c r="C102" s="52" t="s">
        <v>165</v>
      </c>
      <c r="D102" s="56"/>
    </row>
    <row r="103" spans="2:4" x14ac:dyDescent="0.25">
      <c r="B103" s="55" t="s">
        <v>168</v>
      </c>
      <c r="C103" s="52" t="s">
        <v>167</v>
      </c>
      <c r="D103" s="56"/>
    </row>
    <row r="104" spans="2:4" x14ac:dyDescent="0.25">
      <c r="B104" s="55" t="s">
        <v>170</v>
      </c>
      <c r="C104" s="52" t="s">
        <v>169</v>
      </c>
      <c r="D104" s="56"/>
    </row>
    <row r="105" spans="2:4" x14ac:dyDescent="0.25">
      <c r="B105" s="55" t="s">
        <v>172</v>
      </c>
      <c r="C105" s="52" t="s">
        <v>171</v>
      </c>
      <c r="D105" s="56"/>
    </row>
    <row r="106" spans="2:4" x14ac:dyDescent="0.25">
      <c r="B106" s="55" t="s">
        <v>174</v>
      </c>
      <c r="C106" s="52" t="s">
        <v>173</v>
      </c>
      <c r="D106" s="56"/>
    </row>
    <row r="107" spans="2:4" x14ac:dyDescent="0.25">
      <c r="B107" s="55" t="s">
        <v>364</v>
      </c>
      <c r="C107" s="52" t="s">
        <v>175</v>
      </c>
      <c r="D107" s="56"/>
    </row>
    <row r="108" spans="2:4" x14ac:dyDescent="0.25">
      <c r="B108" s="55" t="s">
        <v>177</v>
      </c>
      <c r="C108" s="52" t="s">
        <v>176</v>
      </c>
      <c r="D108" s="56"/>
    </row>
    <row r="109" spans="2:4" x14ac:dyDescent="0.25">
      <c r="B109" s="55" t="s">
        <v>377</v>
      </c>
      <c r="C109" s="52" t="s">
        <v>178</v>
      </c>
      <c r="D109" s="56"/>
    </row>
    <row r="110" spans="2:4" x14ac:dyDescent="0.25">
      <c r="B110" s="55" t="s">
        <v>180</v>
      </c>
      <c r="C110" s="52" t="s">
        <v>179</v>
      </c>
      <c r="D110" s="56"/>
    </row>
    <row r="111" spans="2:4" x14ac:dyDescent="0.25">
      <c r="B111" s="55" t="s">
        <v>182</v>
      </c>
      <c r="C111" s="52" t="s">
        <v>181</v>
      </c>
      <c r="D111" s="56"/>
    </row>
    <row r="112" spans="2:4" x14ac:dyDescent="0.25">
      <c r="B112" s="55" t="s">
        <v>184</v>
      </c>
      <c r="C112" s="52" t="s">
        <v>183</v>
      </c>
      <c r="D112" s="56">
        <v>1</v>
      </c>
    </row>
    <row r="113" spans="2:4" x14ac:dyDescent="0.25">
      <c r="B113" s="55" t="s">
        <v>186</v>
      </c>
      <c r="C113" s="52" t="s">
        <v>185</v>
      </c>
      <c r="D113" s="56"/>
    </row>
    <row r="114" spans="2:4" x14ac:dyDescent="0.25">
      <c r="B114" s="55" t="s">
        <v>188</v>
      </c>
      <c r="C114" s="52" t="s">
        <v>187</v>
      </c>
      <c r="D114" s="56"/>
    </row>
    <row r="115" spans="2:4" x14ac:dyDescent="0.25">
      <c r="B115" s="55" t="s">
        <v>190</v>
      </c>
      <c r="C115" s="52" t="s">
        <v>189</v>
      </c>
      <c r="D115" s="56"/>
    </row>
    <row r="116" spans="2:4" x14ac:dyDescent="0.25">
      <c r="B116" s="55" t="s">
        <v>192</v>
      </c>
      <c r="C116" s="52" t="s">
        <v>191</v>
      </c>
      <c r="D116" s="56"/>
    </row>
    <row r="117" spans="2:4" x14ac:dyDescent="0.25">
      <c r="B117" s="55" t="s">
        <v>194</v>
      </c>
      <c r="C117" s="52" t="s">
        <v>193</v>
      </c>
      <c r="D117" s="56"/>
    </row>
    <row r="118" spans="2:4" x14ac:dyDescent="0.25">
      <c r="B118" s="55" t="s">
        <v>365</v>
      </c>
      <c r="C118" s="52" t="s">
        <v>195</v>
      </c>
      <c r="D118" s="56"/>
    </row>
    <row r="119" spans="2:4" x14ac:dyDescent="0.25">
      <c r="B119" s="55" t="s">
        <v>197</v>
      </c>
      <c r="C119" s="52" t="s">
        <v>196</v>
      </c>
      <c r="D119" s="56"/>
    </row>
    <row r="120" spans="2:4" x14ac:dyDescent="0.25">
      <c r="B120" s="55" t="s">
        <v>199</v>
      </c>
      <c r="C120" s="52" t="s">
        <v>198</v>
      </c>
      <c r="D120" s="56"/>
    </row>
    <row r="121" spans="2:4" x14ac:dyDescent="0.25">
      <c r="B121" s="55" t="s">
        <v>201</v>
      </c>
      <c r="C121" s="52" t="s">
        <v>200</v>
      </c>
      <c r="D121" s="56"/>
    </row>
    <row r="122" spans="2:4" x14ac:dyDescent="0.25">
      <c r="B122" s="55" t="s">
        <v>203</v>
      </c>
      <c r="C122" s="52" t="s">
        <v>202</v>
      </c>
      <c r="D122" s="56"/>
    </row>
    <row r="123" spans="2:4" x14ac:dyDescent="0.25">
      <c r="B123" s="55" t="s">
        <v>205</v>
      </c>
      <c r="C123" s="52" t="s">
        <v>204</v>
      </c>
      <c r="D123" s="56"/>
    </row>
    <row r="124" spans="2:4" x14ac:dyDescent="0.25">
      <c r="B124" s="55" t="s">
        <v>366</v>
      </c>
      <c r="C124" s="52" t="s">
        <v>206</v>
      </c>
      <c r="D124" s="56"/>
    </row>
    <row r="125" spans="2:4" x14ac:dyDescent="0.25">
      <c r="B125" s="55" t="s">
        <v>208</v>
      </c>
      <c r="C125" s="52" t="s">
        <v>207</v>
      </c>
      <c r="D125" s="56"/>
    </row>
    <row r="126" spans="2:4" x14ac:dyDescent="0.25">
      <c r="B126" s="55" t="s">
        <v>210</v>
      </c>
      <c r="C126" s="52" t="s">
        <v>209</v>
      </c>
      <c r="D126" s="56"/>
    </row>
    <row r="127" spans="2:4" x14ac:dyDescent="0.25">
      <c r="B127" s="55" t="s">
        <v>367</v>
      </c>
      <c r="C127" s="52" t="s">
        <v>211</v>
      </c>
      <c r="D127" s="56"/>
    </row>
    <row r="128" spans="2:4" x14ac:dyDescent="0.25">
      <c r="B128" s="55" t="s">
        <v>213</v>
      </c>
      <c r="C128" s="52" t="s">
        <v>212</v>
      </c>
      <c r="D128" s="56">
        <v>1</v>
      </c>
    </row>
    <row r="129" spans="2:4" x14ac:dyDescent="0.25">
      <c r="B129" s="55" t="s">
        <v>215</v>
      </c>
      <c r="C129" s="52" t="s">
        <v>214</v>
      </c>
      <c r="D129" s="56"/>
    </row>
    <row r="130" spans="2:4" x14ac:dyDescent="0.25">
      <c r="B130" s="55" t="s">
        <v>217</v>
      </c>
      <c r="C130" s="52" t="s">
        <v>216</v>
      </c>
      <c r="D130" s="56"/>
    </row>
    <row r="131" spans="2:4" x14ac:dyDescent="0.25">
      <c r="B131" s="55" t="s">
        <v>219</v>
      </c>
      <c r="C131" s="52" t="s">
        <v>218</v>
      </c>
      <c r="D131" s="56"/>
    </row>
    <row r="132" spans="2:4" x14ac:dyDescent="0.25">
      <c r="B132" s="55" t="s">
        <v>221</v>
      </c>
      <c r="C132" s="52" t="s">
        <v>220</v>
      </c>
      <c r="D132" s="56"/>
    </row>
    <row r="133" spans="2:4" x14ac:dyDescent="0.25">
      <c r="B133" s="55" t="s">
        <v>223</v>
      </c>
      <c r="C133" s="52" t="s">
        <v>222</v>
      </c>
      <c r="D133" s="56"/>
    </row>
    <row r="134" spans="2:4" x14ac:dyDescent="0.25">
      <c r="B134" s="55" t="s">
        <v>225</v>
      </c>
      <c r="C134" s="52" t="s">
        <v>224</v>
      </c>
      <c r="D134" s="56"/>
    </row>
    <row r="135" spans="2:4" x14ac:dyDescent="0.25">
      <c r="B135" s="55" t="s">
        <v>227</v>
      </c>
      <c r="C135" s="52" t="s">
        <v>226</v>
      </c>
      <c r="D135" s="56"/>
    </row>
    <row r="136" spans="2:4" x14ac:dyDescent="0.25">
      <c r="B136" s="55" t="s">
        <v>229</v>
      </c>
      <c r="C136" s="52" t="s">
        <v>228</v>
      </c>
      <c r="D136" s="56"/>
    </row>
    <row r="137" spans="2:4" x14ac:dyDescent="0.25">
      <c r="B137" s="55" t="s">
        <v>231</v>
      </c>
      <c r="C137" s="52" t="s">
        <v>230</v>
      </c>
      <c r="D137" s="56"/>
    </row>
    <row r="138" spans="2:4" x14ac:dyDescent="0.25">
      <c r="B138" s="55" t="s">
        <v>233</v>
      </c>
      <c r="C138" s="52" t="s">
        <v>232</v>
      </c>
      <c r="D138" s="56"/>
    </row>
    <row r="139" spans="2:4" x14ac:dyDescent="0.25">
      <c r="B139" s="55" t="s">
        <v>235</v>
      </c>
      <c r="C139" s="52" t="s">
        <v>234</v>
      </c>
      <c r="D139" s="56">
        <v>1</v>
      </c>
    </row>
    <row r="140" spans="2:4" x14ac:dyDescent="0.25">
      <c r="B140" s="55" t="s">
        <v>237</v>
      </c>
      <c r="C140" s="52" t="s">
        <v>236</v>
      </c>
      <c r="D140" s="56"/>
    </row>
    <row r="141" spans="2:4" x14ac:dyDescent="0.25">
      <c r="B141" s="55" t="s">
        <v>239</v>
      </c>
      <c r="C141" s="52" t="s">
        <v>238</v>
      </c>
      <c r="D141" s="56"/>
    </row>
    <row r="142" spans="2:4" x14ac:dyDescent="0.25">
      <c r="B142" s="55" t="s">
        <v>241</v>
      </c>
      <c r="C142" s="52" t="s">
        <v>240</v>
      </c>
      <c r="D142" s="56"/>
    </row>
    <row r="143" spans="2:4" x14ac:dyDescent="0.25">
      <c r="B143" s="55" t="s">
        <v>243</v>
      </c>
      <c r="C143" s="52" t="s">
        <v>242</v>
      </c>
      <c r="D143" s="56"/>
    </row>
    <row r="144" spans="2:4" x14ac:dyDescent="0.25">
      <c r="B144" s="55" t="s">
        <v>245</v>
      </c>
      <c r="C144" s="52" t="s">
        <v>244</v>
      </c>
      <c r="D144" s="56"/>
    </row>
    <row r="145" spans="2:4" x14ac:dyDescent="0.25">
      <c r="B145" s="55" t="s">
        <v>247</v>
      </c>
      <c r="C145" s="52" t="s">
        <v>246</v>
      </c>
      <c r="D145" s="56"/>
    </row>
    <row r="146" spans="2:4" x14ac:dyDescent="0.25">
      <c r="B146" s="55" t="s">
        <v>249</v>
      </c>
      <c r="C146" s="52" t="s">
        <v>248</v>
      </c>
      <c r="D146" s="56"/>
    </row>
    <row r="147" spans="2:4" x14ac:dyDescent="0.25">
      <c r="B147" s="55" t="s">
        <v>251</v>
      </c>
      <c r="C147" s="52" t="s">
        <v>250</v>
      </c>
      <c r="D147" s="56"/>
    </row>
    <row r="148" spans="2:4" x14ac:dyDescent="0.25">
      <c r="B148" s="55" t="s">
        <v>368</v>
      </c>
      <c r="C148" s="52" t="s">
        <v>252</v>
      </c>
      <c r="D148" s="56"/>
    </row>
    <row r="149" spans="2:4" x14ac:dyDescent="0.25">
      <c r="B149" s="55" t="s">
        <v>254</v>
      </c>
      <c r="C149" s="52" t="s">
        <v>253</v>
      </c>
      <c r="D149" s="56"/>
    </row>
    <row r="150" spans="2:4" x14ac:dyDescent="0.25">
      <c r="B150" s="55" t="s">
        <v>256</v>
      </c>
      <c r="C150" s="52" t="s">
        <v>255</v>
      </c>
      <c r="D150" s="56"/>
    </row>
    <row r="151" spans="2:4" x14ac:dyDescent="0.25">
      <c r="B151" s="55" t="s">
        <v>363</v>
      </c>
      <c r="C151" s="52" t="s">
        <v>257</v>
      </c>
      <c r="D151" s="56"/>
    </row>
    <row r="152" spans="2:4" x14ac:dyDescent="0.25">
      <c r="B152" s="55" t="s">
        <v>259</v>
      </c>
      <c r="C152" s="52" t="s">
        <v>258</v>
      </c>
      <c r="D152" s="56"/>
    </row>
    <row r="153" spans="2:4" x14ac:dyDescent="0.25">
      <c r="B153" s="55" t="s">
        <v>261</v>
      </c>
      <c r="C153" s="52" t="s">
        <v>260</v>
      </c>
      <c r="D153" s="56"/>
    </row>
    <row r="154" spans="2:4" x14ac:dyDescent="0.25">
      <c r="B154" s="55" t="s">
        <v>263</v>
      </c>
      <c r="C154" s="52" t="s">
        <v>262</v>
      </c>
      <c r="D154" s="56"/>
    </row>
    <row r="155" spans="2:4" x14ac:dyDescent="0.25">
      <c r="B155" s="55" t="s">
        <v>265</v>
      </c>
      <c r="C155" s="52" t="s">
        <v>264</v>
      </c>
      <c r="D155" s="56"/>
    </row>
    <row r="156" spans="2:4" x14ac:dyDescent="0.25">
      <c r="B156" s="55" t="s">
        <v>267</v>
      </c>
      <c r="C156" s="52" t="s">
        <v>266</v>
      </c>
      <c r="D156" s="56"/>
    </row>
    <row r="157" spans="2:4" x14ac:dyDescent="0.25">
      <c r="B157" s="55" t="s">
        <v>369</v>
      </c>
      <c r="C157" s="52" t="s">
        <v>268</v>
      </c>
      <c r="D157" s="56"/>
    </row>
    <row r="158" spans="2:4" x14ac:dyDescent="0.25">
      <c r="B158" s="55" t="s">
        <v>270</v>
      </c>
      <c r="C158" s="52" t="s">
        <v>269</v>
      </c>
      <c r="D158" s="56"/>
    </row>
    <row r="159" spans="2:4" x14ac:dyDescent="0.25">
      <c r="B159" s="55" t="s">
        <v>272</v>
      </c>
      <c r="C159" s="52" t="s">
        <v>271</v>
      </c>
      <c r="D159" s="56"/>
    </row>
    <row r="160" spans="2:4" x14ac:dyDescent="0.25">
      <c r="B160" s="55" t="s">
        <v>274</v>
      </c>
      <c r="C160" s="52" t="s">
        <v>273</v>
      </c>
      <c r="D160" s="56"/>
    </row>
    <row r="161" spans="2:4" x14ac:dyDescent="0.25">
      <c r="B161" s="55" t="s">
        <v>276</v>
      </c>
      <c r="C161" s="52" t="s">
        <v>275</v>
      </c>
      <c r="D161" s="56"/>
    </row>
    <row r="162" spans="2:4" x14ac:dyDescent="0.25">
      <c r="B162" s="55" t="s">
        <v>278</v>
      </c>
      <c r="C162" s="52" t="s">
        <v>277</v>
      </c>
      <c r="D162" s="56"/>
    </row>
    <row r="163" spans="2:4" x14ac:dyDescent="0.25">
      <c r="B163" s="55" t="s">
        <v>280</v>
      </c>
      <c r="C163" s="52" t="s">
        <v>279</v>
      </c>
      <c r="D163" s="56"/>
    </row>
    <row r="164" spans="2:4" x14ac:dyDescent="0.25">
      <c r="B164" s="55" t="s">
        <v>282</v>
      </c>
      <c r="C164" s="52" t="s">
        <v>281</v>
      </c>
      <c r="D164" s="56"/>
    </row>
    <row r="165" spans="2:4" x14ac:dyDescent="0.25">
      <c r="B165" s="55" t="s">
        <v>284</v>
      </c>
      <c r="C165" s="52" t="s">
        <v>283</v>
      </c>
      <c r="D165" s="56"/>
    </row>
    <row r="166" spans="2:4" x14ac:dyDescent="0.25">
      <c r="B166" s="55" t="s">
        <v>286</v>
      </c>
      <c r="C166" s="52" t="s">
        <v>285</v>
      </c>
      <c r="D166" s="56"/>
    </row>
    <row r="167" spans="2:4" x14ac:dyDescent="0.25">
      <c r="B167" s="55" t="s">
        <v>378</v>
      </c>
      <c r="C167" s="52" t="s">
        <v>287</v>
      </c>
      <c r="D167" s="56"/>
    </row>
    <row r="168" spans="2:4" x14ac:dyDescent="0.25">
      <c r="B168" s="55" t="s">
        <v>289</v>
      </c>
      <c r="C168" s="52" t="s">
        <v>288</v>
      </c>
      <c r="D168" s="56"/>
    </row>
    <row r="169" spans="2:4" x14ac:dyDescent="0.25">
      <c r="B169" s="55" t="s">
        <v>291</v>
      </c>
      <c r="C169" s="52" t="s">
        <v>290</v>
      </c>
      <c r="D169" s="56"/>
    </row>
    <row r="170" spans="2:4" x14ac:dyDescent="0.25">
      <c r="B170" s="55" t="s">
        <v>293</v>
      </c>
      <c r="C170" s="52" t="s">
        <v>292</v>
      </c>
      <c r="D170" s="56">
        <v>1</v>
      </c>
    </row>
    <row r="171" spans="2:4" x14ac:dyDescent="0.25">
      <c r="B171" s="55" t="s">
        <v>295</v>
      </c>
      <c r="C171" s="52" t="s">
        <v>294</v>
      </c>
      <c r="D171" s="56"/>
    </row>
    <row r="172" spans="2:4" x14ac:dyDescent="0.25">
      <c r="B172" s="55" t="s">
        <v>297</v>
      </c>
      <c r="C172" s="52" t="s">
        <v>296</v>
      </c>
      <c r="D172" s="56"/>
    </row>
    <row r="173" spans="2:4" x14ac:dyDescent="0.25">
      <c r="B173" s="55" t="s">
        <v>371</v>
      </c>
      <c r="C173" s="52" t="s">
        <v>298</v>
      </c>
      <c r="D173" s="56"/>
    </row>
    <row r="174" spans="2:4" x14ac:dyDescent="0.25">
      <c r="B174" s="55" t="s">
        <v>300</v>
      </c>
      <c r="C174" s="52" t="s">
        <v>299</v>
      </c>
      <c r="D174" s="56"/>
    </row>
    <row r="175" spans="2:4" x14ac:dyDescent="0.25">
      <c r="B175" s="55" t="s">
        <v>302</v>
      </c>
      <c r="C175" s="52" t="s">
        <v>301</v>
      </c>
      <c r="D175" s="56"/>
    </row>
    <row r="176" spans="2:4" x14ac:dyDescent="0.25">
      <c r="B176" s="55" t="s">
        <v>304</v>
      </c>
      <c r="C176" s="52" t="s">
        <v>303</v>
      </c>
      <c r="D176" s="56"/>
    </row>
    <row r="177" spans="2:4" x14ac:dyDescent="0.25">
      <c r="B177" s="55" t="s">
        <v>306</v>
      </c>
      <c r="C177" s="52" t="s">
        <v>305</v>
      </c>
      <c r="D177" s="56"/>
    </row>
    <row r="178" spans="2:4" x14ac:dyDescent="0.25">
      <c r="B178" s="55" t="s">
        <v>308</v>
      </c>
      <c r="C178" s="52" t="s">
        <v>307</v>
      </c>
      <c r="D178" s="56"/>
    </row>
    <row r="179" spans="2:4" x14ac:dyDescent="0.25">
      <c r="B179" s="55" t="s">
        <v>379</v>
      </c>
      <c r="C179" s="52" t="s">
        <v>309</v>
      </c>
      <c r="D179" s="56"/>
    </row>
    <row r="180" spans="2:4" x14ac:dyDescent="0.25">
      <c r="B180" s="55" t="s">
        <v>311</v>
      </c>
      <c r="C180" s="52" t="s">
        <v>310</v>
      </c>
      <c r="D180" s="56">
        <v>1</v>
      </c>
    </row>
    <row r="181" spans="2:4" x14ac:dyDescent="0.25">
      <c r="B181" s="55" t="s">
        <v>313</v>
      </c>
      <c r="C181" s="52" t="s">
        <v>312</v>
      </c>
      <c r="D181" s="56"/>
    </row>
    <row r="182" spans="2:4" x14ac:dyDescent="0.25">
      <c r="B182" s="55" t="s">
        <v>372</v>
      </c>
      <c r="C182" s="52" t="s">
        <v>314</v>
      </c>
      <c r="D182" s="56"/>
    </row>
    <row r="183" spans="2:4" x14ac:dyDescent="0.25">
      <c r="B183" s="55" t="s">
        <v>316</v>
      </c>
      <c r="C183" s="52" t="s">
        <v>315</v>
      </c>
      <c r="D183" s="56"/>
    </row>
    <row r="184" spans="2:4" x14ac:dyDescent="0.25">
      <c r="B184" s="55" t="s">
        <v>318</v>
      </c>
      <c r="C184" s="52" t="s">
        <v>317</v>
      </c>
      <c r="D184" s="56"/>
    </row>
    <row r="185" spans="2:4" x14ac:dyDescent="0.25">
      <c r="B185" s="55" t="s">
        <v>320</v>
      </c>
      <c r="C185" s="52" t="s">
        <v>319</v>
      </c>
      <c r="D185" s="56"/>
    </row>
    <row r="186" spans="2:4" x14ac:dyDescent="0.25">
      <c r="B186" s="55" t="s">
        <v>322</v>
      </c>
      <c r="C186" s="52" t="s">
        <v>321</v>
      </c>
      <c r="D186" s="56"/>
    </row>
    <row r="187" spans="2:4" x14ac:dyDescent="0.25">
      <c r="B187" s="55" t="s">
        <v>324</v>
      </c>
      <c r="C187" s="52" t="s">
        <v>323</v>
      </c>
      <c r="D187" s="56"/>
    </row>
    <row r="188" spans="2:4" x14ac:dyDescent="0.25">
      <c r="B188" s="55" t="s">
        <v>326</v>
      </c>
      <c r="C188" s="52" t="s">
        <v>325</v>
      </c>
      <c r="D188" s="56"/>
    </row>
    <row r="189" spans="2:4" x14ac:dyDescent="0.25">
      <c r="B189" s="55" t="s">
        <v>373</v>
      </c>
      <c r="C189" s="52" t="s">
        <v>327</v>
      </c>
      <c r="D189" s="56"/>
    </row>
    <row r="190" spans="2:4" x14ac:dyDescent="0.25">
      <c r="B190" s="55" t="s">
        <v>329</v>
      </c>
      <c r="C190" s="52" t="s">
        <v>328</v>
      </c>
      <c r="D190" s="56"/>
    </row>
    <row r="191" spans="2:4" x14ac:dyDescent="0.25">
      <c r="B191" s="55" t="s">
        <v>374</v>
      </c>
      <c r="C191" s="52" t="s">
        <v>330</v>
      </c>
      <c r="D191" s="56"/>
    </row>
    <row r="192" spans="2:4" x14ac:dyDescent="0.25">
      <c r="B192" s="55" t="s">
        <v>375</v>
      </c>
      <c r="C192" s="52" t="s">
        <v>331</v>
      </c>
      <c r="D192" s="56"/>
    </row>
    <row r="193" spans="2:4" x14ac:dyDescent="0.25">
      <c r="B193" s="55" t="s">
        <v>376</v>
      </c>
      <c r="C193" s="52" t="s">
        <v>332</v>
      </c>
      <c r="D193" s="56"/>
    </row>
    <row r="194" spans="2:4" x14ac:dyDescent="0.25">
      <c r="B194" s="55" t="s">
        <v>370</v>
      </c>
      <c r="C194" s="52" t="s">
        <v>333</v>
      </c>
      <c r="D194" s="56"/>
    </row>
    <row r="195" spans="2:4" x14ac:dyDescent="0.25">
      <c r="B195" s="55" t="s">
        <v>356</v>
      </c>
      <c r="C195" s="52" t="s">
        <v>334</v>
      </c>
      <c r="D195" s="56"/>
    </row>
    <row r="196" spans="2:4" x14ac:dyDescent="0.25">
      <c r="B196" s="55" t="s">
        <v>336</v>
      </c>
      <c r="C196" s="52" t="s">
        <v>335</v>
      </c>
      <c r="D196" s="56"/>
    </row>
    <row r="197" spans="2:4" ht="13.8" thickBot="1" x14ac:dyDescent="0.3">
      <c r="B197" s="57" t="s">
        <v>338</v>
      </c>
      <c r="C197" s="58" t="s">
        <v>337</v>
      </c>
      <c r="D197" s="59"/>
    </row>
  </sheetData>
  <mergeCells count="5">
    <mergeCell ref="B10:K17"/>
    <mergeCell ref="A1:L3"/>
    <mergeCell ref="A5:L5"/>
    <mergeCell ref="A7:L7"/>
    <mergeCell ref="A8:L8"/>
  </mergeCells>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zoomScale="75" workbookViewId="0">
      <selection activeCell="I56" sqref="I56"/>
    </sheetView>
  </sheetViews>
  <sheetFormatPr defaultRowHeight="13.2" x14ac:dyDescent="0.25"/>
  <sheetData/>
  <pageMargins left="0" right="0" top="0" bottom="0" header="0.5" footer="0.5"/>
  <pageSetup scale="83" orientation="landscape" horizontalDpi="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5"/>
  <sheetViews>
    <sheetView workbookViewId="0">
      <selection activeCell="F5" sqref="F5:F182"/>
    </sheetView>
  </sheetViews>
  <sheetFormatPr defaultRowHeight="13.2" x14ac:dyDescent="0.25"/>
  <cols>
    <col min="2" max="2" width="17.5546875" customWidth="1"/>
    <col min="4" max="4" width="12.6640625" customWidth="1"/>
    <col min="5" max="6" width="13" customWidth="1"/>
    <col min="7" max="7" width="13.6640625" customWidth="1"/>
    <col min="8" max="9" width="15" customWidth="1"/>
    <col min="10" max="12" width="13.44140625" customWidth="1"/>
    <col min="13" max="21" width="12.6640625" customWidth="1"/>
  </cols>
  <sheetData>
    <row r="1" spans="1:22" x14ac:dyDescent="0.25">
      <c r="A1" s="1"/>
      <c r="B1" s="1"/>
      <c r="C1" s="1"/>
      <c r="D1" s="1"/>
      <c r="E1" s="1"/>
      <c r="F1" s="1"/>
      <c r="G1" s="1"/>
      <c r="H1" s="1"/>
      <c r="I1" s="1"/>
      <c r="J1" s="1"/>
      <c r="K1" s="1"/>
      <c r="L1" s="1"/>
      <c r="M1" s="1"/>
      <c r="N1" s="1"/>
      <c r="O1" s="1"/>
      <c r="P1" s="1"/>
      <c r="Q1" s="1"/>
      <c r="R1" s="1"/>
      <c r="S1" s="1"/>
      <c r="T1" s="19"/>
      <c r="U1" s="1"/>
      <c r="V1" s="19"/>
    </row>
    <row r="2" spans="1:22" x14ac:dyDescent="0.25">
      <c r="A2" s="20"/>
      <c r="B2" s="3"/>
      <c r="C2" s="3"/>
      <c r="D2" s="4" t="s">
        <v>0</v>
      </c>
      <c r="E2" s="5"/>
      <c r="F2" s="5"/>
      <c r="G2" s="4" t="s">
        <v>1</v>
      </c>
      <c r="H2" s="5"/>
      <c r="I2" s="5"/>
      <c r="J2" s="4" t="s">
        <v>2</v>
      </c>
      <c r="K2" s="5"/>
      <c r="L2" s="5"/>
      <c r="M2" s="4" t="s">
        <v>3</v>
      </c>
      <c r="N2" s="5"/>
      <c r="O2" s="5"/>
      <c r="P2" s="4" t="s">
        <v>4</v>
      </c>
      <c r="Q2" s="5"/>
      <c r="R2" s="5"/>
      <c r="S2" s="4" t="s">
        <v>5</v>
      </c>
      <c r="T2" s="4"/>
      <c r="U2" s="6"/>
    </row>
    <row r="3" spans="1:22" x14ac:dyDescent="0.25">
      <c r="A3" s="21"/>
      <c r="B3" s="2"/>
      <c r="C3" s="2"/>
      <c r="D3" s="2" t="s">
        <v>6</v>
      </c>
      <c r="E3" s="2" t="s">
        <v>344</v>
      </c>
      <c r="F3" s="2" t="s">
        <v>345</v>
      </c>
      <c r="G3" s="2" t="s">
        <v>6</v>
      </c>
      <c r="H3" s="2" t="s">
        <v>344</v>
      </c>
      <c r="I3" s="2" t="s">
        <v>345</v>
      </c>
      <c r="J3" s="2" t="s">
        <v>6</v>
      </c>
      <c r="K3" s="2" t="s">
        <v>344</v>
      </c>
      <c r="L3" s="2" t="s">
        <v>345</v>
      </c>
      <c r="M3" s="2" t="s">
        <v>6</v>
      </c>
      <c r="N3" s="2" t="s">
        <v>344</v>
      </c>
      <c r="O3" s="2" t="s">
        <v>345</v>
      </c>
      <c r="P3" s="2" t="s">
        <v>6</v>
      </c>
      <c r="Q3" s="2" t="s">
        <v>344</v>
      </c>
      <c r="R3" s="2" t="s">
        <v>345</v>
      </c>
      <c r="S3" s="2" t="s">
        <v>6</v>
      </c>
      <c r="T3" s="2" t="s">
        <v>344</v>
      </c>
      <c r="U3" s="7" t="s">
        <v>345</v>
      </c>
    </row>
    <row r="4" spans="1:22" x14ac:dyDescent="0.25">
      <c r="A4" s="22"/>
      <c r="B4" s="8"/>
      <c r="C4" s="8"/>
      <c r="D4" s="8"/>
      <c r="E4" s="8"/>
      <c r="F4" s="8"/>
      <c r="G4" s="8"/>
      <c r="H4" s="8"/>
      <c r="I4" s="8"/>
      <c r="J4" s="8"/>
      <c r="K4" s="8"/>
      <c r="L4" s="8"/>
      <c r="M4" s="8"/>
      <c r="N4" s="8"/>
      <c r="O4" s="8"/>
      <c r="P4" s="8"/>
      <c r="Q4" s="8"/>
      <c r="R4" s="8"/>
      <c r="S4" s="8"/>
      <c r="T4" s="8"/>
      <c r="U4" s="23"/>
    </row>
    <row r="5" spans="1:22" x14ac:dyDescent="0.25">
      <c r="A5" s="24">
        <v>1</v>
      </c>
      <c r="B5" s="10" t="s">
        <v>10</v>
      </c>
      <c r="C5" s="2" t="s">
        <v>9</v>
      </c>
      <c r="D5" s="11">
        <v>-1.6163871673910992</v>
      </c>
      <c r="E5" s="12">
        <v>0.36031461549530619</v>
      </c>
      <c r="F5" s="64">
        <v>1</v>
      </c>
      <c r="G5" s="12" t="s">
        <v>11</v>
      </c>
      <c r="H5" s="12" t="s">
        <v>11</v>
      </c>
      <c r="I5" s="25" t="s">
        <v>11</v>
      </c>
      <c r="J5" s="12" t="s">
        <v>11</v>
      </c>
      <c r="K5" s="12" t="s">
        <v>11</v>
      </c>
      <c r="L5" s="25" t="s">
        <v>11</v>
      </c>
      <c r="M5" s="12" t="s">
        <v>11</v>
      </c>
      <c r="N5" s="12" t="s">
        <v>11</v>
      </c>
      <c r="O5" s="25" t="s">
        <v>11</v>
      </c>
      <c r="P5" s="12" t="s">
        <v>11</v>
      </c>
      <c r="Q5" s="12" t="s">
        <v>11</v>
      </c>
      <c r="R5" s="25" t="s">
        <v>11</v>
      </c>
      <c r="S5" s="12" t="s">
        <v>11</v>
      </c>
      <c r="T5" s="12" t="s">
        <v>11</v>
      </c>
      <c r="U5" s="26" t="s">
        <v>11</v>
      </c>
    </row>
    <row r="6" spans="1:22" x14ac:dyDescent="0.25">
      <c r="A6" s="24">
        <v>2</v>
      </c>
      <c r="B6" s="10" t="s">
        <v>13</v>
      </c>
      <c r="C6" s="2" t="s">
        <v>12</v>
      </c>
      <c r="D6" s="13">
        <v>-1.0034270598269508</v>
      </c>
      <c r="E6" s="12">
        <v>0.25402694431067208</v>
      </c>
      <c r="F6" s="64">
        <v>3</v>
      </c>
      <c r="G6" s="12">
        <v>-1.7846035962181079</v>
      </c>
      <c r="H6" s="12">
        <v>0.27905845743699148</v>
      </c>
      <c r="I6" s="25">
        <v>4</v>
      </c>
      <c r="J6" s="12">
        <v>-1.390338884292103</v>
      </c>
      <c r="K6" s="12">
        <v>0.23533770853731531</v>
      </c>
      <c r="L6" s="25">
        <v>5</v>
      </c>
      <c r="M6" s="12">
        <v>-0.70957546122155735</v>
      </c>
      <c r="N6" s="12">
        <v>0.29177868538636526</v>
      </c>
      <c r="O6" s="25">
        <v>4</v>
      </c>
      <c r="P6" s="12">
        <v>-1.2250664457942559</v>
      </c>
      <c r="Q6" s="12">
        <v>0.27274644247184715</v>
      </c>
      <c r="R6" s="25">
        <v>5</v>
      </c>
      <c r="S6" s="12">
        <v>-0.86303091604875526</v>
      </c>
      <c r="T6" s="12">
        <v>0.22310568461604569</v>
      </c>
      <c r="U6" s="26">
        <v>4</v>
      </c>
    </row>
    <row r="7" spans="1:22" x14ac:dyDescent="0.25">
      <c r="A7" s="24">
        <v>3</v>
      </c>
      <c r="B7" s="10" t="s">
        <v>15</v>
      </c>
      <c r="C7" s="2" t="s">
        <v>14</v>
      </c>
      <c r="D7" s="13">
        <v>-7.7479767490819564E-3</v>
      </c>
      <c r="E7" s="12">
        <v>0.28728334123682875</v>
      </c>
      <c r="F7" s="64">
        <v>4</v>
      </c>
      <c r="G7" s="12">
        <v>-1.0004086877827638</v>
      </c>
      <c r="H7" s="12">
        <v>0.25398901430107884</v>
      </c>
      <c r="I7" s="25">
        <v>4</v>
      </c>
      <c r="J7" s="12">
        <v>-0.65337260333753588</v>
      </c>
      <c r="K7" s="12">
        <v>0.29434619800260248</v>
      </c>
      <c r="L7" s="25">
        <v>4</v>
      </c>
      <c r="M7" s="12">
        <v>-0.69955471858828977</v>
      </c>
      <c r="N7" s="12">
        <v>0.2628266479146692</v>
      </c>
      <c r="O7" s="25">
        <v>5</v>
      </c>
      <c r="P7" s="12">
        <v>-0.91777004729796774</v>
      </c>
      <c r="Q7" s="12">
        <v>0.19625062444278024</v>
      </c>
      <c r="R7" s="25">
        <v>6</v>
      </c>
      <c r="S7" s="12">
        <v>-0.98509305269304992</v>
      </c>
      <c r="T7" s="12">
        <v>0.23187454055691353</v>
      </c>
      <c r="U7" s="26">
        <v>5</v>
      </c>
    </row>
    <row r="8" spans="1:22" x14ac:dyDescent="0.25">
      <c r="A8" s="24">
        <v>4</v>
      </c>
      <c r="B8" s="10" t="s">
        <v>353</v>
      </c>
      <c r="C8" s="2" t="s">
        <v>16</v>
      </c>
      <c r="D8" s="13">
        <v>-0.5446778787510238</v>
      </c>
      <c r="E8" s="12">
        <v>0.25402694431067208</v>
      </c>
      <c r="F8" s="64">
        <v>3</v>
      </c>
      <c r="G8" s="12">
        <v>0.82471151740840931</v>
      </c>
      <c r="H8" s="12">
        <v>0.29988188904282925</v>
      </c>
      <c r="I8" s="25">
        <v>3</v>
      </c>
      <c r="J8" s="12">
        <v>0.13828729996307365</v>
      </c>
      <c r="K8" s="12">
        <v>0.31908959204123422</v>
      </c>
      <c r="L8" s="25">
        <v>3</v>
      </c>
      <c r="M8" s="12">
        <v>0.29621944848933685</v>
      </c>
      <c r="N8" s="12">
        <v>0.39525422199815724</v>
      </c>
      <c r="O8" s="25">
        <v>3</v>
      </c>
      <c r="P8" s="12">
        <v>0.76749841340530323</v>
      </c>
      <c r="Q8" s="12">
        <v>0.27634968636657775</v>
      </c>
      <c r="R8" s="25">
        <v>4</v>
      </c>
      <c r="S8" s="12">
        <v>-2.6886737681040048E-2</v>
      </c>
      <c r="T8" s="12">
        <v>0.26706317040829514</v>
      </c>
      <c r="U8" s="26">
        <v>3</v>
      </c>
    </row>
    <row r="9" spans="1:22" x14ac:dyDescent="0.25">
      <c r="A9" s="24">
        <v>5</v>
      </c>
      <c r="B9" s="10" t="s">
        <v>18</v>
      </c>
      <c r="C9" s="2" t="s">
        <v>17</v>
      </c>
      <c r="D9" s="13">
        <v>0.4820887285645386</v>
      </c>
      <c r="E9" s="12">
        <v>0.25402694431067208</v>
      </c>
      <c r="F9" s="64">
        <v>4</v>
      </c>
      <c r="G9" s="12">
        <v>0.50683537219617303</v>
      </c>
      <c r="H9" s="12">
        <v>0.26334453452009404</v>
      </c>
      <c r="I9" s="25">
        <v>5</v>
      </c>
      <c r="J9" s="12">
        <v>0.26204437002148684</v>
      </c>
      <c r="K9" s="12">
        <v>0.24866131188801807</v>
      </c>
      <c r="L9" s="25">
        <v>6</v>
      </c>
      <c r="M9" s="12">
        <v>0.66752454892309154</v>
      </c>
      <c r="N9" s="12">
        <v>0.22904640098569978</v>
      </c>
      <c r="O9" s="25">
        <v>5</v>
      </c>
      <c r="P9" s="12">
        <v>0.31894253694853825</v>
      </c>
      <c r="Q9" s="12">
        <v>0.21813983950894791</v>
      </c>
      <c r="R9" s="25">
        <v>7</v>
      </c>
      <c r="S9" s="12">
        <v>-0.27454750817661261</v>
      </c>
      <c r="T9" s="12">
        <v>0.19805508574877892</v>
      </c>
      <c r="U9" s="26">
        <v>7</v>
      </c>
    </row>
    <row r="10" spans="1:22" x14ac:dyDescent="0.25">
      <c r="A10" s="24">
        <v>6</v>
      </c>
      <c r="B10" s="10" t="s">
        <v>20</v>
      </c>
      <c r="C10" s="2" t="s">
        <v>19</v>
      </c>
      <c r="D10" s="13">
        <v>1.8827951270447892E-2</v>
      </c>
      <c r="E10" s="12">
        <v>0.28728334123682875</v>
      </c>
      <c r="F10" s="64">
        <v>4</v>
      </c>
      <c r="G10" s="12">
        <v>-0.45457877288103288</v>
      </c>
      <c r="H10" s="12">
        <v>0.25398901430107884</v>
      </c>
      <c r="I10" s="25">
        <v>4</v>
      </c>
      <c r="J10" s="12">
        <v>-0.65466184670493954</v>
      </c>
      <c r="K10" s="12">
        <v>0.29434619800260248</v>
      </c>
      <c r="L10" s="25">
        <v>4</v>
      </c>
      <c r="M10" s="12">
        <v>-0.57031754777027643</v>
      </c>
      <c r="N10" s="12">
        <v>0.2628266479146692</v>
      </c>
      <c r="O10" s="25">
        <v>5</v>
      </c>
      <c r="P10" s="12">
        <v>-0.14626976465621802</v>
      </c>
      <c r="Q10" s="12">
        <v>0.19625062444278024</v>
      </c>
      <c r="R10" s="25">
        <v>6</v>
      </c>
      <c r="S10" s="12">
        <v>-0.80318825754149814</v>
      </c>
      <c r="T10" s="12">
        <v>0.23187454055691353</v>
      </c>
      <c r="U10" s="26">
        <v>5</v>
      </c>
    </row>
    <row r="11" spans="1:22" x14ac:dyDescent="0.25">
      <c r="A11" s="24">
        <v>7</v>
      </c>
      <c r="B11" s="10" t="s">
        <v>22</v>
      </c>
      <c r="C11" s="2" t="s">
        <v>21</v>
      </c>
      <c r="D11" s="13">
        <v>1.6280489151912487</v>
      </c>
      <c r="E11" s="12">
        <v>0.25402694431067208</v>
      </c>
      <c r="F11" s="64">
        <v>4</v>
      </c>
      <c r="G11" s="12">
        <v>1.1841498643981401</v>
      </c>
      <c r="H11" s="12">
        <v>0.26334453452009404</v>
      </c>
      <c r="I11" s="25">
        <v>5</v>
      </c>
      <c r="J11" s="12">
        <v>1.4586935841992952</v>
      </c>
      <c r="K11" s="12">
        <v>0.24866131188801807</v>
      </c>
      <c r="L11" s="25">
        <v>6</v>
      </c>
      <c r="M11" s="12">
        <v>0.96197014685799465</v>
      </c>
      <c r="N11" s="12">
        <v>0.22904640098569978</v>
      </c>
      <c r="O11" s="25">
        <v>5</v>
      </c>
      <c r="P11" s="12">
        <v>1.5963410719730877</v>
      </c>
      <c r="Q11" s="12">
        <v>0.21813983950894791</v>
      </c>
      <c r="R11" s="25">
        <v>7</v>
      </c>
      <c r="S11" s="12">
        <v>1.6010837569932306</v>
      </c>
      <c r="T11" s="12">
        <v>0.2062763160225359</v>
      </c>
      <c r="U11" s="26">
        <v>6</v>
      </c>
    </row>
    <row r="12" spans="1:22" x14ac:dyDescent="0.25">
      <c r="A12" s="24">
        <v>8</v>
      </c>
      <c r="B12" s="10" t="s">
        <v>24</v>
      </c>
      <c r="C12" s="2" t="s">
        <v>23</v>
      </c>
      <c r="D12" s="13">
        <v>1.4471660015733396</v>
      </c>
      <c r="E12" s="12">
        <v>0.25130023322348893</v>
      </c>
      <c r="F12" s="64">
        <v>5</v>
      </c>
      <c r="G12" s="12">
        <v>1.3767994469196794</v>
      </c>
      <c r="H12" s="12">
        <v>0.25228486761247954</v>
      </c>
      <c r="I12" s="25">
        <v>6</v>
      </c>
      <c r="J12" s="12">
        <v>1.2187250838209753</v>
      </c>
      <c r="K12" s="12">
        <v>0.23363653218585126</v>
      </c>
      <c r="L12" s="25">
        <v>7</v>
      </c>
      <c r="M12" s="12">
        <v>0.90088083633492544</v>
      </c>
      <c r="N12" s="12">
        <v>0.22876000329023777</v>
      </c>
      <c r="O12" s="25">
        <v>6</v>
      </c>
      <c r="P12" s="12">
        <v>1.8123422751679548</v>
      </c>
      <c r="Q12" s="12">
        <v>0.20773727561581487</v>
      </c>
      <c r="R12" s="25">
        <v>8</v>
      </c>
      <c r="S12" s="12">
        <v>1.4571072810078207</v>
      </c>
      <c r="T12" s="12">
        <v>0.18909298753709736</v>
      </c>
      <c r="U12" s="26">
        <v>8</v>
      </c>
    </row>
    <row r="13" spans="1:22" x14ac:dyDescent="0.25">
      <c r="A13" s="24">
        <v>9</v>
      </c>
      <c r="B13" s="10" t="s">
        <v>26</v>
      </c>
      <c r="C13" s="2" t="s">
        <v>25</v>
      </c>
      <c r="D13" s="13">
        <v>-0.91916406584670562</v>
      </c>
      <c r="E13" s="12">
        <v>0.25130023322348893</v>
      </c>
      <c r="F13" s="64">
        <v>5</v>
      </c>
      <c r="G13" s="12">
        <v>-0.36344458241929206</v>
      </c>
      <c r="H13" s="12">
        <v>0.2347220744274687</v>
      </c>
      <c r="I13" s="25">
        <v>5</v>
      </c>
      <c r="J13" s="12">
        <v>-0.83324863482836731</v>
      </c>
      <c r="K13" s="12">
        <v>0.24259893305862151</v>
      </c>
      <c r="L13" s="25">
        <v>5</v>
      </c>
      <c r="M13" s="12">
        <v>-0.99736144864975973</v>
      </c>
      <c r="N13" s="12">
        <v>0.2628266479146692</v>
      </c>
      <c r="O13" s="25">
        <v>5</v>
      </c>
      <c r="P13" s="12">
        <v>-0.56349409034291309</v>
      </c>
      <c r="Q13" s="12">
        <v>0.17954824109220222</v>
      </c>
      <c r="R13" s="25">
        <v>7</v>
      </c>
      <c r="S13" s="12">
        <v>-0.99759969576951679</v>
      </c>
      <c r="T13" s="12">
        <v>0.18824314571543588</v>
      </c>
      <c r="U13" s="26">
        <v>6</v>
      </c>
    </row>
    <row r="14" spans="1:22" x14ac:dyDescent="0.25">
      <c r="A14" s="24">
        <v>10</v>
      </c>
      <c r="B14" s="10" t="s">
        <v>28</v>
      </c>
      <c r="C14" s="2" t="s">
        <v>27</v>
      </c>
      <c r="D14" s="13">
        <v>-1.2884691166555629</v>
      </c>
      <c r="E14" s="12">
        <v>0.36031461549530619</v>
      </c>
      <c r="F14" s="64">
        <v>1</v>
      </c>
      <c r="G14" s="14" t="s">
        <v>11</v>
      </c>
      <c r="H14" s="14" t="s">
        <v>11</v>
      </c>
      <c r="I14" s="2" t="s">
        <v>11</v>
      </c>
      <c r="J14" s="14" t="s">
        <v>11</v>
      </c>
      <c r="K14" s="14" t="s">
        <v>11</v>
      </c>
      <c r="L14" s="2" t="s">
        <v>11</v>
      </c>
      <c r="M14" s="12">
        <v>-0.84581743863525027</v>
      </c>
      <c r="N14" s="12">
        <v>0.60188084442426626</v>
      </c>
      <c r="O14" s="25">
        <v>1</v>
      </c>
      <c r="P14" s="12">
        <v>-0.88073658171586089</v>
      </c>
      <c r="Q14" s="12">
        <v>0.60058386521254259</v>
      </c>
      <c r="R14" s="25">
        <v>1</v>
      </c>
      <c r="S14" s="14" t="s">
        <v>11</v>
      </c>
      <c r="T14" s="14" t="s">
        <v>11</v>
      </c>
      <c r="U14" s="7" t="s">
        <v>11</v>
      </c>
    </row>
    <row r="15" spans="1:22" x14ac:dyDescent="0.25">
      <c r="A15" s="24">
        <v>11</v>
      </c>
      <c r="B15" s="10" t="s">
        <v>30</v>
      </c>
      <c r="C15" s="2" t="s">
        <v>29</v>
      </c>
      <c r="D15" s="13">
        <v>1.4364193923806405</v>
      </c>
      <c r="E15" s="12">
        <v>0.25402694431067208</v>
      </c>
      <c r="F15" s="64">
        <v>4</v>
      </c>
      <c r="G15" s="12">
        <v>0.81771470597593032</v>
      </c>
      <c r="H15" s="12">
        <v>0.26334453452009404</v>
      </c>
      <c r="I15" s="25">
        <v>5</v>
      </c>
      <c r="J15" s="12">
        <v>0.88326173224899007</v>
      </c>
      <c r="K15" s="12">
        <v>0.24866131188801807</v>
      </c>
      <c r="L15" s="25">
        <v>6</v>
      </c>
      <c r="M15" s="12">
        <v>0.79383072480465788</v>
      </c>
      <c r="N15" s="12">
        <v>0.22904640098569978</v>
      </c>
      <c r="O15" s="25">
        <v>5</v>
      </c>
      <c r="P15" s="12">
        <v>0.79729522622895899</v>
      </c>
      <c r="Q15" s="12">
        <v>0.21813983950894791</v>
      </c>
      <c r="R15" s="25">
        <v>7</v>
      </c>
      <c r="S15" s="12">
        <v>0.67169323313295415</v>
      </c>
      <c r="T15" s="12">
        <v>0.19805508574877892</v>
      </c>
      <c r="U15" s="26">
        <v>7</v>
      </c>
    </row>
    <row r="16" spans="1:22" x14ac:dyDescent="0.25">
      <c r="A16" s="24">
        <v>12</v>
      </c>
      <c r="B16" s="10" t="s">
        <v>32</v>
      </c>
      <c r="C16" s="2" t="s">
        <v>31</v>
      </c>
      <c r="D16" s="13">
        <v>0.69461096437718883</v>
      </c>
      <c r="E16" s="12">
        <v>0.35265752232120906</v>
      </c>
      <c r="F16" s="64">
        <v>2</v>
      </c>
      <c r="G16" s="12">
        <v>-0.93741018160258371</v>
      </c>
      <c r="H16" s="12">
        <v>0.66053614439227493</v>
      </c>
      <c r="I16" s="25">
        <v>1</v>
      </c>
      <c r="J16" s="12">
        <v>-6.6464363883482369E-2</v>
      </c>
      <c r="K16" s="12">
        <v>0.5637075668724989</v>
      </c>
      <c r="L16" s="25">
        <v>1</v>
      </c>
      <c r="M16" s="12">
        <v>-8.1537398210084697E-2</v>
      </c>
      <c r="N16" s="12">
        <v>0.59674094290048185</v>
      </c>
      <c r="O16" s="25">
        <v>2</v>
      </c>
      <c r="P16" s="12">
        <v>-0.42206349271954474</v>
      </c>
      <c r="Q16" s="12">
        <v>0.45038851528650714</v>
      </c>
      <c r="R16" s="25">
        <v>2</v>
      </c>
      <c r="S16" s="12">
        <v>-0.78081476958594132</v>
      </c>
      <c r="T16" s="12">
        <v>0.53653470441187612</v>
      </c>
      <c r="U16" s="26">
        <v>1</v>
      </c>
    </row>
    <row r="17" spans="1:21" x14ac:dyDescent="0.25">
      <c r="A17" s="24">
        <v>13</v>
      </c>
      <c r="B17" s="10" t="s">
        <v>34</v>
      </c>
      <c r="C17" s="2" t="s">
        <v>33</v>
      </c>
      <c r="D17" s="13">
        <v>-0.21346292357511837</v>
      </c>
      <c r="E17" s="12">
        <v>0.29137760175532934</v>
      </c>
      <c r="F17" s="64">
        <v>2</v>
      </c>
      <c r="G17" s="12">
        <v>-0.51662099737905565</v>
      </c>
      <c r="H17" s="12">
        <v>0.36279173932405639</v>
      </c>
      <c r="I17" s="25">
        <v>2</v>
      </c>
      <c r="J17" s="12">
        <v>-5.9200859017791298E-2</v>
      </c>
      <c r="K17" s="12">
        <v>0.31735550250726685</v>
      </c>
      <c r="L17" s="25">
        <v>3</v>
      </c>
      <c r="M17" s="12">
        <v>-3.782975907589714E-2</v>
      </c>
      <c r="N17" s="12">
        <v>0.33251863866145182</v>
      </c>
      <c r="O17" s="25">
        <v>3</v>
      </c>
      <c r="P17" s="12">
        <v>-0.35005012439575683</v>
      </c>
      <c r="Q17" s="12">
        <v>0.42866208060882488</v>
      </c>
      <c r="R17" s="25">
        <v>3</v>
      </c>
      <c r="S17" s="12">
        <v>-0.36764475284468895</v>
      </c>
      <c r="T17" s="12">
        <v>0.35684147672067407</v>
      </c>
      <c r="U17" s="26">
        <v>2</v>
      </c>
    </row>
    <row r="18" spans="1:21" x14ac:dyDescent="0.25">
      <c r="A18" s="24">
        <v>14</v>
      </c>
      <c r="B18" s="10" t="s">
        <v>36</v>
      </c>
      <c r="C18" s="2" t="s">
        <v>35</v>
      </c>
      <c r="D18" s="13">
        <v>-1.4932705507372059E-2</v>
      </c>
      <c r="E18" s="12">
        <v>0.25402694431067208</v>
      </c>
      <c r="F18" s="64">
        <v>3</v>
      </c>
      <c r="G18" s="12">
        <v>-0.39823441227794426</v>
      </c>
      <c r="H18" s="12">
        <v>0.29988188904282925</v>
      </c>
      <c r="I18" s="25">
        <v>3</v>
      </c>
      <c r="J18" s="12">
        <v>-0.56460822499449281</v>
      </c>
      <c r="K18" s="12">
        <v>0.31908959204123422</v>
      </c>
      <c r="L18" s="25">
        <v>3</v>
      </c>
      <c r="M18" s="12">
        <v>-0.15523665121689781</v>
      </c>
      <c r="N18" s="12">
        <v>0.39525422199815724</v>
      </c>
      <c r="O18" s="25">
        <v>3</v>
      </c>
      <c r="P18" s="12">
        <v>-0.92944369417260075</v>
      </c>
      <c r="Q18" s="12">
        <v>0.27634968636657775</v>
      </c>
      <c r="R18" s="25">
        <v>4</v>
      </c>
      <c r="S18" s="12">
        <v>-0.2891094664326917</v>
      </c>
      <c r="T18" s="12">
        <v>0.26706317040829514</v>
      </c>
      <c r="U18" s="26">
        <v>3</v>
      </c>
    </row>
    <row r="19" spans="1:21" x14ac:dyDescent="0.25">
      <c r="A19" s="24">
        <v>15</v>
      </c>
      <c r="B19" s="10" t="s">
        <v>38</v>
      </c>
      <c r="C19" s="2" t="s">
        <v>37</v>
      </c>
      <c r="D19" s="13">
        <v>0.60306902492821612</v>
      </c>
      <c r="E19" s="12">
        <v>0.25130023322348893</v>
      </c>
      <c r="F19" s="64">
        <v>5</v>
      </c>
      <c r="G19" s="12">
        <v>0.43392867304825039</v>
      </c>
      <c r="H19" s="12">
        <v>0.2347220744274687</v>
      </c>
      <c r="I19" s="25">
        <v>5</v>
      </c>
      <c r="J19" s="12">
        <v>-0.8141308759227277</v>
      </c>
      <c r="K19" s="12">
        <v>0.24259893305862151</v>
      </c>
      <c r="L19" s="25">
        <v>5</v>
      </c>
      <c r="M19" s="12">
        <v>0.51648934485113174</v>
      </c>
      <c r="N19" s="12">
        <v>0.2628266479146692</v>
      </c>
      <c r="O19" s="25">
        <v>5</v>
      </c>
      <c r="P19" s="12">
        <v>-0.14979869952159189</v>
      </c>
      <c r="Q19" s="12">
        <v>0.17954824109220222</v>
      </c>
      <c r="R19" s="25">
        <v>7</v>
      </c>
      <c r="S19" s="12">
        <v>-0.55715205457466677</v>
      </c>
      <c r="T19" s="12">
        <v>0.18193276470480088</v>
      </c>
      <c r="U19" s="26">
        <v>7</v>
      </c>
    </row>
    <row r="20" spans="1:21" x14ac:dyDescent="0.25">
      <c r="A20" s="24">
        <v>16</v>
      </c>
      <c r="B20" s="10" t="s">
        <v>40</v>
      </c>
      <c r="C20" s="2" t="s">
        <v>39</v>
      </c>
      <c r="D20" s="13">
        <v>-1.0370635684437435</v>
      </c>
      <c r="E20" s="12">
        <v>0.25402694431067208</v>
      </c>
      <c r="F20" s="64">
        <v>3</v>
      </c>
      <c r="G20" s="12">
        <v>-7.6897794470733111E-2</v>
      </c>
      <c r="H20" s="12">
        <v>0.29988188904282925</v>
      </c>
      <c r="I20" s="25">
        <v>3</v>
      </c>
      <c r="J20" s="12">
        <v>0.2354996562606774</v>
      </c>
      <c r="K20" s="12">
        <v>0.31908959204123422</v>
      </c>
      <c r="L20" s="25">
        <v>3</v>
      </c>
      <c r="M20" s="12">
        <v>0.75189178411657842</v>
      </c>
      <c r="N20" s="12">
        <v>0.39525422199815724</v>
      </c>
      <c r="O20" s="25">
        <v>3</v>
      </c>
      <c r="P20" s="12">
        <v>0.66452576903601746</v>
      </c>
      <c r="Q20" s="12">
        <v>0.27634968636657775</v>
      </c>
      <c r="R20" s="25">
        <v>4</v>
      </c>
      <c r="S20" s="12">
        <v>-0.21498583790870973</v>
      </c>
      <c r="T20" s="12">
        <v>0.26706317040829514</v>
      </c>
      <c r="U20" s="26">
        <v>3</v>
      </c>
    </row>
    <row r="21" spans="1:21" x14ac:dyDescent="0.25">
      <c r="A21" s="24">
        <v>17</v>
      </c>
      <c r="B21" s="10" t="s">
        <v>42</v>
      </c>
      <c r="C21" s="2" t="s">
        <v>41</v>
      </c>
      <c r="D21" s="13">
        <v>1.134292827063726</v>
      </c>
      <c r="E21" s="12">
        <v>0.29137760175532934</v>
      </c>
      <c r="F21" s="64">
        <v>2</v>
      </c>
      <c r="G21" s="12">
        <v>0.37213747659353447</v>
      </c>
      <c r="H21" s="12">
        <v>0.41252284257447502</v>
      </c>
      <c r="I21" s="25">
        <v>1</v>
      </c>
      <c r="J21" s="12">
        <v>0.47372699580501521</v>
      </c>
      <c r="K21" s="12">
        <v>0.76816878371913544</v>
      </c>
      <c r="L21" s="25">
        <v>1</v>
      </c>
      <c r="M21" s="12">
        <v>0.87001033067620104</v>
      </c>
      <c r="N21" s="12">
        <v>0.51994095831945863</v>
      </c>
      <c r="O21" s="25">
        <v>2</v>
      </c>
      <c r="P21" s="12">
        <v>0.56301924319449048</v>
      </c>
      <c r="Q21" s="12">
        <v>0.44307336250641616</v>
      </c>
      <c r="R21" s="25">
        <v>2</v>
      </c>
      <c r="S21" s="12">
        <v>0.49738311886793529</v>
      </c>
      <c r="T21" s="12">
        <v>0.74867439619943676</v>
      </c>
      <c r="U21" s="26">
        <v>1</v>
      </c>
    </row>
    <row r="22" spans="1:21" x14ac:dyDescent="0.25">
      <c r="A22" s="24">
        <v>18</v>
      </c>
      <c r="B22" s="10" t="s">
        <v>354</v>
      </c>
      <c r="C22" s="2" t="s">
        <v>43</v>
      </c>
      <c r="D22" s="13">
        <v>-0.97090637481281916</v>
      </c>
      <c r="E22" s="12">
        <v>0.36031461549530619</v>
      </c>
      <c r="F22" s="64">
        <v>2</v>
      </c>
      <c r="G22" s="12">
        <v>-1.1552388845802837</v>
      </c>
      <c r="H22" s="12">
        <v>0.38521922477416387</v>
      </c>
      <c r="I22" s="25">
        <v>1</v>
      </c>
      <c r="J22" s="12">
        <v>-1.1084941457157245</v>
      </c>
      <c r="K22" s="12">
        <v>0.40747715389400124</v>
      </c>
      <c r="L22" s="25">
        <v>1</v>
      </c>
      <c r="M22" s="12">
        <v>-1.2574078298340885</v>
      </c>
      <c r="N22" s="12">
        <v>0.30445780587756932</v>
      </c>
      <c r="O22" s="25">
        <v>2</v>
      </c>
      <c r="P22" s="12">
        <v>-1.1084415791240219</v>
      </c>
      <c r="Q22" s="12">
        <v>0.2322417228763988</v>
      </c>
      <c r="R22" s="25">
        <v>3</v>
      </c>
      <c r="S22" s="12">
        <v>-0.35252358266285255</v>
      </c>
      <c r="T22" s="12">
        <v>0.45502709497665206</v>
      </c>
      <c r="U22" s="26">
        <v>1</v>
      </c>
    </row>
    <row r="23" spans="1:21" x14ac:dyDescent="0.25">
      <c r="A23" s="24">
        <v>19</v>
      </c>
      <c r="B23" s="10" t="s">
        <v>45</v>
      </c>
      <c r="C23" s="2" t="s">
        <v>44</v>
      </c>
      <c r="D23" s="13">
        <v>-0.52066192727355987</v>
      </c>
      <c r="E23" s="12">
        <v>0.28728334123682875</v>
      </c>
      <c r="F23" s="64">
        <v>4</v>
      </c>
      <c r="G23" s="12">
        <v>-0.37473847286711021</v>
      </c>
      <c r="H23" s="12">
        <v>0.25398901430107884</v>
      </c>
      <c r="I23" s="25">
        <v>4</v>
      </c>
      <c r="J23" s="12">
        <v>-0.65892415792465864</v>
      </c>
      <c r="K23" s="12">
        <v>0.29434619800260248</v>
      </c>
      <c r="L23" s="25">
        <v>4</v>
      </c>
      <c r="M23" s="12">
        <v>-1.4655770170580293</v>
      </c>
      <c r="N23" s="12">
        <v>0.2628266479146692</v>
      </c>
      <c r="O23" s="25">
        <v>5</v>
      </c>
      <c r="P23" s="12">
        <v>-0.87613754102101138</v>
      </c>
      <c r="Q23" s="12">
        <v>0.19625062444278024</v>
      </c>
      <c r="R23" s="25">
        <v>6</v>
      </c>
      <c r="S23" s="12">
        <v>-0.6536239410710486</v>
      </c>
      <c r="T23" s="12">
        <v>0.22037559601784598</v>
      </c>
      <c r="U23" s="26">
        <v>6</v>
      </c>
    </row>
    <row r="24" spans="1:21" x14ac:dyDescent="0.25">
      <c r="A24" s="24">
        <v>20</v>
      </c>
      <c r="B24" s="10" t="s">
        <v>47</v>
      </c>
      <c r="C24" s="2" t="s">
        <v>46</v>
      </c>
      <c r="D24" s="13">
        <v>1.2313222096205774</v>
      </c>
      <c r="E24" s="12">
        <v>0.36031461549530619</v>
      </c>
      <c r="F24" s="64">
        <v>1</v>
      </c>
      <c r="G24" s="14" t="s">
        <v>11</v>
      </c>
      <c r="H24" s="14" t="s">
        <v>11</v>
      </c>
      <c r="I24" s="2" t="s">
        <v>11</v>
      </c>
      <c r="J24" s="14" t="s">
        <v>11</v>
      </c>
      <c r="K24" s="14" t="s">
        <v>11</v>
      </c>
      <c r="L24" s="2" t="s">
        <v>11</v>
      </c>
      <c r="M24" s="12">
        <v>0.28825474814933105</v>
      </c>
      <c r="N24" s="12">
        <v>0.60188084442426626</v>
      </c>
      <c r="O24" s="25">
        <v>1</v>
      </c>
      <c r="P24" s="12">
        <v>8.7966341143743798E-2</v>
      </c>
      <c r="Q24" s="12">
        <v>0.60058386521254259</v>
      </c>
      <c r="R24" s="25">
        <v>1</v>
      </c>
      <c r="S24" s="14" t="s">
        <v>11</v>
      </c>
      <c r="T24" s="14" t="s">
        <v>11</v>
      </c>
      <c r="U24" s="7" t="s">
        <v>11</v>
      </c>
    </row>
    <row r="25" spans="1:21" x14ac:dyDescent="0.25">
      <c r="A25" s="24">
        <v>21</v>
      </c>
      <c r="B25" s="10" t="s">
        <v>49</v>
      </c>
      <c r="C25" s="2" t="s">
        <v>48</v>
      </c>
      <c r="D25" s="13">
        <v>0.3913744486511031</v>
      </c>
      <c r="E25" s="12">
        <v>0.25130023322348893</v>
      </c>
      <c r="F25" s="64">
        <v>4</v>
      </c>
      <c r="G25" s="12">
        <v>-0.14264805559353128</v>
      </c>
      <c r="H25" s="12">
        <v>0.28384561747895509</v>
      </c>
      <c r="I25" s="25">
        <v>4</v>
      </c>
      <c r="J25" s="12">
        <v>-0.22292354496409245</v>
      </c>
      <c r="K25" s="12">
        <v>0.25933435987227932</v>
      </c>
      <c r="L25" s="25">
        <v>5</v>
      </c>
      <c r="M25" s="12">
        <v>0.87584667039929731</v>
      </c>
      <c r="N25" s="12">
        <v>0.39378792524103623</v>
      </c>
      <c r="O25" s="25">
        <v>4</v>
      </c>
      <c r="P25" s="12">
        <v>-0.35450537499875051</v>
      </c>
      <c r="Q25" s="12">
        <v>0.25605974956246003</v>
      </c>
      <c r="R25" s="25">
        <v>5</v>
      </c>
      <c r="S25" s="12">
        <v>-0.43787719478603893</v>
      </c>
      <c r="T25" s="12">
        <v>0.23258218307199124</v>
      </c>
      <c r="U25" s="26">
        <v>5</v>
      </c>
    </row>
    <row r="26" spans="1:21" x14ac:dyDescent="0.25">
      <c r="A26" s="24">
        <v>22</v>
      </c>
      <c r="B26" s="10" t="s">
        <v>51</v>
      </c>
      <c r="C26" s="2" t="s">
        <v>50</v>
      </c>
      <c r="D26" s="13">
        <v>0.55168050950866032</v>
      </c>
      <c r="E26" s="12">
        <v>0.25130023322348893</v>
      </c>
      <c r="F26" s="64">
        <v>5</v>
      </c>
      <c r="G26" s="12">
        <v>-0.32263921138726914</v>
      </c>
      <c r="H26" s="12">
        <v>0.25228486761247954</v>
      </c>
      <c r="I26" s="25">
        <v>6</v>
      </c>
      <c r="J26" s="12">
        <v>-0.21993543240760341</v>
      </c>
      <c r="K26" s="12">
        <v>0.23363653218585126</v>
      </c>
      <c r="L26" s="25">
        <v>7</v>
      </c>
      <c r="M26" s="12">
        <v>0.13381615967891852</v>
      </c>
      <c r="N26" s="12">
        <v>0.22876000329023777</v>
      </c>
      <c r="O26" s="25">
        <v>6</v>
      </c>
      <c r="P26" s="12">
        <v>-0.22209142972638229</v>
      </c>
      <c r="Q26" s="12">
        <v>0.20773727561581487</v>
      </c>
      <c r="R26" s="25">
        <v>8</v>
      </c>
      <c r="S26" s="12">
        <v>5.761684419170391E-2</v>
      </c>
      <c r="T26" s="12">
        <v>0.18909298753709736</v>
      </c>
      <c r="U26" s="26">
        <v>8</v>
      </c>
    </row>
    <row r="27" spans="1:21" x14ac:dyDescent="0.25">
      <c r="A27" s="24">
        <v>23</v>
      </c>
      <c r="B27" s="10" t="s">
        <v>53</v>
      </c>
      <c r="C27" s="2" t="s">
        <v>52</v>
      </c>
      <c r="D27" s="13">
        <v>1.4902048791283327</v>
      </c>
      <c r="E27" s="12">
        <v>0.36031461549530619</v>
      </c>
      <c r="F27" s="64">
        <v>1</v>
      </c>
      <c r="G27" s="14" t="s">
        <v>11</v>
      </c>
      <c r="H27" s="14" t="s">
        <v>11</v>
      </c>
      <c r="I27" s="2" t="s">
        <v>11</v>
      </c>
      <c r="J27" s="14" t="s">
        <v>11</v>
      </c>
      <c r="K27" s="14" t="s">
        <v>11</v>
      </c>
      <c r="L27" s="2" t="s">
        <v>11</v>
      </c>
      <c r="M27" s="12">
        <v>0.61227537127853393</v>
      </c>
      <c r="N27" s="12">
        <v>0.60188084442426626</v>
      </c>
      <c r="O27" s="25">
        <v>1</v>
      </c>
      <c r="P27" s="12">
        <v>0.41086731543027871</v>
      </c>
      <c r="Q27" s="12">
        <v>0.60058386521254259</v>
      </c>
      <c r="R27" s="25">
        <v>1</v>
      </c>
      <c r="S27" s="14" t="s">
        <v>11</v>
      </c>
      <c r="T27" s="14" t="s">
        <v>11</v>
      </c>
      <c r="U27" s="7" t="s">
        <v>11</v>
      </c>
    </row>
    <row r="28" spans="1:21" x14ac:dyDescent="0.25">
      <c r="A28" s="24">
        <v>24</v>
      </c>
      <c r="B28" s="10" t="s">
        <v>55</v>
      </c>
      <c r="C28" s="2" t="s">
        <v>54</v>
      </c>
      <c r="D28" s="13">
        <v>-0.91947126614151831</v>
      </c>
      <c r="E28" s="12">
        <v>0.29137760175532934</v>
      </c>
      <c r="F28" s="64">
        <v>2</v>
      </c>
      <c r="G28" s="12">
        <v>1.3179506098994513</v>
      </c>
      <c r="H28" s="12">
        <v>0.41252284257447502</v>
      </c>
      <c r="I28" s="25">
        <v>1</v>
      </c>
      <c r="J28" s="12">
        <v>8.6417987560675636E-3</v>
      </c>
      <c r="K28" s="12">
        <v>0.76816878371913544</v>
      </c>
      <c r="L28" s="25">
        <v>1</v>
      </c>
      <c r="M28" s="12">
        <v>-8.4459085940385009E-2</v>
      </c>
      <c r="N28" s="12">
        <v>0.71821352123625759</v>
      </c>
      <c r="O28" s="25">
        <v>1</v>
      </c>
      <c r="P28" s="12">
        <v>1.2515737544191281</v>
      </c>
      <c r="Q28" s="12">
        <v>0.54869731211835882</v>
      </c>
      <c r="R28" s="25">
        <v>1</v>
      </c>
      <c r="S28" s="12">
        <v>-1.8665703086703719E-2</v>
      </c>
      <c r="T28" s="12">
        <v>0.74867439619943676</v>
      </c>
      <c r="U28" s="26">
        <v>1</v>
      </c>
    </row>
    <row r="29" spans="1:21" x14ac:dyDescent="0.25">
      <c r="A29" s="24">
        <v>25</v>
      </c>
      <c r="B29" s="10" t="s">
        <v>57</v>
      </c>
      <c r="C29" s="2" t="s">
        <v>56</v>
      </c>
      <c r="D29" s="13">
        <v>-1.2539514275949681</v>
      </c>
      <c r="E29" s="12">
        <v>0.36031461549530619</v>
      </c>
      <c r="F29" s="64">
        <v>1</v>
      </c>
      <c r="G29" s="14" t="s">
        <v>11</v>
      </c>
      <c r="H29" s="14" t="s">
        <v>11</v>
      </c>
      <c r="I29" s="2" t="s">
        <v>11</v>
      </c>
      <c r="J29" s="14" t="s">
        <v>11</v>
      </c>
      <c r="K29" s="14" t="s">
        <v>11</v>
      </c>
      <c r="L29" s="2" t="s">
        <v>11</v>
      </c>
      <c r="M29" s="14" t="s">
        <v>11</v>
      </c>
      <c r="N29" s="14" t="s">
        <v>11</v>
      </c>
      <c r="O29" s="2" t="s">
        <v>11</v>
      </c>
      <c r="P29" s="14" t="s">
        <v>11</v>
      </c>
      <c r="Q29" s="14" t="s">
        <v>11</v>
      </c>
      <c r="R29" s="2" t="s">
        <v>11</v>
      </c>
      <c r="S29" s="14" t="s">
        <v>11</v>
      </c>
      <c r="T29" s="14" t="s">
        <v>11</v>
      </c>
      <c r="U29" s="7" t="s">
        <v>11</v>
      </c>
    </row>
    <row r="30" spans="1:21" x14ac:dyDescent="0.25">
      <c r="A30" s="24">
        <v>26</v>
      </c>
      <c r="B30" s="10" t="s">
        <v>59</v>
      </c>
      <c r="C30" s="2" t="s">
        <v>58</v>
      </c>
      <c r="D30" s="13">
        <v>0.77865076250272802</v>
      </c>
      <c r="E30" s="12">
        <v>0.25402694431067208</v>
      </c>
      <c r="F30" s="64">
        <v>3</v>
      </c>
      <c r="G30" s="12">
        <v>0.74282527718283975</v>
      </c>
      <c r="H30" s="12">
        <v>0.27905845743699148</v>
      </c>
      <c r="I30" s="25">
        <v>4</v>
      </c>
      <c r="J30" s="12">
        <v>0.22097782542798705</v>
      </c>
      <c r="K30" s="12">
        <v>0.25687281318054345</v>
      </c>
      <c r="L30" s="25">
        <v>4</v>
      </c>
      <c r="M30" s="12">
        <v>0.5724208720886822</v>
      </c>
      <c r="N30" s="12">
        <v>0.29177868538636526</v>
      </c>
      <c r="O30" s="25">
        <v>4</v>
      </c>
      <c r="P30" s="12">
        <v>0.5015340203419949</v>
      </c>
      <c r="Q30" s="12">
        <v>0.27274644247184715</v>
      </c>
      <c r="R30" s="25">
        <v>5</v>
      </c>
      <c r="S30" s="12">
        <v>0.5351913109620231</v>
      </c>
      <c r="T30" s="12">
        <v>0.22310568461604569</v>
      </c>
      <c r="U30" s="26">
        <v>4</v>
      </c>
    </row>
    <row r="31" spans="1:21" x14ac:dyDescent="0.25">
      <c r="A31" s="24">
        <v>27</v>
      </c>
      <c r="B31" s="10" t="s">
        <v>355</v>
      </c>
      <c r="C31" s="2" t="s">
        <v>60</v>
      </c>
      <c r="D31" s="13">
        <v>-4.5832298047789967E-2</v>
      </c>
      <c r="E31" s="12">
        <v>0.36031461549530619</v>
      </c>
      <c r="F31" s="64">
        <v>1</v>
      </c>
      <c r="G31" s="14" t="s">
        <v>11</v>
      </c>
      <c r="H31" s="14" t="s">
        <v>11</v>
      </c>
      <c r="I31" s="2" t="s">
        <v>11</v>
      </c>
      <c r="J31" s="12">
        <v>-0.74711391325149723</v>
      </c>
      <c r="K31" s="12">
        <v>0.50633476272914779</v>
      </c>
      <c r="L31" s="25">
        <v>1</v>
      </c>
      <c r="M31" s="14" t="s">
        <v>11</v>
      </c>
      <c r="N31" s="14" t="s">
        <v>11</v>
      </c>
      <c r="O31" s="2" t="s">
        <v>11</v>
      </c>
      <c r="P31" s="14" t="s">
        <v>11</v>
      </c>
      <c r="Q31" s="14" t="s">
        <v>11</v>
      </c>
      <c r="R31" s="2" t="s">
        <v>11</v>
      </c>
      <c r="S31" s="14" t="s">
        <v>11</v>
      </c>
      <c r="T31" s="14" t="s">
        <v>11</v>
      </c>
      <c r="U31" s="7" t="s">
        <v>11</v>
      </c>
    </row>
    <row r="32" spans="1:21" x14ac:dyDescent="0.25">
      <c r="A32" s="24">
        <v>28</v>
      </c>
      <c r="B32" s="10" t="s">
        <v>62</v>
      </c>
      <c r="C32" s="2" t="s">
        <v>61</v>
      </c>
      <c r="D32" s="13">
        <v>1.361941879207283</v>
      </c>
      <c r="E32" s="12">
        <v>0.25130023322348893</v>
      </c>
      <c r="F32" s="64">
        <v>5</v>
      </c>
      <c r="G32" s="12">
        <v>1.0271998563417271</v>
      </c>
      <c r="H32" s="12">
        <v>0.25228486761247954</v>
      </c>
      <c r="I32" s="25">
        <v>6</v>
      </c>
      <c r="J32" s="12">
        <v>1.7173477738489658</v>
      </c>
      <c r="K32" s="12">
        <v>0.23363653218585126</v>
      </c>
      <c r="L32" s="25">
        <v>7</v>
      </c>
      <c r="M32" s="12">
        <v>0.86920427229691599</v>
      </c>
      <c r="N32" s="12">
        <v>0.22876000329023777</v>
      </c>
      <c r="O32" s="25">
        <v>6</v>
      </c>
      <c r="P32" s="12">
        <v>1.5494586944364037</v>
      </c>
      <c r="Q32" s="12">
        <v>0.20773727561581487</v>
      </c>
      <c r="R32" s="25">
        <v>8</v>
      </c>
      <c r="S32" s="12">
        <v>2.0554748566836194</v>
      </c>
      <c r="T32" s="12">
        <v>0.19620820843666348</v>
      </c>
      <c r="U32" s="26">
        <v>7</v>
      </c>
    </row>
    <row r="33" spans="1:21" x14ac:dyDescent="0.25">
      <c r="A33" s="24">
        <v>29</v>
      </c>
      <c r="B33" s="10" t="s">
        <v>64</v>
      </c>
      <c r="C33" s="2" t="s">
        <v>63</v>
      </c>
      <c r="D33" s="13">
        <v>1.6936358930138635</v>
      </c>
      <c r="E33" s="12">
        <v>0.25130023322348893</v>
      </c>
      <c r="F33" s="64">
        <v>5</v>
      </c>
      <c r="G33" s="12">
        <v>1.6904702129713807</v>
      </c>
      <c r="H33" s="12">
        <v>0.25228486761247954</v>
      </c>
      <c r="I33" s="25">
        <v>6</v>
      </c>
      <c r="J33" s="12">
        <v>1.9862523215178465</v>
      </c>
      <c r="K33" s="12">
        <v>0.23363653218585126</v>
      </c>
      <c r="L33" s="25">
        <v>7</v>
      </c>
      <c r="M33" s="12">
        <v>0.87794009701113995</v>
      </c>
      <c r="N33" s="12">
        <v>0.22876000329023777</v>
      </c>
      <c r="O33" s="25">
        <v>6</v>
      </c>
      <c r="P33" s="12">
        <v>1.9958319673120584</v>
      </c>
      <c r="Q33" s="12">
        <v>0.20773727561581487</v>
      </c>
      <c r="R33" s="25">
        <v>8</v>
      </c>
      <c r="S33" s="12">
        <v>2.0717306679793031</v>
      </c>
      <c r="T33" s="12">
        <v>0.18909298753709736</v>
      </c>
      <c r="U33" s="26">
        <v>8</v>
      </c>
    </row>
    <row r="34" spans="1:21" x14ac:dyDescent="0.25">
      <c r="A34" s="24">
        <v>30</v>
      </c>
      <c r="B34" s="10" t="s">
        <v>66</v>
      </c>
      <c r="C34" s="2" t="s">
        <v>65</v>
      </c>
      <c r="D34" s="13">
        <v>0.6150236619017152</v>
      </c>
      <c r="E34" s="12">
        <v>0.25402694431067208</v>
      </c>
      <c r="F34" s="64">
        <v>4</v>
      </c>
      <c r="G34" s="12">
        <v>0.45127360045586945</v>
      </c>
      <c r="H34" s="12">
        <v>0.26334453452009404</v>
      </c>
      <c r="I34" s="25">
        <v>5</v>
      </c>
      <c r="J34" s="12">
        <v>1.1658806436272082</v>
      </c>
      <c r="K34" s="12">
        <v>0.24866131188801807</v>
      </c>
      <c r="L34" s="25">
        <v>6</v>
      </c>
      <c r="M34" s="12">
        <v>0.89826146698774756</v>
      </c>
      <c r="N34" s="12">
        <v>0.22904640098569978</v>
      </c>
      <c r="O34" s="25">
        <v>5</v>
      </c>
      <c r="P34" s="12">
        <v>1.0857252536352944</v>
      </c>
      <c r="Q34" s="12">
        <v>0.21813983950894791</v>
      </c>
      <c r="R34" s="25">
        <v>7</v>
      </c>
      <c r="S34" s="12">
        <v>1.0292056372793361</v>
      </c>
      <c r="T34" s="12">
        <v>0.19805508574877892</v>
      </c>
      <c r="U34" s="26">
        <v>7</v>
      </c>
    </row>
    <row r="35" spans="1:21" x14ac:dyDescent="0.25">
      <c r="A35" s="24">
        <v>31</v>
      </c>
      <c r="B35" s="10" t="s">
        <v>68</v>
      </c>
      <c r="C35" s="2" t="s">
        <v>67</v>
      </c>
      <c r="D35" s="13">
        <v>-1.2961319860553651</v>
      </c>
      <c r="E35" s="12">
        <v>0.25402694431067208</v>
      </c>
      <c r="F35" s="64">
        <v>5</v>
      </c>
      <c r="G35" s="12">
        <v>0.48347625661562954</v>
      </c>
      <c r="H35" s="12">
        <v>0.26334453452009404</v>
      </c>
      <c r="I35" s="25">
        <v>5</v>
      </c>
      <c r="J35" s="12">
        <v>1.5589979476754863E-2</v>
      </c>
      <c r="K35" s="12">
        <v>0.24866131188801807</v>
      </c>
      <c r="L35" s="25">
        <v>6</v>
      </c>
      <c r="M35" s="12">
        <v>-7.0084539357266551E-2</v>
      </c>
      <c r="N35" s="12">
        <v>0.22904640098569978</v>
      </c>
      <c r="O35" s="25">
        <v>5</v>
      </c>
      <c r="P35" s="12">
        <v>-4.0035487589544685E-2</v>
      </c>
      <c r="Q35" s="12">
        <v>0.21813983950894791</v>
      </c>
      <c r="R35" s="25">
        <v>7</v>
      </c>
      <c r="S35" s="12">
        <v>-0.28897340813691175</v>
      </c>
      <c r="T35" s="12">
        <v>0.16383974411547927</v>
      </c>
      <c r="U35" s="26">
        <v>7</v>
      </c>
    </row>
    <row r="36" spans="1:21" x14ac:dyDescent="0.25">
      <c r="A36" s="24">
        <v>32</v>
      </c>
      <c r="B36" s="10" t="s">
        <v>70</v>
      </c>
      <c r="C36" s="2" t="s">
        <v>69</v>
      </c>
      <c r="D36" s="13">
        <v>-0.56905295871602957</v>
      </c>
      <c r="E36" s="12">
        <v>0.25130023322348893</v>
      </c>
      <c r="F36" s="64">
        <v>4</v>
      </c>
      <c r="G36" s="12">
        <v>-0.13783353491708533</v>
      </c>
      <c r="H36" s="12">
        <v>0.26599811359710124</v>
      </c>
      <c r="I36" s="25">
        <v>5</v>
      </c>
      <c r="J36" s="12">
        <v>-0.18041327707637142</v>
      </c>
      <c r="K36" s="12">
        <v>0.24040796242376472</v>
      </c>
      <c r="L36" s="25">
        <v>5</v>
      </c>
      <c r="M36" s="12">
        <v>0.14775610966350805</v>
      </c>
      <c r="N36" s="12">
        <v>0.29118732384969281</v>
      </c>
      <c r="O36" s="25">
        <v>5</v>
      </c>
      <c r="P36" s="12">
        <v>-0.3348269483611106</v>
      </c>
      <c r="Q36" s="12">
        <v>0.2531854041328267</v>
      </c>
      <c r="R36" s="25">
        <v>6</v>
      </c>
      <c r="S36" s="12">
        <v>-7.9273098877662054E-2</v>
      </c>
      <c r="T36" s="12">
        <v>0.21052052859001816</v>
      </c>
      <c r="U36" s="26">
        <v>5</v>
      </c>
    </row>
    <row r="37" spans="1:21" x14ac:dyDescent="0.25">
      <c r="A37" s="24">
        <v>33</v>
      </c>
      <c r="B37" s="10" t="s">
        <v>72</v>
      </c>
      <c r="C37" s="2" t="s">
        <v>71</v>
      </c>
      <c r="D37" s="13">
        <v>-0.70288316235523962</v>
      </c>
      <c r="E37" s="12">
        <v>0.25130023322348893</v>
      </c>
      <c r="F37" s="64">
        <v>4</v>
      </c>
      <c r="G37" s="12">
        <v>-0.72447531480138905</v>
      </c>
      <c r="H37" s="12">
        <v>0.26599811359710124</v>
      </c>
      <c r="I37" s="25">
        <v>5</v>
      </c>
      <c r="J37" s="12">
        <v>-0.64472026125784931</v>
      </c>
      <c r="K37" s="12">
        <v>0.24040796242376472</v>
      </c>
      <c r="L37" s="25">
        <v>5</v>
      </c>
      <c r="M37" s="12">
        <v>-0.16368273089507202</v>
      </c>
      <c r="N37" s="12">
        <v>0.29118732384969281</v>
      </c>
      <c r="O37" s="25">
        <v>5</v>
      </c>
      <c r="P37" s="12">
        <v>-1.0152235831279335</v>
      </c>
      <c r="Q37" s="12">
        <v>0.2531854041328267</v>
      </c>
      <c r="R37" s="25">
        <v>6</v>
      </c>
      <c r="S37" s="12">
        <v>-1.1046055305331168</v>
      </c>
      <c r="T37" s="12">
        <v>0.21052052859001816</v>
      </c>
      <c r="U37" s="26">
        <v>5</v>
      </c>
    </row>
    <row r="38" spans="1:21" x14ac:dyDescent="0.25">
      <c r="A38" s="24">
        <v>34</v>
      </c>
      <c r="B38" s="10" t="s">
        <v>357</v>
      </c>
      <c r="C38" s="2" t="s">
        <v>73</v>
      </c>
      <c r="D38" s="13">
        <v>-0.77349506692813785</v>
      </c>
      <c r="E38" s="12">
        <v>0.28728334123682875</v>
      </c>
      <c r="F38" s="64">
        <v>3</v>
      </c>
      <c r="G38" s="12">
        <v>-1.8257714772347606</v>
      </c>
      <c r="H38" s="12">
        <v>0.37350218211437147</v>
      </c>
      <c r="I38" s="25">
        <v>2</v>
      </c>
      <c r="J38" s="12">
        <v>-0.58049981388382377</v>
      </c>
      <c r="K38" s="12">
        <v>0.38512328444152177</v>
      </c>
      <c r="L38" s="25">
        <v>3</v>
      </c>
      <c r="M38" s="12">
        <v>-0.99136690054546128</v>
      </c>
      <c r="N38" s="12">
        <v>0.51661669269246691</v>
      </c>
      <c r="O38" s="25">
        <v>3</v>
      </c>
      <c r="P38" s="12">
        <v>-1.4353881968242335</v>
      </c>
      <c r="Q38" s="12">
        <v>0.37135850669511394</v>
      </c>
      <c r="R38" s="25">
        <v>3</v>
      </c>
      <c r="S38" s="12">
        <v>-0.59620407771087591</v>
      </c>
      <c r="T38" s="12">
        <v>0.48462245571009516</v>
      </c>
      <c r="U38" s="26">
        <v>2</v>
      </c>
    </row>
    <row r="39" spans="1:21" x14ac:dyDescent="0.25">
      <c r="A39" s="24">
        <v>35</v>
      </c>
      <c r="B39" s="10" t="s">
        <v>75</v>
      </c>
      <c r="C39" s="2" t="s">
        <v>74</v>
      </c>
      <c r="D39" s="13">
        <v>-0.11998207819521983</v>
      </c>
      <c r="E39" s="12">
        <v>0.25130023322348893</v>
      </c>
      <c r="F39" s="64">
        <v>5</v>
      </c>
      <c r="G39" s="12">
        <v>-1.2899383116436087</v>
      </c>
      <c r="H39" s="12">
        <v>0.25228486761247954</v>
      </c>
      <c r="I39" s="25">
        <v>6</v>
      </c>
      <c r="J39" s="12">
        <v>-5.6625957250347983E-2</v>
      </c>
      <c r="K39" s="12">
        <v>0.23363653218585126</v>
      </c>
      <c r="L39" s="25">
        <v>7</v>
      </c>
      <c r="M39" s="12">
        <v>0.28954507575052796</v>
      </c>
      <c r="N39" s="12">
        <v>0.22876000329023777</v>
      </c>
      <c r="O39" s="25">
        <v>6</v>
      </c>
      <c r="P39" s="12">
        <v>-0.78325620684878594</v>
      </c>
      <c r="Q39" s="12">
        <v>0.20773727561581487</v>
      </c>
      <c r="R39" s="25">
        <v>8</v>
      </c>
      <c r="S39" s="12">
        <v>-0.49033295191643583</v>
      </c>
      <c r="T39" s="12">
        <v>0.18909298753709736</v>
      </c>
      <c r="U39" s="26">
        <v>8</v>
      </c>
    </row>
    <row r="40" spans="1:21" x14ac:dyDescent="0.25">
      <c r="A40" s="24">
        <v>36</v>
      </c>
      <c r="B40" s="10" t="s">
        <v>77</v>
      </c>
      <c r="C40" s="2" t="s">
        <v>76</v>
      </c>
      <c r="D40" s="13">
        <v>6.1172537729394058E-2</v>
      </c>
      <c r="E40" s="12">
        <v>0.36031461549530619</v>
      </c>
      <c r="F40" s="64">
        <v>1</v>
      </c>
      <c r="G40" s="14" t="s">
        <v>11</v>
      </c>
      <c r="H40" s="14" t="s">
        <v>11</v>
      </c>
      <c r="I40" s="2" t="s">
        <v>11</v>
      </c>
      <c r="J40" s="14" t="s">
        <v>11</v>
      </c>
      <c r="K40" s="14" t="s">
        <v>11</v>
      </c>
      <c r="L40" s="2" t="s">
        <v>11</v>
      </c>
      <c r="M40" s="14" t="s">
        <v>11</v>
      </c>
      <c r="N40" s="14" t="s">
        <v>11</v>
      </c>
      <c r="O40" s="2" t="s">
        <v>11</v>
      </c>
      <c r="P40" s="14" t="s">
        <v>11</v>
      </c>
      <c r="Q40" s="14" t="s">
        <v>11</v>
      </c>
      <c r="R40" s="2" t="s">
        <v>11</v>
      </c>
      <c r="S40" s="14" t="s">
        <v>11</v>
      </c>
      <c r="T40" s="14" t="s">
        <v>11</v>
      </c>
      <c r="U40" s="7" t="s">
        <v>11</v>
      </c>
    </row>
    <row r="41" spans="1:21" x14ac:dyDescent="0.25">
      <c r="A41" s="24">
        <v>37</v>
      </c>
      <c r="B41" s="10" t="s">
        <v>79</v>
      </c>
      <c r="C41" s="2" t="s">
        <v>78</v>
      </c>
      <c r="D41" s="13">
        <v>0.98624661449442297</v>
      </c>
      <c r="E41" s="12">
        <v>0.36031461549530619</v>
      </c>
      <c r="F41" s="64">
        <v>1</v>
      </c>
      <c r="G41" s="14" t="s">
        <v>11</v>
      </c>
      <c r="H41" s="14" t="s">
        <v>11</v>
      </c>
      <c r="I41" s="2" t="s">
        <v>11</v>
      </c>
      <c r="J41" s="14" t="s">
        <v>11</v>
      </c>
      <c r="K41" s="14" t="s">
        <v>11</v>
      </c>
      <c r="L41" s="2" t="s">
        <v>11</v>
      </c>
      <c r="M41" s="12">
        <v>-1.0078277521439754</v>
      </c>
      <c r="N41" s="12">
        <v>0.60188084442426626</v>
      </c>
      <c r="O41" s="25">
        <v>1</v>
      </c>
      <c r="P41" s="12">
        <v>8.7966341143743798E-2</v>
      </c>
      <c r="Q41" s="12">
        <v>0.60058386521254259</v>
      </c>
      <c r="R41" s="25">
        <v>1</v>
      </c>
      <c r="S41" s="14" t="s">
        <v>11</v>
      </c>
      <c r="T41" s="14" t="s">
        <v>11</v>
      </c>
      <c r="U41" s="7" t="s">
        <v>11</v>
      </c>
    </row>
    <row r="42" spans="1:21" x14ac:dyDescent="0.25">
      <c r="A42" s="24">
        <v>38</v>
      </c>
      <c r="B42" s="10" t="s">
        <v>81</v>
      </c>
      <c r="C42" s="2" t="s">
        <v>80</v>
      </c>
      <c r="D42" s="13">
        <v>1.3452746080099194</v>
      </c>
      <c r="E42" s="12">
        <v>0.25130023322348893</v>
      </c>
      <c r="F42" s="64">
        <v>4</v>
      </c>
      <c r="G42" s="12">
        <v>0.90828717971999962</v>
      </c>
      <c r="H42" s="12">
        <v>0.26987977601169244</v>
      </c>
      <c r="I42" s="25">
        <v>5</v>
      </c>
      <c r="J42" s="12">
        <v>0.55350723544864666</v>
      </c>
      <c r="K42" s="12">
        <v>0.28905600575826201</v>
      </c>
      <c r="L42" s="25">
        <v>4</v>
      </c>
      <c r="M42" s="12">
        <v>0.92701027674402026</v>
      </c>
      <c r="N42" s="12">
        <v>0.39378792524103623</v>
      </c>
      <c r="O42" s="25">
        <v>4</v>
      </c>
      <c r="P42" s="12">
        <v>0.5530297458058413</v>
      </c>
      <c r="Q42" s="12">
        <v>0.23516630507815592</v>
      </c>
      <c r="R42" s="25">
        <v>6</v>
      </c>
      <c r="S42" s="12">
        <v>0.57690863150333915</v>
      </c>
      <c r="T42" s="12">
        <v>0.20727728516484362</v>
      </c>
      <c r="U42" s="26">
        <v>6</v>
      </c>
    </row>
    <row r="43" spans="1:21" x14ac:dyDescent="0.25">
      <c r="A43" s="24">
        <v>39</v>
      </c>
      <c r="B43" s="10" t="s">
        <v>83</v>
      </c>
      <c r="C43" s="2" t="s">
        <v>82</v>
      </c>
      <c r="D43" s="13">
        <v>-1.460712009420263</v>
      </c>
      <c r="E43" s="12">
        <v>0.25402694431067208</v>
      </c>
      <c r="F43" s="64">
        <v>3</v>
      </c>
      <c r="G43" s="12">
        <v>0.19037893098759523</v>
      </c>
      <c r="H43" s="12">
        <v>0.29988188904282925</v>
      </c>
      <c r="I43" s="25">
        <v>3</v>
      </c>
      <c r="J43" s="12">
        <v>-0.49710152180538369</v>
      </c>
      <c r="K43" s="12">
        <v>0.31908959204123422</v>
      </c>
      <c r="L43" s="25">
        <v>3</v>
      </c>
      <c r="M43" s="12">
        <v>-0.86557551078601891</v>
      </c>
      <c r="N43" s="12">
        <v>0.39525422199815724</v>
      </c>
      <c r="O43" s="25">
        <v>3</v>
      </c>
      <c r="P43" s="12">
        <v>0.11462847171625115</v>
      </c>
      <c r="Q43" s="12">
        <v>0.27634968636657775</v>
      </c>
      <c r="R43" s="25">
        <v>4</v>
      </c>
      <c r="S43" s="12">
        <v>0.27419829420090391</v>
      </c>
      <c r="T43" s="12">
        <v>0.26706317040829514</v>
      </c>
      <c r="U43" s="26">
        <v>3</v>
      </c>
    </row>
    <row r="44" spans="1:21" x14ac:dyDescent="0.25">
      <c r="A44" s="24">
        <v>40</v>
      </c>
      <c r="B44" s="10" t="s">
        <v>85</v>
      </c>
      <c r="C44" s="2" t="s">
        <v>84</v>
      </c>
      <c r="D44" s="13">
        <v>1.1147992749759257</v>
      </c>
      <c r="E44" s="12">
        <v>0.25402694431067208</v>
      </c>
      <c r="F44" s="64">
        <v>3</v>
      </c>
      <c r="G44" s="12">
        <v>0.38054912287478176</v>
      </c>
      <c r="H44" s="12">
        <v>0.29988188904282925</v>
      </c>
      <c r="I44" s="25">
        <v>3</v>
      </c>
      <c r="J44" s="12">
        <v>1.0406254320867756</v>
      </c>
      <c r="K44" s="12">
        <v>0.31908959204123422</v>
      </c>
      <c r="L44" s="25">
        <v>3</v>
      </c>
      <c r="M44" s="12">
        <v>0.84004063448684252</v>
      </c>
      <c r="N44" s="12">
        <v>0.39525422199815724</v>
      </c>
      <c r="O44" s="25">
        <v>3</v>
      </c>
      <c r="P44" s="12">
        <v>0.92756749502634872</v>
      </c>
      <c r="Q44" s="12">
        <v>0.27634968636657775</v>
      </c>
      <c r="R44" s="25">
        <v>4</v>
      </c>
      <c r="S44" s="12">
        <v>1.8112838012677106</v>
      </c>
      <c r="T44" s="12">
        <v>0.26706317040829514</v>
      </c>
      <c r="U44" s="26">
        <v>3</v>
      </c>
    </row>
    <row r="45" spans="1:21" x14ac:dyDescent="0.25">
      <c r="A45" s="24">
        <v>41</v>
      </c>
      <c r="B45" s="10" t="s">
        <v>87</v>
      </c>
      <c r="C45" s="2" t="s">
        <v>86</v>
      </c>
      <c r="D45" s="13">
        <v>1.2013737668717452</v>
      </c>
      <c r="E45" s="12">
        <v>0.25130023322348893</v>
      </c>
      <c r="F45" s="64">
        <v>6</v>
      </c>
      <c r="G45" s="12">
        <v>0.80576603869029673</v>
      </c>
      <c r="H45" s="12">
        <v>0.21591513909296886</v>
      </c>
      <c r="I45" s="25">
        <v>7</v>
      </c>
      <c r="J45" s="12">
        <v>0.59464580125044864</v>
      </c>
      <c r="K45" s="12">
        <v>0.20697929466807191</v>
      </c>
      <c r="L45" s="25">
        <v>8</v>
      </c>
      <c r="M45" s="12">
        <v>0.56981387384377991</v>
      </c>
      <c r="N45" s="12">
        <v>0.19196454475476876</v>
      </c>
      <c r="O45" s="25">
        <v>7</v>
      </c>
      <c r="P45" s="12">
        <v>0.54332715485708127</v>
      </c>
      <c r="Q45" s="12">
        <v>0.16025055709462124</v>
      </c>
      <c r="R45" s="25">
        <v>10</v>
      </c>
      <c r="S45" s="12">
        <v>0.38423033977330351</v>
      </c>
      <c r="T45" s="12">
        <v>0.162862701383401</v>
      </c>
      <c r="U45" s="26">
        <v>9</v>
      </c>
    </row>
    <row r="46" spans="1:21" x14ac:dyDescent="0.25">
      <c r="A46" s="24">
        <v>42</v>
      </c>
      <c r="B46" s="10" t="s">
        <v>89</v>
      </c>
      <c r="C46" s="2" t="s">
        <v>88</v>
      </c>
      <c r="D46" s="13">
        <v>1.4903653145322109</v>
      </c>
      <c r="E46" s="12">
        <v>0.25130023322348893</v>
      </c>
      <c r="F46" s="64">
        <v>5</v>
      </c>
      <c r="G46" s="12">
        <v>1.3173475489092557</v>
      </c>
      <c r="H46" s="12">
        <v>0.25228486761247954</v>
      </c>
      <c r="I46" s="25">
        <v>6</v>
      </c>
      <c r="J46" s="12">
        <v>1.4092090341388133</v>
      </c>
      <c r="K46" s="12">
        <v>0.23363653218585126</v>
      </c>
      <c r="L46" s="25">
        <v>7</v>
      </c>
      <c r="M46" s="12">
        <v>0.8894032538285277</v>
      </c>
      <c r="N46" s="12">
        <v>0.22876000329023777</v>
      </c>
      <c r="O46" s="25">
        <v>6</v>
      </c>
      <c r="P46" s="12">
        <v>1.4834868013088114</v>
      </c>
      <c r="Q46" s="12">
        <v>0.20773727561581487</v>
      </c>
      <c r="R46" s="25">
        <v>8</v>
      </c>
      <c r="S46" s="12">
        <v>1.620293094214327</v>
      </c>
      <c r="T46" s="12">
        <v>0.18909298753709736</v>
      </c>
      <c r="U46" s="26">
        <v>8</v>
      </c>
    </row>
    <row r="47" spans="1:21" x14ac:dyDescent="0.25">
      <c r="A47" s="24">
        <v>43</v>
      </c>
      <c r="B47" s="10" t="s">
        <v>91</v>
      </c>
      <c r="C47" s="2" t="s">
        <v>90</v>
      </c>
      <c r="D47" s="13">
        <v>-0.60156709782588746</v>
      </c>
      <c r="E47" s="12">
        <v>0.36031461549530619</v>
      </c>
      <c r="F47" s="64">
        <v>1</v>
      </c>
      <c r="G47" s="14" t="s">
        <v>11</v>
      </c>
      <c r="H47" s="14" t="s">
        <v>11</v>
      </c>
      <c r="I47" s="2" t="s">
        <v>11</v>
      </c>
      <c r="J47" s="14" t="s">
        <v>11</v>
      </c>
      <c r="K47" s="14" t="s">
        <v>11</v>
      </c>
      <c r="L47" s="2" t="s">
        <v>11</v>
      </c>
      <c r="M47" s="12">
        <v>-0.52179681550604728</v>
      </c>
      <c r="N47" s="12">
        <v>0.60188084442426626</v>
      </c>
      <c r="O47" s="25">
        <v>1</v>
      </c>
      <c r="P47" s="12">
        <v>-0.23493463314279112</v>
      </c>
      <c r="Q47" s="12">
        <v>0.60058386521254259</v>
      </c>
      <c r="R47" s="25">
        <v>1</v>
      </c>
      <c r="S47" s="14" t="s">
        <v>11</v>
      </c>
      <c r="T47" s="14" t="s">
        <v>11</v>
      </c>
      <c r="U47" s="7" t="s">
        <v>11</v>
      </c>
    </row>
    <row r="48" spans="1:21" x14ac:dyDescent="0.25">
      <c r="A48" s="24">
        <v>44</v>
      </c>
      <c r="B48" s="10" t="s">
        <v>93</v>
      </c>
      <c r="C48" s="2" t="s">
        <v>92</v>
      </c>
      <c r="D48" s="13">
        <v>1.6331959693549392</v>
      </c>
      <c r="E48" s="12">
        <v>0.25402694431067208</v>
      </c>
      <c r="F48" s="64">
        <v>4</v>
      </c>
      <c r="G48" s="12">
        <v>1.2864399819188064</v>
      </c>
      <c r="H48" s="12">
        <v>0.26334453452009404</v>
      </c>
      <c r="I48" s="25">
        <v>5</v>
      </c>
      <c r="J48" s="12">
        <v>1.7210518549222174</v>
      </c>
      <c r="K48" s="12">
        <v>0.24866131188801807</v>
      </c>
      <c r="L48" s="25">
        <v>6</v>
      </c>
      <c r="M48" s="12">
        <v>1.0479273128258686</v>
      </c>
      <c r="N48" s="12">
        <v>0.22904640098569978</v>
      </c>
      <c r="O48" s="25">
        <v>5</v>
      </c>
      <c r="P48" s="12">
        <v>1.6912085280949629</v>
      </c>
      <c r="Q48" s="12">
        <v>0.21813983950894791</v>
      </c>
      <c r="R48" s="25">
        <v>7</v>
      </c>
      <c r="S48" s="12">
        <v>2.1290166113845812</v>
      </c>
      <c r="T48" s="12">
        <v>0.19805508574877892</v>
      </c>
      <c r="U48" s="26">
        <v>7</v>
      </c>
    </row>
    <row r="49" spans="1:21" x14ac:dyDescent="0.25">
      <c r="A49" s="24">
        <v>45</v>
      </c>
      <c r="B49" s="10" t="s">
        <v>358</v>
      </c>
      <c r="C49" s="2" t="s">
        <v>94</v>
      </c>
      <c r="D49" s="13">
        <v>-7.7885861394437914E-2</v>
      </c>
      <c r="E49" s="12">
        <v>0.25402694431067208</v>
      </c>
      <c r="F49" s="64">
        <v>3</v>
      </c>
      <c r="G49" s="12">
        <v>0.12108667608083917</v>
      </c>
      <c r="H49" s="12">
        <v>0.34248229323012747</v>
      </c>
      <c r="I49" s="25">
        <v>2</v>
      </c>
      <c r="J49" s="12">
        <v>-0.83254007631262517</v>
      </c>
      <c r="K49" s="12">
        <v>0.37414236442207388</v>
      </c>
      <c r="L49" s="25">
        <v>2</v>
      </c>
      <c r="M49" s="12">
        <v>0.53886013171472114</v>
      </c>
      <c r="N49" s="12">
        <v>0.51994095831945863</v>
      </c>
      <c r="O49" s="25">
        <v>2</v>
      </c>
      <c r="P49" s="12">
        <v>0.37955702490882132</v>
      </c>
      <c r="Q49" s="12">
        <v>0.3138946252365733</v>
      </c>
      <c r="R49" s="25">
        <v>3</v>
      </c>
      <c r="S49" s="12">
        <v>-0.77294803049288252</v>
      </c>
      <c r="T49" s="12">
        <v>0.2961069418304243</v>
      </c>
      <c r="U49" s="26">
        <v>2</v>
      </c>
    </row>
    <row r="50" spans="1:21" x14ac:dyDescent="0.25">
      <c r="A50" s="24">
        <v>46</v>
      </c>
      <c r="B50" s="10" t="s">
        <v>96</v>
      </c>
      <c r="C50" s="2" t="s">
        <v>95</v>
      </c>
      <c r="D50" s="13">
        <v>-1.3097317400549584</v>
      </c>
      <c r="E50" s="12">
        <v>0.25402694431067208</v>
      </c>
      <c r="F50" s="64">
        <v>3</v>
      </c>
      <c r="G50" s="12">
        <v>-2.4205173449643516</v>
      </c>
      <c r="H50" s="12">
        <v>0.29988188904282925</v>
      </c>
      <c r="I50" s="25">
        <v>3</v>
      </c>
      <c r="J50" s="12">
        <v>-1.0869323757785783</v>
      </c>
      <c r="K50" s="12">
        <v>0.31908959204123422</v>
      </c>
      <c r="L50" s="25">
        <v>3</v>
      </c>
      <c r="M50" s="12">
        <v>-1.1726383929584521</v>
      </c>
      <c r="N50" s="12">
        <v>0.39525422199815724</v>
      </c>
      <c r="O50" s="25">
        <v>3</v>
      </c>
      <c r="P50" s="12">
        <v>-1.1028608879092785</v>
      </c>
      <c r="Q50" s="12">
        <v>0.27634968636657775</v>
      </c>
      <c r="R50" s="25">
        <v>4</v>
      </c>
      <c r="S50" s="12">
        <v>-0.87779362017128582</v>
      </c>
      <c r="T50" s="12">
        <v>0.26706317040829514</v>
      </c>
      <c r="U50" s="26">
        <v>3</v>
      </c>
    </row>
    <row r="51" spans="1:21" x14ac:dyDescent="0.25">
      <c r="A51" s="24">
        <v>47</v>
      </c>
      <c r="B51" s="10" t="s">
        <v>98</v>
      </c>
      <c r="C51" s="2" t="s">
        <v>97</v>
      </c>
      <c r="D51" s="13">
        <v>0.26760409879139069</v>
      </c>
      <c r="E51" s="12">
        <v>0.25130023322348893</v>
      </c>
      <c r="F51" s="64">
        <v>4</v>
      </c>
      <c r="G51" s="12">
        <v>-0.4671725980075116</v>
      </c>
      <c r="H51" s="12">
        <v>0.26358101441282383</v>
      </c>
      <c r="I51" s="25">
        <v>5</v>
      </c>
      <c r="J51" s="12">
        <v>-0.56196095952597636</v>
      </c>
      <c r="K51" s="12">
        <v>0.26673890715924847</v>
      </c>
      <c r="L51" s="25">
        <v>5</v>
      </c>
      <c r="M51" s="12">
        <v>0.37656617304692719</v>
      </c>
      <c r="N51" s="12">
        <v>0.39378792524103623</v>
      </c>
      <c r="O51" s="25">
        <v>4</v>
      </c>
      <c r="P51" s="12">
        <v>-0.72110340972729547</v>
      </c>
      <c r="Q51" s="12">
        <v>0.23993859603447193</v>
      </c>
      <c r="R51" s="25">
        <v>6</v>
      </c>
      <c r="S51" s="12">
        <v>-0.8192008188019263</v>
      </c>
      <c r="T51" s="12">
        <v>0.24140237883261839</v>
      </c>
      <c r="U51" s="26">
        <v>5</v>
      </c>
    </row>
    <row r="52" spans="1:21" x14ac:dyDescent="0.25">
      <c r="A52" s="24">
        <v>48</v>
      </c>
      <c r="B52" s="10" t="s">
        <v>359</v>
      </c>
      <c r="C52" s="2" t="s">
        <v>99</v>
      </c>
      <c r="D52" s="13">
        <v>-0.67439273995563587</v>
      </c>
      <c r="E52" s="12">
        <v>0.25402694431067208</v>
      </c>
      <c r="F52" s="64">
        <v>3</v>
      </c>
      <c r="G52" s="12">
        <v>-6.6539632198739332E-2</v>
      </c>
      <c r="H52" s="12">
        <v>0.24890572257575613</v>
      </c>
      <c r="I52" s="25">
        <v>6</v>
      </c>
      <c r="J52" s="12">
        <v>-0.13795229442171966</v>
      </c>
      <c r="K52" s="12">
        <v>0.22281555993208196</v>
      </c>
      <c r="L52" s="25">
        <v>6</v>
      </c>
      <c r="M52" s="12">
        <v>0.11787819215763888</v>
      </c>
      <c r="N52" s="12">
        <v>0.23179312871987814</v>
      </c>
      <c r="O52" s="25">
        <v>5</v>
      </c>
      <c r="P52" s="12">
        <v>0.12790286079210489</v>
      </c>
      <c r="Q52" s="12">
        <v>0.23318099104208728</v>
      </c>
      <c r="R52" s="25">
        <v>7</v>
      </c>
      <c r="S52" s="12">
        <v>-0.26746062220309663</v>
      </c>
      <c r="T52" s="12">
        <v>0.19785674920281118</v>
      </c>
      <c r="U52" s="26">
        <v>6</v>
      </c>
    </row>
    <row r="53" spans="1:21" x14ac:dyDescent="0.25">
      <c r="A53" s="24">
        <v>49</v>
      </c>
      <c r="B53" s="10" t="s">
        <v>101</v>
      </c>
      <c r="C53" s="2" t="s">
        <v>100</v>
      </c>
      <c r="D53" s="13">
        <v>-0.59466356063508696</v>
      </c>
      <c r="E53" s="12">
        <v>0.36031461549530619</v>
      </c>
      <c r="F53" s="64">
        <v>1</v>
      </c>
      <c r="G53" s="14" t="s">
        <v>11</v>
      </c>
      <c r="H53" s="14" t="s">
        <v>11</v>
      </c>
      <c r="I53" s="2" t="s">
        <v>11</v>
      </c>
      <c r="J53" s="14" t="s">
        <v>11</v>
      </c>
      <c r="K53" s="14" t="s">
        <v>11</v>
      </c>
      <c r="L53" s="2" t="s">
        <v>11</v>
      </c>
      <c r="M53" s="14" t="s">
        <v>11</v>
      </c>
      <c r="N53" s="14" t="s">
        <v>11</v>
      </c>
      <c r="O53" s="2" t="s">
        <v>11</v>
      </c>
      <c r="P53" s="14" t="s">
        <v>11</v>
      </c>
      <c r="Q53" s="14" t="s">
        <v>11</v>
      </c>
      <c r="R53" s="2" t="s">
        <v>11</v>
      </c>
      <c r="S53" s="14" t="s">
        <v>11</v>
      </c>
      <c r="T53" s="14" t="s">
        <v>11</v>
      </c>
      <c r="U53" s="7" t="s">
        <v>11</v>
      </c>
    </row>
    <row r="54" spans="1:21" x14ac:dyDescent="0.25">
      <c r="A54" s="24">
        <v>50</v>
      </c>
      <c r="B54" s="10" t="s">
        <v>103</v>
      </c>
      <c r="C54" s="2" t="s">
        <v>102</v>
      </c>
      <c r="D54" s="13">
        <v>1.3380199772448051</v>
      </c>
      <c r="E54" s="12">
        <v>0.25130023322348893</v>
      </c>
      <c r="F54" s="64">
        <v>5</v>
      </c>
      <c r="G54" s="12">
        <v>0.5802217150586465</v>
      </c>
      <c r="H54" s="12">
        <v>0.25228486761247954</v>
      </c>
      <c r="I54" s="25">
        <v>6</v>
      </c>
      <c r="J54" s="12">
        <v>1.6032703203239362</v>
      </c>
      <c r="K54" s="12">
        <v>0.23363653218585126</v>
      </c>
      <c r="L54" s="25">
        <v>7</v>
      </c>
      <c r="M54" s="12">
        <v>0.86427141020371989</v>
      </c>
      <c r="N54" s="12">
        <v>0.22876000329023777</v>
      </c>
      <c r="O54" s="25">
        <v>6</v>
      </c>
      <c r="P54" s="12">
        <v>1.0321345377942983</v>
      </c>
      <c r="Q54" s="12">
        <v>0.20773727561581487</v>
      </c>
      <c r="R54" s="25">
        <v>8</v>
      </c>
      <c r="S54" s="12">
        <v>1.2142607209685121</v>
      </c>
      <c r="T54" s="12">
        <v>0.18909298753709736</v>
      </c>
      <c r="U54" s="26">
        <v>8</v>
      </c>
    </row>
    <row r="55" spans="1:21" x14ac:dyDescent="0.25">
      <c r="A55" s="24">
        <v>51</v>
      </c>
      <c r="B55" s="10" t="s">
        <v>105</v>
      </c>
      <c r="C55" s="2" t="s">
        <v>104</v>
      </c>
      <c r="D55" s="13">
        <v>0.78885671575169658</v>
      </c>
      <c r="E55" s="12">
        <v>0.25130023322348893</v>
      </c>
      <c r="F55" s="64">
        <v>5</v>
      </c>
      <c r="G55" s="12">
        <v>0.79136032122221234</v>
      </c>
      <c r="H55" s="12">
        <v>0.2347220744274687</v>
      </c>
      <c r="I55" s="25">
        <v>5</v>
      </c>
      <c r="J55" s="12">
        <v>0.25818303990613278</v>
      </c>
      <c r="K55" s="12">
        <v>0.24259893305862151</v>
      </c>
      <c r="L55" s="25">
        <v>5</v>
      </c>
      <c r="M55" s="12">
        <v>0.74297115654979973</v>
      </c>
      <c r="N55" s="12">
        <v>0.2628266479146692</v>
      </c>
      <c r="O55" s="25">
        <v>5</v>
      </c>
      <c r="P55" s="12">
        <v>0.50700303748831166</v>
      </c>
      <c r="Q55" s="12">
        <v>0.17954824109220222</v>
      </c>
      <c r="R55" s="25">
        <v>7</v>
      </c>
      <c r="S55" s="12">
        <v>0.5930563743475441</v>
      </c>
      <c r="T55" s="12">
        <v>0.18193276470480088</v>
      </c>
      <c r="U55" s="26">
        <v>7</v>
      </c>
    </row>
    <row r="56" spans="1:21" x14ac:dyDescent="0.25">
      <c r="A56" s="24">
        <v>52</v>
      </c>
      <c r="B56" s="10" t="s">
        <v>107</v>
      </c>
      <c r="C56" s="2" t="s">
        <v>106</v>
      </c>
      <c r="D56" s="13">
        <v>-0.49961249473530239</v>
      </c>
      <c r="E56" s="12">
        <v>0.29137760175532934</v>
      </c>
      <c r="F56" s="64">
        <v>2</v>
      </c>
      <c r="G56" s="12">
        <v>0.14137593228340317</v>
      </c>
      <c r="H56" s="12">
        <v>0.36279173932405639</v>
      </c>
      <c r="I56" s="25">
        <v>2</v>
      </c>
      <c r="J56" s="12">
        <v>-0.14643871296735336</v>
      </c>
      <c r="K56" s="12">
        <v>0.31735550250726685</v>
      </c>
      <c r="L56" s="25">
        <v>3</v>
      </c>
      <c r="M56" s="12">
        <v>-3.3403615763245728E-2</v>
      </c>
      <c r="N56" s="12">
        <v>0.33251863866145182</v>
      </c>
      <c r="O56" s="25">
        <v>3</v>
      </c>
      <c r="P56" s="12">
        <v>0.26910267598098803</v>
      </c>
      <c r="Q56" s="12">
        <v>0.42866208060882488</v>
      </c>
      <c r="R56" s="25">
        <v>3</v>
      </c>
      <c r="S56" s="12">
        <v>-0.43558120166795666</v>
      </c>
      <c r="T56" s="12">
        <v>0.35684147672067407</v>
      </c>
      <c r="U56" s="26">
        <v>2</v>
      </c>
    </row>
    <row r="57" spans="1:21" x14ac:dyDescent="0.25">
      <c r="A57" s="24">
        <v>53</v>
      </c>
      <c r="B57" s="10" t="s">
        <v>109</v>
      </c>
      <c r="C57" s="2" t="s">
        <v>108</v>
      </c>
      <c r="D57" s="13">
        <v>1.6023136412845629</v>
      </c>
      <c r="E57" s="12">
        <v>0.25402694431067208</v>
      </c>
      <c r="F57" s="64">
        <v>4</v>
      </c>
      <c r="G57" s="12">
        <v>1.5143605283955008</v>
      </c>
      <c r="H57" s="12">
        <v>0.26334453452009404</v>
      </c>
      <c r="I57" s="25">
        <v>5</v>
      </c>
      <c r="J57" s="12">
        <v>1.6347579965603423</v>
      </c>
      <c r="K57" s="12">
        <v>0.24866131188801807</v>
      </c>
      <c r="L57" s="25">
        <v>6</v>
      </c>
      <c r="M57" s="12">
        <v>1.1404307299790992</v>
      </c>
      <c r="N57" s="12">
        <v>0.22904640098569978</v>
      </c>
      <c r="O57" s="25">
        <v>5</v>
      </c>
      <c r="P57" s="12">
        <v>1.7363565521720903</v>
      </c>
      <c r="Q57" s="12">
        <v>0.21813983950894791</v>
      </c>
      <c r="R57" s="25">
        <v>7</v>
      </c>
      <c r="S57" s="12">
        <v>2.0845938398089947</v>
      </c>
      <c r="T57" s="12">
        <v>0.19805508574877892</v>
      </c>
      <c r="U57" s="26">
        <v>7</v>
      </c>
    </row>
    <row r="58" spans="1:21" x14ac:dyDescent="0.25">
      <c r="A58" s="24">
        <v>54</v>
      </c>
      <c r="B58" s="10" t="s">
        <v>111</v>
      </c>
      <c r="C58" s="2" t="s">
        <v>110</v>
      </c>
      <c r="D58" s="13">
        <v>1.2954451943482074E-2</v>
      </c>
      <c r="E58" s="12">
        <v>0.35265752232120906</v>
      </c>
      <c r="F58" s="64">
        <v>2</v>
      </c>
      <c r="G58" s="12">
        <v>1.2305245947006655E-2</v>
      </c>
      <c r="H58" s="12">
        <v>0.66053614439227493</v>
      </c>
      <c r="I58" s="25">
        <v>1</v>
      </c>
      <c r="J58" s="12">
        <v>0.63494038642923867</v>
      </c>
      <c r="K58" s="12">
        <v>0.5637075668724989</v>
      </c>
      <c r="L58" s="25">
        <v>1</v>
      </c>
      <c r="M58" s="12">
        <v>-0.36870348851870793</v>
      </c>
      <c r="N58" s="12">
        <v>0.59674094290048185</v>
      </c>
      <c r="O58" s="25">
        <v>2</v>
      </c>
      <c r="P58" s="12">
        <v>-0.49538317664637949</v>
      </c>
      <c r="Q58" s="12">
        <v>0.45038851528650714</v>
      </c>
      <c r="R58" s="25">
        <v>2</v>
      </c>
      <c r="S58" s="12">
        <v>0.8066678309762757</v>
      </c>
      <c r="T58" s="12">
        <v>0.53653470441187612</v>
      </c>
      <c r="U58" s="26">
        <v>1</v>
      </c>
    </row>
    <row r="59" spans="1:21" x14ac:dyDescent="0.25">
      <c r="A59" s="24">
        <v>55</v>
      </c>
      <c r="B59" s="10" t="s">
        <v>113</v>
      </c>
      <c r="C59" s="2" t="s">
        <v>112</v>
      </c>
      <c r="D59" s="13">
        <v>1.1502996759101982</v>
      </c>
      <c r="E59" s="12">
        <v>0.25130023322348893</v>
      </c>
      <c r="F59" s="64">
        <v>5</v>
      </c>
      <c r="G59" s="12">
        <v>0.64665034079233064</v>
      </c>
      <c r="H59" s="12">
        <v>0.25228486761247954</v>
      </c>
      <c r="I59" s="25">
        <v>6</v>
      </c>
      <c r="J59" s="12">
        <v>1.2795323804320009</v>
      </c>
      <c r="K59" s="12">
        <v>0.23363653218585126</v>
      </c>
      <c r="L59" s="25">
        <v>7</v>
      </c>
      <c r="M59" s="12">
        <v>0.71345181628339671</v>
      </c>
      <c r="N59" s="12">
        <v>0.22876000329023777</v>
      </c>
      <c r="O59" s="25">
        <v>6</v>
      </c>
      <c r="P59" s="12">
        <v>1.0771409158461223</v>
      </c>
      <c r="Q59" s="12">
        <v>0.20773727561581487</v>
      </c>
      <c r="R59" s="25">
        <v>8</v>
      </c>
      <c r="S59" s="12">
        <v>1.2823942157144548</v>
      </c>
      <c r="T59" s="12">
        <v>0.19620820843666348</v>
      </c>
      <c r="U59" s="26">
        <v>7</v>
      </c>
    </row>
    <row r="60" spans="1:21" x14ac:dyDescent="0.25">
      <c r="A60" s="24">
        <v>56</v>
      </c>
      <c r="B60" s="10" t="s">
        <v>115</v>
      </c>
      <c r="C60" s="2" t="s">
        <v>114</v>
      </c>
      <c r="D60" s="13">
        <v>-0.31409891298261794</v>
      </c>
      <c r="E60" s="12">
        <v>0.25402694431067208</v>
      </c>
      <c r="F60" s="64">
        <v>3</v>
      </c>
      <c r="G60" s="12">
        <v>-0.5613348284275238</v>
      </c>
      <c r="H60" s="12">
        <v>0.34248229323012747</v>
      </c>
      <c r="I60" s="25">
        <v>2</v>
      </c>
      <c r="J60" s="12">
        <v>-1.1267529773270337</v>
      </c>
      <c r="K60" s="12">
        <v>0.37414236442207388</v>
      </c>
      <c r="L60" s="25">
        <v>2</v>
      </c>
      <c r="M60" s="12">
        <v>0.35485395272954706</v>
      </c>
      <c r="N60" s="12">
        <v>0.51994095831945863</v>
      </c>
      <c r="O60" s="25">
        <v>2</v>
      </c>
      <c r="P60" s="12">
        <v>-0.5252153027716604</v>
      </c>
      <c r="Q60" s="12">
        <v>0.3138946252365733</v>
      </c>
      <c r="R60" s="25">
        <v>3</v>
      </c>
      <c r="S60" s="12">
        <v>-1.0151196581536006</v>
      </c>
      <c r="T60" s="12">
        <v>0.2961069418304243</v>
      </c>
      <c r="U60" s="26">
        <v>2</v>
      </c>
    </row>
    <row r="61" spans="1:21" x14ac:dyDescent="0.25">
      <c r="A61" s="24">
        <v>57</v>
      </c>
      <c r="B61" s="10" t="s">
        <v>117</v>
      </c>
      <c r="C61" s="2" t="s">
        <v>116</v>
      </c>
      <c r="D61" s="13">
        <v>1.4890363990204536</v>
      </c>
      <c r="E61" s="12">
        <v>0.25130023322348893</v>
      </c>
      <c r="F61" s="64">
        <v>5</v>
      </c>
      <c r="G61" s="12">
        <v>0.91972187687454521</v>
      </c>
      <c r="H61" s="12">
        <v>0.25228486761247954</v>
      </c>
      <c r="I61" s="25">
        <v>6</v>
      </c>
      <c r="J61" s="12">
        <v>1.9661212499735987</v>
      </c>
      <c r="K61" s="12">
        <v>0.23363653218585126</v>
      </c>
      <c r="L61" s="25">
        <v>7</v>
      </c>
      <c r="M61" s="12">
        <v>1.2064248676640952</v>
      </c>
      <c r="N61" s="12">
        <v>0.22876000329023777</v>
      </c>
      <c r="O61" s="25">
        <v>6</v>
      </c>
      <c r="P61" s="12">
        <v>1.6886284952825656</v>
      </c>
      <c r="Q61" s="12">
        <v>0.20773727561581487</v>
      </c>
      <c r="R61" s="25">
        <v>8</v>
      </c>
      <c r="S61" s="12">
        <v>1.7065235658238367</v>
      </c>
      <c r="T61" s="12">
        <v>0.18909298753709736</v>
      </c>
      <c r="U61" s="26">
        <v>8</v>
      </c>
    </row>
    <row r="62" spans="1:21" x14ac:dyDescent="0.25">
      <c r="A62" s="24">
        <v>58</v>
      </c>
      <c r="B62" s="10" t="s">
        <v>119</v>
      </c>
      <c r="C62" s="2" t="s">
        <v>118</v>
      </c>
      <c r="D62" s="13">
        <v>-0.29126764081502704</v>
      </c>
      <c r="E62" s="12">
        <v>0.35265752232120906</v>
      </c>
      <c r="F62" s="64">
        <v>3</v>
      </c>
      <c r="G62" s="12">
        <v>-0.76087740089029476</v>
      </c>
      <c r="H62" s="12">
        <v>0.3067849652941122</v>
      </c>
      <c r="I62" s="25">
        <v>3</v>
      </c>
      <c r="J62" s="12">
        <v>-0.5120820036059115</v>
      </c>
      <c r="K62" s="12">
        <v>0.30362504626293219</v>
      </c>
      <c r="L62" s="25">
        <v>3</v>
      </c>
      <c r="M62" s="12">
        <v>-0.84926699912726855</v>
      </c>
      <c r="N62" s="12">
        <v>0.27178528950467506</v>
      </c>
      <c r="O62" s="25">
        <v>4</v>
      </c>
      <c r="P62" s="12">
        <v>-0.49418423293255459</v>
      </c>
      <c r="Q62" s="12">
        <v>0.20566000620699998</v>
      </c>
      <c r="R62" s="25">
        <v>5</v>
      </c>
      <c r="S62" s="12">
        <v>-0.7436548624197602</v>
      </c>
      <c r="T62" s="12">
        <v>0.23692223290035708</v>
      </c>
      <c r="U62" s="26">
        <v>4</v>
      </c>
    </row>
    <row r="63" spans="1:21" x14ac:dyDescent="0.25">
      <c r="A63" s="24">
        <v>59</v>
      </c>
      <c r="B63" s="10" t="s">
        <v>121</v>
      </c>
      <c r="C63" s="2" t="s">
        <v>120</v>
      </c>
      <c r="D63" s="13">
        <v>-0.43466100269349112</v>
      </c>
      <c r="E63" s="12">
        <v>0.25130023322348893</v>
      </c>
      <c r="F63" s="64">
        <v>4</v>
      </c>
      <c r="G63" s="12">
        <v>-0.10107161309377614</v>
      </c>
      <c r="H63" s="12">
        <v>0.26599811359710124</v>
      </c>
      <c r="I63" s="25">
        <v>5</v>
      </c>
      <c r="J63" s="12">
        <v>-0.2867775568036196</v>
      </c>
      <c r="K63" s="12">
        <v>0.22248178800615603</v>
      </c>
      <c r="L63" s="25">
        <v>6</v>
      </c>
      <c r="M63" s="12">
        <v>0.27836296766957042</v>
      </c>
      <c r="N63" s="12">
        <v>0.29118732384969281</v>
      </c>
      <c r="O63" s="25">
        <v>5</v>
      </c>
      <c r="P63" s="12">
        <v>-1.3612351261324439E-2</v>
      </c>
      <c r="Q63" s="12">
        <v>0.2531854041328267</v>
      </c>
      <c r="R63" s="25">
        <v>6</v>
      </c>
      <c r="S63" s="12">
        <v>-0.301476970023552</v>
      </c>
      <c r="T63" s="12">
        <v>0.21052052859001816</v>
      </c>
      <c r="U63" s="26">
        <v>5</v>
      </c>
    </row>
    <row r="64" spans="1:21" x14ac:dyDescent="0.25">
      <c r="A64" s="24">
        <v>60</v>
      </c>
      <c r="B64" s="10" t="s">
        <v>123</v>
      </c>
      <c r="C64" s="2" t="s">
        <v>122</v>
      </c>
      <c r="D64" s="13">
        <v>-0.87291828281514883</v>
      </c>
      <c r="E64" s="12">
        <v>0.28728334123682875</v>
      </c>
      <c r="F64" s="64">
        <v>3</v>
      </c>
      <c r="G64" s="12">
        <v>-1.0349242367873859</v>
      </c>
      <c r="H64" s="12">
        <v>0.37350218211437147</v>
      </c>
      <c r="I64" s="25">
        <v>2</v>
      </c>
      <c r="J64" s="12">
        <v>-2.9278715568244438E-2</v>
      </c>
      <c r="K64" s="12">
        <v>0.51020118372025602</v>
      </c>
      <c r="L64" s="25">
        <v>2</v>
      </c>
      <c r="M64" s="12">
        <v>0.19699042287553667</v>
      </c>
      <c r="N64" s="12">
        <v>0.51661669269246691</v>
      </c>
      <c r="O64" s="25">
        <v>3</v>
      </c>
      <c r="P64" s="12">
        <v>-0.76168084755210386</v>
      </c>
      <c r="Q64" s="12">
        <v>0.37135850669511394</v>
      </c>
      <c r="R64" s="25">
        <v>3</v>
      </c>
      <c r="S64" s="12">
        <v>-0.84776582800763911</v>
      </c>
      <c r="T64" s="12">
        <v>0.48462245571009516</v>
      </c>
      <c r="U64" s="26">
        <v>2</v>
      </c>
    </row>
    <row r="65" spans="1:21" x14ac:dyDescent="0.25">
      <c r="A65" s="24">
        <v>61</v>
      </c>
      <c r="B65" s="10" t="s">
        <v>125</v>
      </c>
      <c r="C65" s="2" t="s">
        <v>124</v>
      </c>
      <c r="D65" s="15" t="s">
        <v>11</v>
      </c>
      <c r="E65" s="14" t="s">
        <v>11</v>
      </c>
      <c r="F65" s="64" t="s">
        <v>11</v>
      </c>
      <c r="G65" s="14" t="s">
        <v>11</v>
      </c>
      <c r="H65" s="14" t="s">
        <v>11</v>
      </c>
      <c r="I65" s="2" t="s">
        <v>11</v>
      </c>
      <c r="J65" s="14" t="s">
        <v>11</v>
      </c>
      <c r="K65" s="14" t="s">
        <v>11</v>
      </c>
      <c r="L65" s="2" t="s">
        <v>11</v>
      </c>
      <c r="M65" s="14" t="s">
        <v>11</v>
      </c>
      <c r="N65" s="14" t="s">
        <v>11</v>
      </c>
      <c r="O65" s="2" t="s">
        <v>11</v>
      </c>
      <c r="P65" s="14" t="s">
        <v>11</v>
      </c>
      <c r="Q65" s="14" t="s">
        <v>11</v>
      </c>
      <c r="R65" s="2" t="s">
        <v>11</v>
      </c>
      <c r="S65" s="14" t="s">
        <v>11</v>
      </c>
      <c r="T65" s="14" t="s">
        <v>11</v>
      </c>
      <c r="U65" s="7" t="s">
        <v>11</v>
      </c>
    </row>
    <row r="66" spans="1:21" x14ac:dyDescent="0.25">
      <c r="A66" s="24">
        <v>62</v>
      </c>
      <c r="B66" s="10" t="s">
        <v>360</v>
      </c>
      <c r="C66" s="2" t="s">
        <v>126</v>
      </c>
      <c r="D66" s="13">
        <v>-0.97138928733204122</v>
      </c>
      <c r="E66" s="12">
        <v>0.29137760175532934</v>
      </c>
      <c r="F66" s="64">
        <v>2</v>
      </c>
      <c r="G66" s="12">
        <v>0.56130010053077606</v>
      </c>
      <c r="H66" s="12">
        <v>0.41252284257447502</v>
      </c>
      <c r="I66" s="25">
        <v>1</v>
      </c>
      <c r="J66" s="12">
        <v>0.16367019529192914</v>
      </c>
      <c r="K66" s="12">
        <v>0.76816878371913544</v>
      </c>
      <c r="L66" s="25">
        <v>1</v>
      </c>
      <c r="M66" s="12">
        <v>-0.24965074471065185</v>
      </c>
      <c r="N66" s="12">
        <v>0.51994095831945863</v>
      </c>
      <c r="O66" s="25">
        <v>2</v>
      </c>
      <c r="P66" s="12">
        <v>0.27414380659008736</v>
      </c>
      <c r="Q66" s="12">
        <v>0.44307336250641616</v>
      </c>
      <c r="R66" s="25">
        <v>2</v>
      </c>
      <c r="S66" s="12">
        <v>-1.8665703086703719E-2</v>
      </c>
      <c r="T66" s="12">
        <v>0.74867439619943676</v>
      </c>
      <c r="U66" s="26">
        <v>1</v>
      </c>
    </row>
    <row r="67" spans="1:21" x14ac:dyDescent="0.25">
      <c r="A67" s="24">
        <v>63</v>
      </c>
      <c r="B67" s="10" t="s">
        <v>128</v>
      </c>
      <c r="C67" s="2" t="s">
        <v>127</v>
      </c>
      <c r="D67" s="13">
        <v>-0.45385701247542942</v>
      </c>
      <c r="E67" s="12">
        <v>0.28728334123682875</v>
      </c>
      <c r="F67" s="64">
        <v>3</v>
      </c>
      <c r="G67" s="12">
        <v>-1.2029179185971692</v>
      </c>
      <c r="H67" s="12">
        <v>0.37350218211437147</v>
      </c>
      <c r="I67" s="25">
        <v>2</v>
      </c>
      <c r="J67" s="12">
        <v>-0.33427682117057078</v>
      </c>
      <c r="K67" s="12">
        <v>0.51020118372025602</v>
      </c>
      <c r="L67" s="25">
        <v>2</v>
      </c>
      <c r="M67" s="12">
        <v>-1.350234237049212</v>
      </c>
      <c r="N67" s="12">
        <v>0.51661669269246691</v>
      </c>
      <c r="O67" s="25">
        <v>3</v>
      </c>
      <c r="P67" s="12">
        <v>-1.614713455465183</v>
      </c>
      <c r="Q67" s="12">
        <v>0.37135850669511394</v>
      </c>
      <c r="R67" s="25">
        <v>3</v>
      </c>
      <c r="S67" s="12">
        <v>-0.17579347492755806</v>
      </c>
      <c r="T67" s="12">
        <v>0.48462245571009516</v>
      </c>
      <c r="U67" s="26">
        <v>2</v>
      </c>
    </row>
    <row r="68" spans="1:21" x14ac:dyDescent="0.25">
      <c r="A68" s="24">
        <v>64</v>
      </c>
      <c r="B68" s="10" t="s">
        <v>130</v>
      </c>
      <c r="C68" s="2" t="s">
        <v>129</v>
      </c>
      <c r="D68" s="13">
        <v>-1.3885704183485383</v>
      </c>
      <c r="E68" s="12">
        <v>0.36031461549530619</v>
      </c>
      <c r="F68" s="64">
        <v>1</v>
      </c>
      <c r="G68" s="14" t="s">
        <v>11</v>
      </c>
      <c r="H68" s="14" t="s">
        <v>11</v>
      </c>
      <c r="I68" s="2" t="s">
        <v>11</v>
      </c>
      <c r="J68" s="14" t="s">
        <v>11</v>
      </c>
      <c r="K68" s="14" t="s">
        <v>11</v>
      </c>
      <c r="L68" s="2" t="s">
        <v>11</v>
      </c>
      <c r="M68" s="12">
        <v>-1.3318483752731782</v>
      </c>
      <c r="N68" s="12">
        <v>0.60188084442426626</v>
      </c>
      <c r="O68" s="25">
        <v>1</v>
      </c>
      <c r="P68" s="12">
        <v>-1.2036375560023957</v>
      </c>
      <c r="Q68" s="12">
        <v>0.60058386521254259</v>
      </c>
      <c r="R68" s="25">
        <v>1</v>
      </c>
      <c r="S68" s="14" t="s">
        <v>11</v>
      </c>
      <c r="T68" s="14" t="s">
        <v>11</v>
      </c>
      <c r="U68" s="7" t="s">
        <v>11</v>
      </c>
    </row>
    <row r="69" spans="1:21" x14ac:dyDescent="0.25">
      <c r="A69" s="24">
        <v>65</v>
      </c>
      <c r="B69" s="10" t="s">
        <v>132</v>
      </c>
      <c r="C69" s="2" t="s">
        <v>131</v>
      </c>
      <c r="D69" s="13">
        <v>1.0745356060007569</v>
      </c>
      <c r="E69" s="12">
        <v>0.25402694431067208</v>
      </c>
      <c r="F69" s="64">
        <v>4</v>
      </c>
      <c r="G69" s="12">
        <v>0.20501914420146183</v>
      </c>
      <c r="H69" s="12">
        <v>0.26334453452009404</v>
      </c>
      <c r="I69" s="25">
        <v>5</v>
      </c>
      <c r="J69" s="12">
        <v>0.55969099671606082</v>
      </c>
      <c r="K69" s="12">
        <v>0.24866131188801807</v>
      </c>
      <c r="L69" s="25">
        <v>6</v>
      </c>
      <c r="M69" s="12">
        <v>0.60497152539640353</v>
      </c>
      <c r="N69" s="12">
        <v>0.22904640098569978</v>
      </c>
      <c r="O69" s="25">
        <v>5</v>
      </c>
      <c r="P69" s="12">
        <v>0.49564346474242194</v>
      </c>
      <c r="Q69" s="12">
        <v>0.21813983950894791</v>
      </c>
      <c r="R69" s="25">
        <v>7</v>
      </c>
      <c r="S69" s="12">
        <v>0.82482074326199506</v>
      </c>
      <c r="T69" s="12">
        <v>0.19805508574877892</v>
      </c>
      <c r="U69" s="26">
        <v>7</v>
      </c>
    </row>
    <row r="70" spans="1:21" x14ac:dyDescent="0.25">
      <c r="A70" s="24">
        <v>66</v>
      </c>
      <c r="B70" s="10" t="s">
        <v>134</v>
      </c>
      <c r="C70" s="2" t="s">
        <v>133</v>
      </c>
      <c r="D70" s="13">
        <v>-0.56461318713896758</v>
      </c>
      <c r="E70" s="12">
        <v>0.25402694431067208</v>
      </c>
      <c r="F70" s="64">
        <v>3</v>
      </c>
      <c r="G70" s="12">
        <v>-0.75093366162234643</v>
      </c>
      <c r="H70" s="12">
        <v>0.31873333373090551</v>
      </c>
      <c r="I70" s="25">
        <v>3</v>
      </c>
      <c r="J70" s="12">
        <v>-0.2250182457894111</v>
      </c>
      <c r="K70" s="12">
        <v>0.37414236442207388</v>
      </c>
      <c r="L70" s="25">
        <v>2</v>
      </c>
      <c r="M70" s="12">
        <v>0.44420227222309205</v>
      </c>
      <c r="N70" s="12">
        <v>0.51994095831945863</v>
      </c>
      <c r="O70" s="25">
        <v>2</v>
      </c>
      <c r="P70" s="12">
        <v>-1.1056763126901379</v>
      </c>
      <c r="Q70" s="12">
        <v>0.27756710773103799</v>
      </c>
      <c r="R70" s="25">
        <v>4</v>
      </c>
      <c r="S70" s="12">
        <v>-0.81944615326046999</v>
      </c>
      <c r="T70" s="12">
        <v>0.24849503105537538</v>
      </c>
      <c r="U70" s="26">
        <v>3</v>
      </c>
    </row>
    <row r="71" spans="1:21" x14ac:dyDescent="0.25">
      <c r="A71" s="24">
        <v>67</v>
      </c>
      <c r="B71" s="10" t="s">
        <v>136</v>
      </c>
      <c r="C71" s="2" t="s">
        <v>135</v>
      </c>
      <c r="D71" s="13">
        <v>1.0096128462050005</v>
      </c>
      <c r="E71" s="12">
        <v>0.29137760175532934</v>
      </c>
      <c r="F71" s="64">
        <v>2</v>
      </c>
      <c r="G71" s="12">
        <v>-0.19535040429799619</v>
      </c>
      <c r="H71" s="12">
        <v>0.41252284257447502</v>
      </c>
      <c r="I71" s="25">
        <v>1</v>
      </c>
      <c r="J71" s="12">
        <v>8.6417987560675636E-3</v>
      </c>
      <c r="K71" s="12">
        <v>0.76816878371913544</v>
      </c>
      <c r="L71" s="25">
        <v>1</v>
      </c>
      <c r="M71" s="12">
        <v>0.23395301208085831</v>
      </c>
      <c r="N71" s="12">
        <v>0.51994095831945863</v>
      </c>
      <c r="O71" s="25">
        <v>2</v>
      </c>
      <c r="P71" s="12">
        <v>-0.13994511790196557</v>
      </c>
      <c r="Q71" s="12">
        <v>0.44307336250641616</v>
      </c>
      <c r="R71" s="25">
        <v>2</v>
      </c>
      <c r="S71" s="12">
        <v>-1.8665703086703719E-2</v>
      </c>
      <c r="T71" s="12">
        <v>0.74867439619943676</v>
      </c>
      <c r="U71" s="26">
        <v>1</v>
      </c>
    </row>
    <row r="72" spans="1:21" x14ac:dyDescent="0.25">
      <c r="A72" s="24">
        <v>68</v>
      </c>
      <c r="B72" s="10" t="s">
        <v>361</v>
      </c>
      <c r="C72" s="2" t="s">
        <v>137</v>
      </c>
      <c r="D72" s="13">
        <v>-7.3917558864768584E-2</v>
      </c>
      <c r="E72" s="12">
        <v>0.25130023322348893</v>
      </c>
      <c r="F72" s="64">
        <v>6</v>
      </c>
      <c r="G72" s="12">
        <v>0.92151342858835283</v>
      </c>
      <c r="H72" s="12">
        <v>0.26987977601169244</v>
      </c>
      <c r="I72" s="25">
        <v>5</v>
      </c>
      <c r="J72" s="12">
        <v>1.248339680893368</v>
      </c>
      <c r="K72" s="12">
        <v>0.24819765298730315</v>
      </c>
      <c r="L72" s="25">
        <v>6</v>
      </c>
      <c r="M72" s="12">
        <v>1.2071708277427065</v>
      </c>
      <c r="N72" s="12">
        <v>0.22876000329023777</v>
      </c>
      <c r="O72" s="25">
        <v>6</v>
      </c>
      <c r="P72" s="12">
        <v>1.3333912954277634</v>
      </c>
      <c r="Q72" s="12">
        <v>0.21793746551824869</v>
      </c>
      <c r="R72" s="25">
        <v>7</v>
      </c>
      <c r="S72" s="12">
        <v>1.3133359796370441</v>
      </c>
      <c r="T72" s="12">
        <v>0.15607290306933727</v>
      </c>
      <c r="U72" s="26">
        <v>8</v>
      </c>
    </row>
    <row r="73" spans="1:21" x14ac:dyDescent="0.25">
      <c r="A73" s="24">
        <v>69</v>
      </c>
      <c r="B73" s="10" t="s">
        <v>139</v>
      </c>
      <c r="C73" s="2" t="s">
        <v>138</v>
      </c>
      <c r="D73" s="13">
        <v>-5.5306226150604314E-2</v>
      </c>
      <c r="E73" s="12">
        <v>0.25402694431067208</v>
      </c>
      <c r="F73" s="64">
        <v>3</v>
      </c>
      <c r="G73" s="12">
        <v>-0.33396283317135994</v>
      </c>
      <c r="H73" s="12">
        <v>0.31873333373090551</v>
      </c>
      <c r="I73" s="25">
        <v>3</v>
      </c>
      <c r="J73" s="12">
        <v>-0.40890130969572525</v>
      </c>
      <c r="K73" s="12">
        <v>0.37414236442207388</v>
      </c>
      <c r="L73" s="25">
        <v>2</v>
      </c>
      <c r="M73" s="12">
        <v>8.1499453178648193E-2</v>
      </c>
      <c r="N73" s="12">
        <v>0.51994095831945863</v>
      </c>
      <c r="O73" s="25">
        <v>2</v>
      </c>
      <c r="P73" s="12">
        <v>-0.89534600998271829</v>
      </c>
      <c r="Q73" s="12">
        <v>0.27756710773103799</v>
      </c>
      <c r="R73" s="25">
        <v>4</v>
      </c>
      <c r="S73" s="12">
        <v>-0.9381470115767242</v>
      </c>
      <c r="T73" s="12">
        <v>0.24849503105537538</v>
      </c>
      <c r="U73" s="26">
        <v>3</v>
      </c>
    </row>
    <row r="74" spans="1:21" x14ac:dyDescent="0.25">
      <c r="A74" s="24">
        <v>70</v>
      </c>
      <c r="B74" s="10" t="s">
        <v>141</v>
      </c>
      <c r="C74" s="2" t="s">
        <v>140</v>
      </c>
      <c r="D74" s="13">
        <v>-0.32322880123621806</v>
      </c>
      <c r="E74" s="12">
        <v>0.25402694431067208</v>
      </c>
      <c r="F74" s="64">
        <v>4</v>
      </c>
      <c r="G74" s="12">
        <v>0.40595711496507386</v>
      </c>
      <c r="H74" s="12">
        <v>0.24354998171430456</v>
      </c>
      <c r="I74" s="25">
        <v>4</v>
      </c>
      <c r="J74" s="12">
        <v>0.14962430984629702</v>
      </c>
      <c r="K74" s="12">
        <v>0.25955068050331376</v>
      </c>
      <c r="L74" s="25">
        <v>4</v>
      </c>
      <c r="M74" s="12">
        <v>0.2381709682588288</v>
      </c>
      <c r="N74" s="12">
        <v>0.26326125682519685</v>
      </c>
      <c r="O74" s="25">
        <v>4</v>
      </c>
      <c r="P74" s="12">
        <v>0.14595647086658889</v>
      </c>
      <c r="Q74" s="12">
        <v>0.1861376812882912</v>
      </c>
      <c r="R74" s="25">
        <v>6</v>
      </c>
      <c r="S74" s="12">
        <v>-0.46405431594523039</v>
      </c>
      <c r="T74" s="12">
        <v>0.19707922856731536</v>
      </c>
      <c r="U74" s="26">
        <v>5</v>
      </c>
    </row>
    <row r="75" spans="1:21" x14ac:dyDescent="0.25">
      <c r="A75" s="24">
        <v>71</v>
      </c>
      <c r="B75" s="10" t="s">
        <v>143</v>
      </c>
      <c r="C75" s="2" t="s">
        <v>142</v>
      </c>
      <c r="D75" s="13">
        <v>-0.70901368699821721</v>
      </c>
      <c r="E75" s="12">
        <v>0.29137760175532934</v>
      </c>
      <c r="F75" s="64">
        <v>2</v>
      </c>
      <c r="G75" s="12">
        <v>-1.7086514230353467</v>
      </c>
      <c r="H75" s="12">
        <v>0.41252284257447502</v>
      </c>
      <c r="I75" s="25">
        <v>1</v>
      </c>
      <c r="J75" s="12">
        <v>-1.2315853958549137</v>
      </c>
      <c r="K75" s="12">
        <v>0.76816878371913544</v>
      </c>
      <c r="L75" s="25">
        <v>1</v>
      </c>
      <c r="M75" s="12">
        <v>-1.1328194835292764</v>
      </c>
      <c r="N75" s="12">
        <v>0.51994095831945863</v>
      </c>
      <c r="O75" s="25">
        <v>2</v>
      </c>
      <c r="P75" s="12">
        <v>-1.495346237708413</v>
      </c>
      <c r="Q75" s="12">
        <v>0.44307336250641616</v>
      </c>
      <c r="R75" s="25">
        <v>2</v>
      </c>
      <c r="S75" s="12">
        <v>-0.53471452504134276</v>
      </c>
      <c r="T75" s="12">
        <v>0.74867439619943676</v>
      </c>
      <c r="U75" s="26">
        <v>1</v>
      </c>
    </row>
    <row r="76" spans="1:21" x14ac:dyDescent="0.25">
      <c r="A76" s="24">
        <v>72</v>
      </c>
      <c r="B76" s="10" t="s">
        <v>145</v>
      </c>
      <c r="C76" s="2" t="s">
        <v>144</v>
      </c>
      <c r="D76" s="13">
        <v>1.1983193666152308</v>
      </c>
      <c r="E76" s="12">
        <v>0.25130023322348893</v>
      </c>
      <c r="F76" s="64">
        <v>6</v>
      </c>
      <c r="G76" s="12">
        <v>1.2453232292695837</v>
      </c>
      <c r="H76" s="12">
        <v>0.21591513909296886</v>
      </c>
      <c r="I76" s="25">
        <v>7</v>
      </c>
      <c r="J76" s="12">
        <v>0.60645638978787009</v>
      </c>
      <c r="K76" s="12">
        <v>0.20697929466807191</v>
      </c>
      <c r="L76" s="25">
        <v>8</v>
      </c>
      <c r="M76" s="12">
        <v>0.85406900321636359</v>
      </c>
      <c r="N76" s="12">
        <v>0.19196454475476876</v>
      </c>
      <c r="O76" s="25">
        <v>7</v>
      </c>
      <c r="P76" s="12">
        <v>0.70554384796954617</v>
      </c>
      <c r="Q76" s="12">
        <v>0.16025055709462124</v>
      </c>
      <c r="R76" s="25">
        <v>10</v>
      </c>
      <c r="S76" s="12">
        <v>0.61410990830050194</v>
      </c>
      <c r="T76" s="12">
        <v>0.15872427647504828</v>
      </c>
      <c r="U76" s="26">
        <v>10</v>
      </c>
    </row>
    <row r="77" spans="1:21" x14ac:dyDescent="0.25">
      <c r="A77" s="24">
        <v>73</v>
      </c>
      <c r="B77" s="10" t="s">
        <v>147</v>
      </c>
      <c r="C77" s="2" t="s">
        <v>146</v>
      </c>
      <c r="D77" s="13">
        <v>-1.1654642025652144</v>
      </c>
      <c r="E77" s="12">
        <v>0.25402694431067208</v>
      </c>
      <c r="F77" s="64">
        <v>5</v>
      </c>
      <c r="G77" s="12">
        <v>-1.2886628804905851</v>
      </c>
      <c r="H77" s="12">
        <v>0.26334453452009404</v>
      </c>
      <c r="I77" s="25">
        <v>5</v>
      </c>
      <c r="J77" s="12">
        <v>-0.52826279516855079</v>
      </c>
      <c r="K77" s="12">
        <v>0.24866131188801807</v>
      </c>
      <c r="L77" s="25">
        <v>6</v>
      </c>
      <c r="M77" s="12">
        <v>0.12148773107287597</v>
      </c>
      <c r="N77" s="12">
        <v>0.22904640098569978</v>
      </c>
      <c r="O77" s="25">
        <v>5</v>
      </c>
      <c r="P77" s="12">
        <v>-0.91832769642976875</v>
      </c>
      <c r="Q77" s="12">
        <v>0.21813983950894791</v>
      </c>
      <c r="R77" s="25">
        <v>7</v>
      </c>
      <c r="S77" s="12">
        <v>-0.79885067750763072</v>
      </c>
      <c r="T77" s="12">
        <v>0.16383974411547927</v>
      </c>
      <c r="U77" s="26">
        <v>7</v>
      </c>
    </row>
    <row r="78" spans="1:21" x14ac:dyDescent="0.25">
      <c r="A78" s="24">
        <v>74</v>
      </c>
      <c r="B78" s="10" t="s">
        <v>149</v>
      </c>
      <c r="C78" s="2" t="s">
        <v>148</v>
      </c>
      <c r="D78" s="13">
        <v>0.49775798944329269</v>
      </c>
      <c r="E78" s="12">
        <v>0.25130023322348893</v>
      </c>
      <c r="F78" s="64">
        <v>6</v>
      </c>
      <c r="G78" s="12">
        <v>-3.6608105749208815E-2</v>
      </c>
      <c r="H78" s="12">
        <v>0.25228486761247954</v>
      </c>
      <c r="I78" s="25">
        <v>6</v>
      </c>
      <c r="J78" s="12">
        <v>-0.26374686523655405</v>
      </c>
      <c r="K78" s="12">
        <v>0.23363653218585126</v>
      </c>
      <c r="L78" s="25">
        <v>7</v>
      </c>
      <c r="M78" s="12">
        <v>-3.997451757928016E-2</v>
      </c>
      <c r="N78" s="12">
        <v>0.22876000329023777</v>
      </c>
      <c r="O78" s="25">
        <v>6</v>
      </c>
      <c r="P78" s="12">
        <v>0.16038927121326294</v>
      </c>
      <c r="Q78" s="12">
        <v>0.20773727561581487</v>
      </c>
      <c r="R78" s="25">
        <v>8</v>
      </c>
      <c r="S78" s="12">
        <v>-0.30584065693227519</v>
      </c>
      <c r="T78" s="12">
        <v>0.15482320791775375</v>
      </c>
      <c r="U78" s="26">
        <v>9</v>
      </c>
    </row>
    <row r="79" spans="1:21" x14ac:dyDescent="0.25">
      <c r="A79" s="24">
        <v>75</v>
      </c>
      <c r="B79" s="10" t="s">
        <v>151</v>
      </c>
      <c r="C79" s="2" t="s">
        <v>150</v>
      </c>
      <c r="D79" s="13">
        <v>1.5010334127446112</v>
      </c>
      <c r="E79" s="12">
        <v>0.25130023322348893</v>
      </c>
      <c r="F79" s="64">
        <v>5</v>
      </c>
      <c r="G79" s="12">
        <v>1.4262170025785166</v>
      </c>
      <c r="H79" s="12">
        <v>0.25228486761247954</v>
      </c>
      <c r="I79" s="25">
        <v>6</v>
      </c>
      <c r="J79" s="12">
        <v>1.3610967373064446</v>
      </c>
      <c r="K79" s="12">
        <v>0.23363653218585126</v>
      </c>
      <c r="L79" s="25">
        <v>7</v>
      </c>
      <c r="M79" s="12">
        <v>1.1574985980954593</v>
      </c>
      <c r="N79" s="12">
        <v>0.22876000329023777</v>
      </c>
      <c r="O79" s="25">
        <v>6</v>
      </c>
      <c r="P79" s="12">
        <v>1.3949005873785982</v>
      </c>
      <c r="Q79" s="12">
        <v>0.20773727561581487</v>
      </c>
      <c r="R79" s="25">
        <v>8</v>
      </c>
      <c r="S79" s="12">
        <v>1.5672920838952824</v>
      </c>
      <c r="T79" s="12">
        <v>0.18909298753709736</v>
      </c>
      <c r="U79" s="26">
        <v>8</v>
      </c>
    </row>
    <row r="80" spans="1:21" x14ac:dyDescent="0.25">
      <c r="A80" s="24">
        <v>76</v>
      </c>
      <c r="B80" s="10" t="s">
        <v>362</v>
      </c>
      <c r="C80" s="2" t="s">
        <v>152</v>
      </c>
      <c r="D80" s="13">
        <v>-0.55920627536362344</v>
      </c>
      <c r="E80" s="12">
        <v>0.25402694431067208</v>
      </c>
      <c r="F80" s="64">
        <v>3</v>
      </c>
      <c r="G80" s="12">
        <v>0.13455439909372338</v>
      </c>
      <c r="H80" s="12">
        <v>0.27627136674287806</v>
      </c>
      <c r="I80" s="25">
        <v>4</v>
      </c>
      <c r="J80" s="12">
        <v>-0.33943571416158524</v>
      </c>
      <c r="K80" s="12">
        <v>0.28978914382329912</v>
      </c>
      <c r="L80" s="25">
        <v>4</v>
      </c>
      <c r="M80" s="12">
        <v>-1.2506436241740722</v>
      </c>
      <c r="N80" s="12">
        <v>0.39525422199815724</v>
      </c>
      <c r="O80" s="25">
        <v>3</v>
      </c>
      <c r="P80" s="12">
        <v>-0.36424080569065093</v>
      </c>
      <c r="Q80" s="12">
        <v>0.25638815719447205</v>
      </c>
      <c r="R80" s="25">
        <v>5</v>
      </c>
      <c r="S80" s="12">
        <v>-0.84794760841417371</v>
      </c>
      <c r="T80" s="12">
        <v>0.26094287716947417</v>
      </c>
      <c r="U80" s="26">
        <v>4</v>
      </c>
    </row>
    <row r="81" spans="1:21" x14ac:dyDescent="0.25">
      <c r="A81" s="24">
        <v>77</v>
      </c>
      <c r="B81" s="10" t="s">
        <v>154</v>
      </c>
      <c r="C81" s="2" t="s">
        <v>153</v>
      </c>
      <c r="D81" s="13">
        <v>-1.7528897511521069</v>
      </c>
      <c r="E81" s="12">
        <v>0.25402694431067208</v>
      </c>
      <c r="F81" s="64">
        <v>3</v>
      </c>
      <c r="G81" s="12">
        <v>-2.2445203284923299</v>
      </c>
      <c r="H81" s="12">
        <v>0.29988188904282925</v>
      </c>
      <c r="I81" s="25">
        <v>3</v>
      </c>
      <c r="J81" s="12">
        <v>-1.8831008918400516</v>
      </c>
      <c r="K81" s="12">
        <v>0.31908959204123422</v>
      </c>
      <c r="L81" s="25">
        <v>3</v>
      </c>
      <c r="M81" s="12">
        <v>-3.1421853569799123</v>
      </c>
      <c r="N81" s="12">
        <v>0.39525422199815724</v>
      </c>
      <c r="O81" s="25">
        <v>3</v>
      </c>
      <c r="P81" s="12">
        <v>-1.8436719236240982</v>
      </c>
      <c r="Q81" s="12">
        <v>0.27634968636657775</v>
      </c>
      <c r="R81" s="25">
        <v>4</v>
      </c>
      <c r="S81" s="12">
        <v>-1.2648927632629274</v>
      </c>
      <c r="T81" s="12">
        <v>0.26706317040829514</v>
      </c>
      <c r="U81" s="26">
        <v>3</v>
      </c>
    </row>
    <row r="82" spans="1:21" x14ac:dyDescent="0.25">
      <c r="A82" s="24">
        <v>78</v>
      </c>
      <c r="B82" s="10" t="s">
        <v>156</v>
      </c>
      <c r="C82" s="2" t="s">
        <v>155</v>
      </c>
      <c r="D82" s="13">
        <v>1.4470018668652738</v>
      </c>
      <c r="E82" s="12">
        <v>0.29137760175532934</v>
      </c>
      <c r="F82" s="64">
        <v>3</v>
      </c>
      <c r="G82" s="12">
        <v>1.2522728871049793</v>
      </c>
      <c r="H82" s="12">
        <v>0.37283022304968616</v>
      </c>
      <c r="I82" s="25">
        <v>2</v>
      </c>
      <c r="J82" s="12">
        <v>1.5039194981551749</v>
      </c>
      <c r="K82" s="12">
        <v>0.40963321357920301</v>
      </c>
      <c r="L82" s="25">
        <v>3</v>
      </c>
      <c r="M82" s="12">
        <v>0.61418728402709399</v>
      </c>
      <c r="N82" s="12">
        <v>0.24723861307061137</v>
      </c>
      <c r="O82" s="25">
        <v>4</v>
      </c>
      <c r="P82" s="12">
        <v>1.468929716285384</v>
      </c>
      <c r="Q82" s="12">
        <v>0.30294285039196189</v>
      </c>
      <c r="R82" s="25">
        <v>4</v>
      </c>
      <c r="S82" s="12">
        <v>1.8305518529697775</v>
      </c>
      <c r="T82" s="12">
        <v>0.30715193897551524</v>
      </c>
      <c r="U82" s="26">
        <v>3</v>
      </c>
    </row>
    <row r="83" spans="1:21" x14ac:dyDescent="0.25">
      <c r="A83" s="24">
        <v>79</v>
      </c>
      <c r="B83" s="10" t="s">
        <v>158</v>
      </c>
      <c r="C83" s="2" t="s">
        <v>157</v>
      </c>
      <c r="D83" s="13">
        <v>1.0833897624089792</v>
      </c>
      <c r="E83" s="12">
        <v>0.25402694431067208</v>
      </c>
      <c r="F83" s="64">
        <v>4</v>
      </c>
      <c r="G83" s="12">
        <v>-0.45502349107240048</v>
      </c>
      <c r="H83" s="12">
        <v>0.28355035712187776</v>
      </c>
      <c r="I83" s="25">
        <v>4</v>
      </c>
      <c r="J83" s="12">
        <v>0.68507234663270755</v>
      </c>
      <c r="K83" s="12">
        <v>0.26644174895434825</v>
      </c>
      <c r="L83" s="25">
        <v>5</v>
      </c>
      <c r="M83" s="12">
        <v>0.53316827664408317</v>
      </c>
      <c r="N83" s="12">
        <v>0.22904640098569978</v>
      </c>
      <c r="O83" s="25">
        <v>5</v>
      </c>
      <c r="P83" s="12">
        <v>0.96584431336432763</v>
      </c>
      <c r="Q83" s="12">
        <v>0.23004193092994482</v>
      </c>
      <c r="R83" s="25">
        <v>6</v>
      </c>
      <c r="S83" s="12">
        <v>1.2766880201375663</v>
      </c>
      <c r="T83" s="12">
        <v>0.20069157159218198</v>
      </c>
      <c r="U83" s="26">
        <v>6</v>
      </c>
    </row>
    <row r="84" spans="1:21" x14ac:dyDescent="0.25">
      <c r="A84" s="24">
        <v>80</v>
      </c>
      <c r="B84" s="10" t="s">
        <v>160</v>
      </c>
      <c r="C84" s="2" t="s">
        <v>159</v>
      </c>
      <c r="D84" s="13">
        <v>1.2869196432195344</v>
      </c>
      <c r="E84" s="12">
        <v>0.25130023322348893</v>
      </c>
      <c r="F84" s="64">
        <v>5</v>
      </c>
      <c r="G84" s="12">
        <v>1.1585265417888226</v>
      </c>
      <c r="H84" s="12">
        <v>0.25228486761247954</v>
      </c>
      <c r="I84" s="25">
        <v>6</v>
      </c>
      <c r="J84" s="12">
        <v>0.77286927248144377</v>
      </c>
      <c r="K84" s="12">
        <v>0.23363653218585126</v>
      </c>
      <c r="L84" s="25">
        <v>7</v>
      </c>
      <c r="M84" s="12">
        <v>0.59136433398140098</v>
      </c>
      <c r="N84" s="12">
        <v>0.22876000329023777</v>
      </c>
      <c r="O84" s="25">
        <v>6</v>
      </c>
      <c r="P84" s="12">
        <v>0.86090146886788788</v>
      </c>
      <c r="Q84" s="12">
        <v>0.20773727561581487</v>
      </c>
      <c r="R84" s="25">
        <v>8</v>
      </c>
      <c r="S84" s="12">
        <v>0.8023283628411797</v>
      </c>
      <c r="T84" s="12">
        <v>0.18909298753709736</v>
      </c>
      <c r="U84" s="26">
        <v>8</v>
      </c>
    </row>
    <row r="85" spans="1:21" x14ac:dyDescent="0.25">
      <c r="A85" s="24">
        <v>81</v>
      </c>
      <c r="B85" s="10" t="s">
        <v>162</v>
      </c>
      <c r="C85" s="2" t="s">
        <v>161</v>
      </c>
      <c r="D85" s="13">
        <v>0.75025592899915827</v>
      </c>
      <c r="E85" s="12">
        <v>0.25130023322348893</v>
      </c>
      <c r="F85" s="64">
        <v>4</v>
      </c>
      <c r="G85" s="12">
        <v>-0.34429311692839193</v>
      </c>
      <c r="H85" s="12">
        <v>0.31915287616104948</v>
      </c>
      <c r="I85" s="25">
        <v>3</v>
      </c>
      <c r="J85" s="12">
        <v>-0.48420131108456149</v>
      </c>
      <c r="K85" s="12">
        <v>0.32807669277493695</v>
      </c>
      <c r="L85" s="25">
        <v>3</v>
      </c>
      <c r="M85" s="12">
        <v>0.75951487631354742</v>
      </c>
      <c r="N85" s="12">
        <v>0.51661669269246691</v>
      </c>
      <c r="O85" s="25">
        <v>3</v>
      </c>
      <c r="P85" s="12">
        <v>-0.72791715843231453</v>
      </c>
      <c r="Q85" s="12">
        <v>0.28505666681472658</v>
      </c>
      <c r="R85" s="25">
        <v>4</v>
      </c>
      <c r="S85" s="12">
        <v>-0.11620599480498998</v>
      </c>
      <c r="T85" s="12">
        <v>0.26842378896013652</v>
      </c>
      <c r="U85" s="26">
        <v>3</v>
      </c>
    </row>
    <row r="86" spans="1:21" x14ac:dyDescent="0.25">
      <c r="A86" s="24">
        <v>82</v>
      </c>
      <c r="B86" s="10" t="s">
        <v>164</v>
      </c>
      <c r="C86" s="2" t="s">
        <v>163</v>
      </c>
      <c r="D86" s="13">
        <v>0.15335912119855388</v>
      </c>
      <c r="E86" s="12">
        <v>0.25130023322348893</v>
      </c>
      <c r="F86" s="64">
        <v>4</v>
      </c>
      <c r="G86" s="12">
        <v>-5.6877174869652235E-2</v>
      </c>
      <c r="H86" s="12">
        <v>0.26987977601169244</v>
      </c>
      <c r="I86" s="25">
        <v>5</v>
      </c>
      <c r="J86" s="12">
        <v>0.62961589666426054</v>
      </c>
      <c r="K86" s="12">
        <v>0.25933435987227932</v>
      </c>
      <c r="L86" s="25">
        <v>5</v>
      </c>
      <c r="M86" s="12">
        <v>0.41655225852466637</v>
      </c>
      <c r="N86" s="12">
        <v>0.27405060086349636</v>
      </c>
      <c r="O86" s="25">
        <v>5</v>
      </c>
      <c r="P86" s="12">
        <v>0.70841650626585273</v>
      </c>
      <c r="Q86" s="12">
        <v>0.23516630507815592</v>
      </c>
      <c r="R86" s="25">
        <v>6</v>
      </c>
      <c r="S86" s="12">
        <v>0.1390418971045756</v>
      </c>
      <c r="T86" s="12">
        <v>0.21675833080370449</v>
      </c>
      <c r="U86" s="26">
        <v>5</v>
      </c>
    </row>
    <row r="87" spans="1:21" x14ac:dyDescent="0.25">
      <c r="A87" s="24">
        <v>83</v>
      </c>
      <c r="B87" s="10" t="s">
        <v>166</v>
      </c>
      <c r="C87" s="2" t="s">
        <v>165</v>
      </c>
      <c r="D87" s="13">
        <v>1.1631096027408296</v>
      </c>
      <c r="E87" s="12">
        <v>0.29137760175532934</v>
      </c>
      <c r="F87" s="64">
        <v>4</v>
      </c>
      <c r="G87" s="12">
        <v>1.1530756985348389</v>
      </c>
      <c r="H87" s="12">
        <v>0.29147875964465686</v>
      </c>
      <c r="I87" s="25">
        <v>4</v>
      </c>
      <c r="J87" s="12">
        <v>0.83898797011488457</v>
      </c>
      <c r="K87" s="12">
        <v>0.30537141907376114</v>
      </c>
      <c r="L87" s="25">
        <v>5</v>
      </c>
      <c r="M87" s="12">
        <v>0.38886899261987112</v>
      </c>
      <c r="N87" s="12">
        <v>0.22904640098569978</v>
      </c>
      <c r="O87" s="25">
        <v>5</v>
      </c>
      <c r="P87" s="12">
        <v>1.421874528246035</v>
      </c>
      <c r="Q87" s="12">
        <v>0.25031543677274476</v>
      </c>
      <c r="R87" s="25">
        <v>6</v>
      </c>
      <c r="S87" s="12">
        <v>0.72357516585573167</v>
      </c>
      <c r="T87" s="12">
        <v>0.15962830533624117</v>
      </c>
      <c r="U87" s="26">
        <v>8</v>
      </c>
    </row>
    <row r="88" spans="1:21" x14ac:dyDescent="0.25">
      <c r="A88" s="24">
        <v>84</v>
      </c>
      <c r="B88" s="10" t="s">
        <v>168</v>
      </c>
      <c r="C88" s="2" t="s">
        <v>167</v>
      </c>
      <c r="D88" s="13">
        <v>-0.71167175278375816</v>
      </c>
      <c r="E88" s="12">
        <v>0.25130023322348893</v>
      </c>
      <c r="F88" s="64">
        <v>5</v>
      </c>
      <c r="G88" s="12">
        <v>0.22141392338600255</v>
      </c>
      <c r="H88" s="12">
        <v>0.22286975705685766</v>
      </c>
      <c r="I88" s="25">
        <v>6</v>
      </c>
      <c r="J88" s="12">
        <v>-0.82377799173192168</v>
      </c>
      <c r="K88" s="12">
        <v>0.2289485826310286</v>
      </c>
      <c r="L88" s="25">
        <v>6</v>
      </c>
      <c r="M88" s="12">
        <v>-0.40462373340795066</v>
      </c>
      <c r="N88" s="12">
        <v>0.2628266479146692</v>
      </c>
      <c r="O88" s="25">
        <v>5</v>
      </c>
      <c r="P88" s="12">
        <v>-0.58966304878786713</v>
      </c>
      <c r="Q88" s="12">
        <v>0.1737147180010194</v>
      </c>
      <c r="R88" s="25">
        <v>8</v>
      </c>
      <c r="S88" s="12">
        <v>-0.86866209791181104</v>
      </c>
      <c r="T88" s="12">
        <v>0.18606231845907847</v>
      </c>
      <c r="U88" s="26">
        <v>7</v>
      </c>
    </row>
    <row r="89" spans="1:21" x14ac:dyDescent="0.25">
      <c r="A89" s="24">
        <v>85</v>
      </c>
      <c r="B89" s="10" t="s">
        <v>170</v>
      </c>
      <c r="C89" s="2" t="s">
        <v>169</v>
      </c>
      <c r="D89" s="13">
        <v>-0.70122076977314185</v>
      </c>
      <c r="E89" s="12">
        <v>0.25130023322348893</v>
      </c>
      <c r="F89" s="64">
        <v>4</v>
      </c>
      <c r="G89" s="12">
        <v>-1.097689683613893</v>
      </c>
      <c r="H89" s="12">
        <v>0.26599811359710124</v>
      </c>
      <c r="I89" s="25">
        <v>5</v>
      </c>
      <c r="J89" s="12">
        <v>-0.89942719537350491</v>
      </c>
      <c r="K89" s="12">
        <v>0.22248178800615603</v>
      </c>
      <c r="L89" s="25">
        <v>6</v>
      </c>
      <c r="M89" s="12">
        <v>-0.13283592721084336</v>
      </c>
      <c r="N89" s="12">
        <v>0.29118732384969281</v>
      </c>
      <c r="O89" s="25">
        <v>5</v>
      </c>
      <c r="P89" s="12">
        <v>-1.2200377938324558</v>
      </c>
      <c r="Q89" s="12">
        <v>0.2531854041328267</v>
      </c>
      <c r="R89" s="25">
        <v>6</v>
      </c>
      <c r="S89" s="12">
        <v>-0.65138037733086418</v>
      </c>
      <c r="T89" s="12">
        <v>0.21052052859001816</v>
      </c>
      <c r="U89" s="26">
        <v>5</v>
      </c>
    </row>
    <row r="90" spans="1:21" x14ac:dyDescent="0.25">
      <c r="A90" s="24">
        <v>86</v>
      </c>
      <c r="B90" s="10" t="s">
        <v>172</v>
      </c>
      <c r="C90" s="2" t="s">
        <v>171</v>
      </c>
      <c r="D90" s="13">
        <v>-0.24768380419947719</v>
      </c>
      <c r="E90" s="12">
        <v>0.35265752232120906</v>
      </c>
      <c r="F90" s="64">
        <v>3</v>
      </c>
      <c r="G90" s="12">
        <v>0.31771393088913641</v>
      </c>
      <c r="H90" s="12">
        <v>0.3067849652941122</v>
      </c>
      <c r="I90" s="25">
        <v>3</v>
      </c>
      <c r="J90" s="12">
        <v>-0.57516891650413859</v>
      </c>
      <c r="K90" s="12">
        <v>0.30362504626293219</v>
      </c>
      <c r="L90" s="25">
        <v>3</v>
      </c>
      <c r="M90" s="12">
        <v>-0.75821284237391973</v>
      </c>
      <c r="N90" s="12">
        <v>0.27178528950467506</v>
      </c>
      <c r="O90" s="25">
        <v>4</v>
      </c>
      <c r="P90" s="12">
        <v>-0.46804644296688391</v>
      </c>
      <c r="Q90" s="12">
        <v>0.20566000620699998</v>
      </c>
      <c r="R90" s="25">
        <v>5</v>
      </c>
      <c r="S90" s="12">
        <v>-0.7634330568505423</v>
      </c>
      <c r="T90" s="12">
        <v>0.23692223290035708</v>
      </c>
      <c r="U90" s="26">
        <v>4</v>
      </c>
    </row>
    <row r="91" spans="1:21" x14ac:dyDescent="0.25">
      <c r="A91" s="24">
        <v>87</v>
      </c>
      <c r="B91" s="10" t="s">
        <v>174</v>
      </c>
      <c r="C91" s="2" t="s">
        <v>173</v>
      </c>
      <c r="D91" s="13">
        <v>-0.90877453388243046</v>
      </c>
      <c r="E91" s="12">
        <v>0.36031461549530619</v>
      </c>
      <c r="F91" s="64">
        <v>1</v>
      </c>
      <c r="G91" s="14" t="s">
        <v>11</v>
      </c>
      <c r="H91" s="14" t="s">
        <v>11</v>
      </c>
      <c r="I91" s="2" t="s">
        <v>11</v>
      </c>
      <c r="J91" s="14" t="s">
        <v>11</v>
      </c>
      <c r="K91" s="14" t="s">
        <v>11</v>
      </c>
      <c r="L91" s="2" t="s">
        <v>11</v>
      </c>
      <c r="M91" s="12">
        <v>-3.576587886811923E-2</v>
      </c>
      <c r="N91" s="12">
        <v>0.60188084442426626</v>
      </c>
      <c r="O91" s="25">
        <v>1</v>
      </c>
      <c r="P91" s="12">
        <v>-0.23493463314279112</v>
      </c>
      <c r="Q91" s="12">
        <v>0.60058386521254259</v>
      </c>
      <c r="R91" s="25">
        <v>1</v>
      </c>
      <c r="S91" s="14" t="s">
        <v>11</v>
      </c>
      <c r="T91" s="14" t="s">
        <v>11</v>
      </c>
      <c r="U91" s="7" t="s">
        <v>11</v>
      </c>
    </row>
    <row r="92" spans="1:21" x14ac:dyDescent="0.25">
      <c r="A92" s="24">
        <v>88</v>
      </c>
      <c r="B92" s="10" t="s">
        <v>364</v>
      </c>
      <c r="C92" s="2" t="s">
        <v>175</v>
      </c>
      <c r="D92" s="13">
        <v>1.0023254816966283</v>
      </c>
      <c r="E92" s="12">
        <v>0.25130023322348893</v>
      </c>
      <c r="F92" s="64">
        <v>6</v>
      </c>
      <c r="G92" s="12">
        <v>0.16434900905249569</v>
      </c>
      <c r="H92" s="12">
        <v>0.25228486761247954</v>
      </c>
      <c r="I92" s="25">
        <v>6</v>
      </c>
      <c r="J92" s="12">
        <v>0.40868248932004408</v>
      </c>
      <c r="K92" s="12">
        <v>0.23363653218585126</v>
      </c>
      <c r="L92" s="25">
        <v>7</v>
      </c>
      <c r="M92" s="12">
        <v>0.21903128552230844</v>
      </c>
      <c r="N92" s="12">
        <v>0.22876000329023777</v>
      </c>
      <c r="O92" s="25">
        <v>6</v>
      </c>
      <c r="P92" s="12">
        <v>0.94255099680658327</v>
      </c>
      <c r="Q92" s="12">
        <v>0.20773727561581487</v>
      </c>
      <c r="R92" s="25">
        <v>8</v>
      </c>
      <c r="S92" s="12">
        <v>0.15918661037952705</v>
      </c>
      <c r="T92" s="12">
        <v>0.15482320791775375</v>
      </c>
      <c r="U92" s="26">
        <v>9</v>
      </c>
    </row>
    <row r="93" spans="1:21" x14ac:dyDescent="0.25">
      <c r="A93" s="24">
        <v>89</v>
      </c>
      <c r="B93" s="10" t="s">
        <v>177</v>
      </c>
      <c r="C93" s="2" t="s">
        <v>176</v>
      </c>
      <c r="D93" s="13">
        <v>2.5700635497022758E-4</v>
      </c>
      <c r="E93" s="12">
        <v>0.25402694431067208</v>
      </c>
      <c r="F93" s="64">
        <v>3</v>
      </c>
      <c r="G93" s="12">
        <v>0.6836311987837812</v>
      </c>
      <c r="H93" s="12">
        <v>0.29988188904282925</v>
      </c>
      <c r="I93" s="25">
        <v>3</v>
      </c>
      <c r="J93" s="12">
        <v>-6.3434181322054486E-2</v>
      </c>
      <c r="K93" s="12">
        <v>0.31908959204123422</v>
      </c>
      <c r="L93" s="25">
        <v>3</v>
      </c>
      <c r="M93" s="12">
        <v>-9.0885527120957058E-2</v>
      </c>
      <c r="N93" s="12">
        <v>0.39525422199815724</v>
      </c>
      <c r="O93" s="25">
        <v>3</v>
      </c>
      <c r="P93" s="12">
        <v>0.90737285902055631</v>
      </c>
      <c r="Q93" s="12">
        <v>0.27634968636657775</v>
      </c>
      <c r="R93" s="25">
        <v>4</v>
      </c>
      <c r="S93" s="12">
        <v>0.61900344917820371</v>
      </c>
      <c r="T93" s="12">
        <v>0.26706317040829514</v>
      </c>
      <c r="U93" s="26">
        <v>3</v>
      </c>
    </row>
    <row r="94" spans="1:21" x14ac:dyDescent="0.25">
      <c r="A94" s="24">
        <v>90</v>
      </c>
      <c r="B94" s="10" t="s">
        <v>377</v>
      </c>
      <c r="C94" s="2" t="s">
        <v>178</v>
      </c>
      <c r="D94" s="13">
        <v>-1.050297061826801</v>
      </c>
      <c r="E94" s="12">
        <v>0.36031461549530619</v>
      </c>
      <c r="F94" s="64">
        <v>1</v>
      </c>
      <c r="G94" s="14" t="s">
        <v>11</v>
      </c>
      <c r="H94" s="14" t="s">
        <v>11</v>
      </c>
      <c r="I94" s="2" t="s">
        <v>11</v>
      </c>
      <c r="J94" s="14" t="s">
        <v>11</v>
      </c>
      <c r="K94" s="14" t="s">
        <v>11</v>
      </c>
      <c r="L94" s="2" t="s">
        <v>11</v>
      </c>
      <c r="M94" s="12">
        <v>-1.8178793119111063</v>
      </c>
      <c r="N94" s="12">
        <v>0.60188084442426626</v>
      </c>
      <c r="O94" s="25">
        <v>1</v>
      </c>
      <c r="P94" s="12">
        <v>-1.2036375560023957</v>
      </c>
      <c r="Q94" s="12">
        <v>0.60058386521254259</v>
      </c>
      <c r="R94" s="25">
        <v>1</v>
      </c>
      <c r="S94" s="14" t="s">
        <v>11</v>
      </c>
      <c r="T94" s="14" t="s">
        <v>11</v>
      </c>
      <c r="U94" s="7" t="s">
        <v>11</v>
      </c>
    </row>
    <row r="95" spans="1:21" x14ac:dyDescent="0.25">
      <c r="A95" s="24">
        <v>91</v>
      </c>
      <c r="B95" s="10" t="s">
        <v>180</v>
      </c>
      <c r="C95" s="2" t="s">
        <v>179</v>
      </c>
      <c r="D95" s="13">
        <v>-0.4042674489710551</v>
      </c>
      <c r="E95" s="12">
        <v>0.25402694431067208</v>
      </c>
      <c r="F95" s="64">
        <v>3</v>
      </c>
      <c r="G95" s="12">
        <v>-0.25201222574857557</v>
      </c>
      <c r="H95" s="12">
        <v>0.29988188904282925</v>
      </c>
      <c r="I95" s="25">
        <v>3</v>
      </c>
      <c r="J95" s="12">
        <v>0.17430604177115941</v>
      </c>
      <c r="K95" s="12">
        <v>0.31908959204123422</v>
      </c>
      <c r="L95" s="25">
        <v>3</v>
      </c>
      <c r="M95" s="12">
        <v>0.10225105087865453</v>
      </c>
      <c r="N95" s="12">
        <v>0.39525422199815724</v>
      </c>
      <c r="O95" s="25">
        <v>3</v>
      </c>
      <c r="P95" s="12">
        <v>0.26247348810380766</v>
      </c>
      <c r="Q95" s="12">
        <v>0.27634968636657775</v>
      </c>
      <c r="R95" s="25">
        <v>4</v>
      </c>
      <c r="S95" s="12">
        <v>-0.39706828536934941</v>
      </c>
      <c r="T95" s="12">
        <v>0.26706317040829514</v>
      </c>
      <c r="U95" s="26">
        <v>3</v>
      </c>
    </row>
    <row r="96" spans="1:21" x14ac:dyDescent="0.25">
      <c r="A96" s="24">
        <v>92</v>
      </c>
      <c r="B96" s="10" t="s">
        <v>182</v>
      </c>
      <c r="C96" s="2" t="s">
        <v>181</v>
      </c>
      <c r="D96" s="13">
        <v>-0.88839718686246949</v>
      </c>
      <c r="E96" s="12">
        <v>0.29137760175532934</v>
      </c>
      <c r="F96" s="64">
        <v>2</v>
      </c>
      <c r="G96" s="12">
        <v>-0.95200091366667139</v>
      </c>
      <c r="H96" s="12">
        <v>0.41252284257447502</v>
      </c>
      <c r="I96" s="25">
        <v>1</v>
      </c>
      <c r="J96" s="12">
        <v>-0.92152859534182774</v>
      </c>
      <c r="K96" s="12">
        <v>0.76816878371913544</v>
      </c>
      <c r="L96" s="25">
        <v>1</v>
      </c>
      <c r="M96" s="12">
        <v>-1.2480401716116811</v>
      </c>
      <c r="N96" s="12">
        <v>0.71821352123625759</v>
      </c>
      <c r="O96" s="25">
        <v>1</v>
      </c>
      <c r="P96" s="12">
        <v>-1.2886266995915658</v>
      </c>
      <c r="Q96" s="12">
        <v>0.54869731211835882</v>
      </c>
      <c r="R96" s="25">
        <v>1</v>
      </c>
      <c r="S96" s="12">
        <v>-1.0507633438996888</v>
      </c>
      <c r="T96" s="12">
        <v>0.74867439619943676</v>
      </c>
      <c r="U96" s="26">
        <v>1</v>
      </c>
    </row>
    <row r="97" spans="1:21" x14ac:dyDescent="0.25">
      <c r="A97" s="24">
        <v>93</v>
      </c>
      <c r="B97" s="10" t="s">
        <v>184</v>
      </c>
      <c r="C97" s="2" t="s">
        <v>183</v>
      </c>
      <c r="D97" s="13">
        <v>-1.3461625814712308</v>
      </c>
      <c r="E97" s="12">
        <v>0.25402694431067208</v>
      </c>
      <c r="F97" s="64">
        <v>3</v>
      </c>
      <c r="G97" s="12">
        <v>-1.1747078240324573</v>
      </c>
      <c r="H97" s="12">
        <v>0.29988188904282925</v>
      </c>
      <c r="I97" s="25">
        <v>3</v>
      </c>
      <c r="J97" s="12">
        <v>-1.3217169105355902</v>
      </c>
      <c r="K97" s="12">
        <v>0.31908959204123422</v>
      </c>
      <c r="L97" s="25">
        <v>3</v>
      </c>
      <c r="M97" s="12">
        <v>-2.3762653673640157</v>
      </c>
      <c r="N97" s="12">
        <v>0.39525422199815724</v>
      </c>
      <c r="O97" s="25">
        <v>3</v>
      </c>
      <c r="P97" s="12">
        <v>-1.113356574594857</v>
      </c>
      <c r="Q97" s="12">
        <v>0.27634968636657775</v>
      </c>
      <c r="R97" s="25">
        <v>4</v>
      </c>
      <c r="S97" s="12">
        <v>-0.88180472175331326</v>
      </c>
      <c r="T97" s="12">
        <v>0.26706317040829514</v>
      </c>
      <c r="U97" s="26">
        <v>3</v>
      </c>
    </row>
    <row r="98" spans="1:21" x14ac:dyDescent="0.25">
      <c r="A98" s="24">
        <v>94</v>
      </c>
      <c r="B98" s="10" t="s">
        <v>186</v>
      </c>
      <c r="C98" s="2" t="s">
        <v>185</v>
      </c>
      <c r="D98" s="13">
        <v>-0.15705882000857108</v>
      </c>
      <c r="E98" s="12">
        <v>0.25402694431067208</v>
      </c>
      <c r="F98" s="64">
        <v>3</v>
      </c>
      <c r="G98" s="12">
        <v>-1.6275596964998276</v>
      </c>
      <c r="H98" s="12">
        <v>0.29988188904282925</v>
      </c>
      <c r="I98" s="25">
        <v>3</v>
      </c>
      <c r="J98" s="12">
        <v>-0.61167805037031042</v>
      </c>
      <c r="K98" s="12">
        <v>0.31908959204123422</v>
      </c>
      <c r="L98" s="25">
        <v>3</v>
      </c>
      <c r="M98" s="12">
        <v>0.61585746664339158</v>
      </c>
      <c r="N98" s="12">
        <v>0.39525422199815724</v>
      </c>
      <c r="O98" s="25">
        <v>3</v>
      </c>
      <c r="P98" s="12">
        <v>-0.36125842775522654</v>
      </c>
      <c r="Q98" s="12">
        <v>0.27634968636657775</v>
      </c>
      <c r="R98" s="25">
        <v>4</v>
      </c>
      <c r="S98" s="12">
        <v>-0.12394461398139545</v>
      </c>
      <c r="T98" s="12">
        <v>0.26706317040829514</v>
      </c>
      <c r="U98" s="26">
        <v>3</v>
      </c>
    </row>
    <row r="99" spans="1:21" x14ac:dyDescent="0.25">
      <c r="A99" s="24">
        <v>95</v>
      </c>
      <c r="B99" s="10" t="s">
        <v>188</v>
      </c>
      <c r="C99" s="2" t="s">
        <v>187</v>
      </c>
      <c r="D99" s="13">
        <v>-0.14593359974076545</v>
      </c>
      <c r="E99" s="12">
        <v>0.36031461549530619</v>
      </c>
      <c r="F99" s="64">
        <v>1</v>
      </c>
      <c r="G99" s="12">
        <v>-0.8200376148923666</v>
      </c>
      <c r="H99" s="12">
        <v>0.6061771357665019</v>
      </c>
      <c r="I99" s="25">
        <v>1</v>
      </c>
      <c r="J99" s="12">
        <v>-0.46174820270581407</v>
      </c>
      <c r="K99" s="12">
        <v>0.32907595010589286</v>
      </c>
      <c r="L99" s="25">
        <v>2</v>
      </c>
      <c r="M99" s="12">
        <v>-5.7904784103815762E-2</v>
      </c>
      <c r="N99" s="12">
        <v>0.35124420467647216</v>
      </c>
      <c r="O99" s="25">
        <v>2</v>
      </c>
      <c r="P99" s="12">
        <v>-0.23987111346203671</v>
      </c>
      <c r="Q99" s="12">
        <v>0.5660803383253904</v>
      </c>
      <c r="R99" s="25">
        <v>2</v>
      </c>
      <c r="S99" s="12">
        <v>0.18761140932310325</v>
      </c>
      <c r="T99" s="12">
        <v>0.37611079170421424</v>
      </c>
      <c r="U99" s="26">
        <v>1</v>
      </c>
    </row>
    <row r="100" spans="1:21" x14ac:dyDescent="0.25">
      <c r="A100" s="24">
        <v>96</v>
      </c>
      <c r="B100" s="10" t="s">
        <v>190</v>
      </c>
      <c r="C100" s="2" t="s">
        <v>189</v>
      </c>
      <c r="D100" s="13">
        <v>0.76692980649486797</v>
      </c>
      <c r="E100" s="12">
        <v>0.25130023322348893</v>
      </c>
      <c r="F100" s="64">
        <v>5</v>
      </c>
      <c r="G100" s="12">
        <v>0.34571648933457971</v>
      </c>
      <c r="H100" s="12">
        <v>0.2347220744274687</v>
      </c>
      <c r="I100" s="25">
        <v>5</v>
      </c>
      <c r="J100" s="12">
        <v>0.12684759663060247</v>
      </c>
      <c r="K100" s="12">
        <v>0.24259893305862151</v>
      </c>
      <c r="L100" s="25">
        <v>5</v>
      </c>
      <c r="M100" s="12">
        <v>8.917584760806356E-2</v>
      </c>
      <c r="N100" s="12">
        <v>0.2628266479146692</v>
      </c>
      <c r="O100" s="25">
        <v>5</v>
      </c>
      <c r="P100" s="12">
        <v>0.18015442608155482</v>
      </c>
      <c r="Q100" s="12">
        <v>0.17954824109220222</v>
      </c>
      <c r="R100" s="25">
        <v>7</v>
      </c>
      <c r="S100" s="12">
        <v>3.4129706835573273E-2</v>
      </c>
      <c r="T100" s="12">
        <v>0.18824314571543588</v>
      </c>
      <c r="U100" s="26">
        <v>6</v>
      </c>
    </row>
    <row r="101" spans="1:21" x14ac:dyDescent="0.25">
      <c r="A101" s="24">
        <v>97</v>
      </c>
      <c r="B101" s="10" t="s">
        <v>192</v>
      </c>
      <c r="C101" s="2" t="s">
        <v>191</v>
      </c>
      <c r="D101" s="13">
        <v>1.4605456989218397</v>
      </c>
      <c r="E101" s="12">
        <v>0.29137760175532934</v>
      </c>
      <c r="F101" s="64">
        <v>3</v>
      </c>
      <c r="G101" s="12">
        <v>1.3977224509488229</v>
      </c>
      <c r="H101" s="12">
        <v>0.37283022304968616</v>
      </c>
      <c r="I101" s="25">
        <v>2</v>
      </c>
      <c r="J101" s="12">
        <v>1.6736556760696357</v>
      </c>
      <c r="K101" s="12">
        <v>0.40963321357920301</v>
      </c>
      <c r="L101" s="25">
        <v>3</v>
      </c>
      <c r="M101" s="12">
        <v>0.94666098361200313</v>
      </c>
      <c r="N101" s="12">
        <v>0.24723861307061137</v>
      </c>
      <c r="O101" s="25">
        <v>4</v>
      </c>
      <c r="P101" s="12">
        <v>1.6210641287802678</v>
      </c>
      <c r="Q101" s="12">
        <v>0.30294285039196189</v>
      </c>
      <c r="R101" s="25">
        <v>4</v>
      </c>
      <c r="S101" s="12">
        <v>1.6712549925591047</v>
      </c>
      <c r="T101" s="12">
        <v>0.28181534772842609</v>
      </c>
      <c r="U101" s="26">
        <v>4</v>
      </c>
    </row>
    <row r="102" spans="1:21" x14ac:dyDescent="0.25">
      <c r="A102" s="24">
        <v>98</v>
      </c>
      <c r="B102" s="10" t="s">
        <v>194</v>
      </c>
      <c r="C102" s="2" t="s">
        <v>193</v>
      </c>
      <c r="D102" s="13">
        <v>0.62473646258944571</v>
      </c>
      <c r="E102" s="12">
        <v>0.25130023322348893</v>
      </c>
      <c r="F102" s="64">
        <v>5</v>
      </c>
      <c r="G102" s="12">
        <v>0.45978939521426693</v>
      </c>
      <c r="H102" s="12">
        <v>0.2347220744274687</v>
      </c>
      <c r="I102" s="25">
        <v>5</v>
      </c>
      <c r="J102" s="12">
        <v>6.7637979286703107E-2</v>
      </c>
      <c r="K102" s="12">
        <v>0.24259893305862151</v>
      </c>
      <c r="L102" s="25">
        <v>5</v>
      </c>
      <c r="M102" s="12">
        <v>0.50867099196697774</v>
      </c>
      <c r="N102" s="12">
        <v>0.2628266479146692</v>
      </c>
      <c r="O102" s="25">
        <v>5</v>
      </c>
      <c r="P102" s="12">
        <v>0.15451230530057702</v>
      </c>
      <c r="Q102" s="12">
        <v>0.17954824109220222</v>
      </c>
      <c r="R102" s="25">
        <v>7</v>
      </c>
      <c r="S102" s="12">
        <v>-0.26357495475887294</v>
      </c>
      <c r="T102" s="12">
        <v>0.18193276470480088</v>
      </c>
      <c r="U102" s="26">
        <v>7</v>
      </c>
    </row>
    <row r="103" spans="1:21" x14ac:dyDescent="0.25">
      <c r="A103" s="24">
        <v>99</v>
      </c>
      <c r="B103" s="10" t="s">
        <v>365</v>
      </c>
      <c r="C103" s="2" t="s">
        <v>195</v>
      </c>
      <c r="D103" s="15" t="s">
        <v>11</v>
      </c>
      <c r="E103" s="14" t="s">
        <v>11</v>
      </c>
      <c r="F103" s="64" t="s">
        <v>11</v>
      </c>
      <c r="G103" s="14" t="s">
        <v>11</v>
      </c>
      <c r="H103" s="14" t="s">
        <v>11</v>
      </c>
      <c r="I103" s="2" t="s">
        <v>11</v>
      </c>
      <c r="J103" s="14" t="s">
        <v>11</v>
      </c>
      <c r="K103" s="14" t="s">
        <v>11</v>
      </c>
      <c r="L103" s="2" t="s">
        <v>11</v>
      </c>
      <c r="M103" s="14" t="s">
        <v>11</v>
      </c>
      <c r="N103" s="14" t="s">
        <v>11</v>
      </c>
      <c r="O103" s="2" t="s">
        <v>11</v>
      </c>
      <c r="P103" s="14" t="s">
        <v>11</v>
      </c>
      <c r="Q103" s="14" t="s">
        <v>11</v>
      </c>
      <c r="R103" s="2" t="s">
        <v>11</v>
      </c>
      <c r="S103" s="14" t="s">
        <v>11</v>
      </c>
      <c r="T103" s="14" t="s">
        <v>11</v>
      </c>
      <c r="U103" s="7" t="s">
        <v>11</v>
      </c>
    </row>
    <row r="104" spans="1:21" x14ac:dyDescent="0.25">
      <c r="A104" s="24">
        <v>100</v>
      </c>
      <c r="B104" s="10" t="s">
        <v>197</v>
      </c>
      <c r="C104" s="2" t="s">
        <v>196</v>
      </c>
      <c r="D104" s="13">
        <v>-0.23955570403641049</v>
      </c>
      <c r="E104" s="12">
        <v>0.25130023322348893</v>
      </c>
      <c r="F104" s="64">
        <v>4</v>
      </c>
      <c r="G104" s="12">
        <v>8.9980502461553508E-2</v>
      </c>
      <c r="H104" s="12">
        <v>0.26599811359710124</v>
      </c>
      <c r="I104" s="25">
        <v>5</v>
      </c>
      <c r="J104" s="12">
        <v>0.26708336483421169</v>
      </c>
      <c r="K104" s="12">
        <v>0.22248178800615603</v>
      </c>
      <c r="L104" s="25">
        <v>6</v>
      </c>
      <c r="M104" s="12">
        <v>0.21598677305163816</v>
      </c>
      <c r="N104" s="12">
        <v>0.29118732384969281</v>
      </c>
      <c r="O104" s="25">
        <v>5</v>
      </c>
      <c r="P104" s="12">
        <v>0.67817086410850513</v>
      </c>
      <c r="Q104" s="12">
        <v>0.2531854041328267</v>
      </c>
      <c r="R104" s="25">
        <v>6</v>
      </c>
      <c r="S104" s="12">
        <v>0.12519025283936355</v>
      </c>
      <c r="T104" s="12">
        <v>0.21052052859001816</v>
      </c>
      <c r="U104" s="26">
        <v>5</v>
      </c>
    </row>
    <row r="105" spans="1:21" x14ac:dyDescent="0.25">
      <c r="A105" s="24">
        <v>101</v>
      </c>
      <c r="B105" s="10" t="s">
        <v>199</v>
      </c>
      <c r="C105" s="2" t="s">
        <v>198</v>
      </c>
      <c r="D105" s="13">
        <v>0.16079661934805359</v>
      </c>
      <c r="E105" s="12">
        <v>0.25130023322348893</v>
      </c>
      <c r="F105" s="64">
        <v>5</v>
      </c>
      <c r="G105" s="12">
        <v>-0.19594535457997811</v>
      </c>
      <c r="H105" s="12">
        <v>0.2347220744274687</v>
      </c>
      <c r="I105" s="25">
        <v>5</v>
      </c>
      <c r="J105" s="12">
        <v>-0.46008276869666237</v>
      </c>
      <c r="K105" s="12">
        <v>0.24259893305862151</v>
      </c>
      <c r="L105" s="25">
        <v>5</v>
      </c>
      <c r="M105" s="12">
        <v>-0.28062880406258917</v>
      </c>
      <c r="N105" s="12">
        <v>0.2628266479146692</v>
      </c>
      <c r="O105" s="25">
        <v>5</v>
      </c>
      <c r="P105" s="12">
        <v>-1.8974292502005323E-2</v>
      </c>
      <c r="Q105" s="12">
        <v>0.17954824109220222</v>
      </c>
      <c r="R105" s="25">
        <v>7</v>
      </c>
      <c r="S105" s="12">
        <v>-0.38674550725057766</v>
      </c>
      <c r="T105" s="12">
        <v>0.18824314571543588</v>
      </c>
      <c r="U105" s="26">
        <v>6</v>
      </c>
    </row>
    <row r="106" spans="1:21" x14ac:dyDescent="0.25">
      <c r="A106" s="24">
        <v>102</v>
      </c>
      <c r="B106" s="10" t="s">
        <v>201</v>
      </c>
      <c r="C106" s="2" t="s">
        <v>200</v>
      </c>
      <c r="D106" s="13">
        <v>0.30925860841074582</v>
      </c>
      <c r="E106" s="12">
        <v>0.28728334123682875</v>
      </c>
      <c r="F106" s="64">
        <v>3</v>
      </c>
      <c r="G106" s="12">
        <v>-0.78591593904847179</v>
      </c>
      <c r="H106" s="12">
        <v>0.37350218211437147</v>
      </c>
      <c r="I106" s="25">
        <v>2</v>
      </c>
      <c r="J106" s="12">
        <v>-0.29457592783734737</v>
      </c>
      <c r="K106" s="12">
        <v>0.38512328444152177</v>
      </c>
      <c r="L106" s="25">
        <v>3</v>
      </c>
      <c r="M106" s="12">
        <v>-0.20891550141843568</v>
      </c>
      <c r="N106" s="12">
        <v>0.51661669269246691</v>
      </c>
      <c r="O106" s="25">
        <v>3</v>
      </c>
      <c r="P106" s="12">
        <v>-0.82465534224967663</v>
      </c>
      <c r="Q106" s="12">
        <v>0.37135850669511394</v>
      </c>
      <c r="R106" s="25">
        <v>3</v>
      </c>
      <c r="S106" s="12">
        <v>-0.46932295728747098</v>
      </c>
      <c r="T106" s="12">
        <v>0.48462245571009516</v>
      </c>
      <c r="U106" s="26">
        <v>2</v>
      </c>
    </row>
    <row r="107" spans="1:21" x14ac:dyDescent="0.25">
      <c r="A107" s="24">
        <v>103</v>
      </c>
      <c r="B107" s="10" t="s">
        <v>203</v>
      </c>
      <c r="C107" s="2" t="s">
        <v>202</v>
      </c>
      <c r="D107" s="13">
        <v>-0.90877453388243046</v>
      </c>
      <c r="E107" s="12">
        <v>0.36031461549530619</v>
      </c>
      <c r="F107" s="64">
        <v>1</v>
      </c>
      <c r="G107" s="14" t="s">
        <v>11</v>
      </c>
      <c r="H107" s="14" t="s">
        <v>11</v>
      </c>
      <c r="I107" s="2" t="s">
        <v>11</v>
      </c>
      <c r="J107" s="14" t="s">
        <v>11</v>
      </c>
      <c r="K107" s="14" t="s">
        <v>11</v>
      </c>
      <c r="L107" s="2" t="s">
        <v>11</v>
      </c>
      <c r="M107" s="14" t="s">
        <v>11</v>
      </c>
      <c r="N107" s="14" t="s">
        <v>11</v>
      </c>
      <c r="O107" s="2" t="s">
        <v>11</v>
      </c>
      <c r="P107" s="14" t="s">
        <v>11</v>
      </c>
      <c r="Q107" s="14" t="s">
        <v>11</v>
      </c>
      <c r="R107" s="2" t="s">
        <v>11</v>
      </c>
      <c r="S107" s="14" t="s">
        <v>11</v>
      </c>
      <c r="T107" s="14" t="s">
        <v>11</v>
      </c>
      <c r="U107" s="7" t="s">
        <v>11</v>
      </c>
    </row>
    <row r="108" spans="1:21" x14ac:dyDescent="0.25">
      <c r="A108" s="24">
        <v>104</v>
      </c>
      <c r="B108" s="10" t="s">
        <v>205</v>
      </c>
      <c r="C108" s="2" t="s">
        <v>204</v>
      </c>
      <c r="D108" s="13">
        <v>-0.10836600321738513</v>
      </c>
      <c r="E108" s="12">
        <v>0.25130023322348893</v>
      </c>
      <c r="F108" s="64">
        <v>5</v>
      </c>
      <c r="G108" s="12">
        <v>-0.35213052426713498</v>
      </c>
      <c r="H108" s="12">
        <v>0.25228486761247954</v>
      </c>
      <c r="I108" s="25">
        <v>6</v>
      </c>
      <c r="J108" s="12">
        <v>0.17886557791426871</v>
      </c>
      <c r="K108" s="12">
        <v>0.23363653218585126</v>
      </c>
      <c r="L108" s="25">
        <v>7</v>
      </c>
      <c r="M108" s="12">
        <v>0.60791731126919424</v>
      </c>
      <c r="N108" s="12">
        <v>0.22876000329023777</v>
      </c>
      <c r="O108" s="25">
        <v>6</v>
      </c>
      <c r="P108" s="12">
        <v>-0.47409920217358242</v>
      </c>
      <c r="Q108" s="12">
        <v>0.20773727561581487</v>
      </c>
      <c r="R108" s="25">
        <v>8</v>
      </c>
      <c r="S108" s="12">
        <v>-0.27712617465768108</v>
      </c>
      <c r="T108" s="12">
        <v>0.19620820843666348</v>
      </c>
      <c r="U108" s="26">
        <v>7</v>
      </c>
    </row>
    <row r="109" spans="1:21" x14ac:dyDescent="0.25">
      <c r="A109" s="24">
        <v>105</v>
      </c>
      <c r="B109" s="10" t="s">
        <v>366</v>
      </c>
      <c r="C109" s="2" t="s">
        <v>206</v>
      </c>
      <c r="D109" s="13">
        <v>8.671078565854877E-2</v>
      </c>
      <c r="E109" s="12">
        <v>0.29161828587045291</v>
      </c>
      <c r="F109" s="64">
        <v>4</v>
      </c>
      <c r="G109" s="12">
        <v>-0.39950662762489403</v>
      </c>
      <c r="H109" s="12">
        <v>0.30599419168130026</v>
      </c>
      <c r="I109" s="25">
        <v>3</v>
      </c>
      <c r="J109" s="12">
        <v>-0.57644704620037512</v>
      </c>
      <c r="K109" s="12">
        <v>0.27097612053564685</v>
      </c>
      <c r="L109" s="25">
        <v>3</v>
      </c>
      <c r="M109" s="12">
        <v>-0.31189210410696011</v>
      </c>
      <c r="N109" s="12">
        <v>0.33194513119796099</v>
      </c>
      <c r="O109" s="25">
        <v>2</v>
      </c>
      <c r="P109" s="12">
        <v>-0.25634400865698043</v>
      </c>
      <c r="Q109" s="12">
        <v>0.20420608205612895</v>
      </c>
      <c r="R109" s="25">
        <v>4</v>
      </c>
      <c r="S109" s="12">
        <v>-0.51713475864818037</v>
      </c>
      <c r="T109" s="12">
        <v>0.2007212968168238</v>
      </c>
      <c r="U109" s="26">
        <v>4</v>
      </c>
    </row>
    <row r="110" spans="1:21" x14ac:dyDescent="0.25">
      <c r="A110" s="24">
        <v>106</v>
      </c>
      <c r="B110" s="10" t="s">
        <v>208</v>
      </c>
      <c r="C110" s="2" t="s">
        <v>207</v>
      </c>
      <c r="D110" s="13">
        <v>0.41539714589737164</v>
      </c>
      <c r="E110" s="12">
        <v>0.28728334123682875</v>
      </c>
      <c r="F110" s="64">
        <v>3</v>
      </c>
      <c r="G110" s="12">
        <v>-0.2871501692828779</v>
      </c>
      <c r="H110" s="12">
        <v>0.37350218211437147</v>
      </c>
      <c r="I110" s="25">
        <v>2</v>
      </c>
      <c r="J110" s="12">
        <v>-5.228077000029676E-2</v>
      </c>
      <c r="K110" s="12">
        <v>0.51020118372025602</v>
      </c>
      <c r="L110" s="25">
        <v>2</v>
      </c>
      <c r="M110" s="12">
        <v>0.28967691596475037</v>
      </c>
      <c r="N110" s="12">
        <v>0.51661669269246691</v>
      </c>
      <c r="O110" s="25">
        <v>3</v>
      </c>
      <c r="P110" s="12">
        <v>-0.46544972136557783</v>
      </c>
      <c r="Q110" s="12">
        <v>0.37135850669511394</v>
      </c>
      <c r="R110" s="25">
        <v>3</v>
      </c>
      <c r="S110" s="12">
        <v>-0.47585005317613249</v>
      </c>
      <c r="T110" s="12">
        <v>0.48462245571009516</v>
      </c>
      <c r="U110" s="26">
        <v>2</v>
      </c>
    </row>
    <row r="111" spans="1:21" x14ac:dyDescent="0.25">
      <c r="A111" s="24">
        <v>107</v>
      </c>
      <c r="B111" s="10" t="s">
        <v>210</v>
      </c>
      <c r="C111" s="2" t="s">
        <v>209</v>
      </c>
      <c r="D111" s="13">
        <v>1.4131422877396469</v>
      </c>
      <c r="E111" s="12">
        <v>0.29137760175532934</v>
      </c>
      <c r="F111" s="64">
        <v>2</v>
      </c>
      <c r="G111" s="12">
        <v>1.3179506098994513</v>
      </c>
      <c r="H111" s="12">
        <v>0.41252284257447502</v>
      </c>
      <c r="I111" s="25">
        <v>1</v>
      </c>
      <c r="J111" s="12">
        <v>0.62875539234087674</v>
      </c>
      <c r="K111" s="12">
        <v>0.76816878371913544</v>
      </c>
      <c r="L111" s="25">
        <v>1</v>
      </c>
      <c r="M111" s="12">
        <v>0.38640657098306841</v>
      </c>
      <c r="N111" s="12">
        <v>0.51994095831945863</v>
      </c>
      <c r="O111" s="25">
        <v>2</v>
      </c>
      <c r="P111" s="12">
        <v>0.86397382135625411</v>
      </c>
      <c r="Q111" s="12">
        <v>0.44307336250641616</v>
      </c>
      <c r="R111" s="25">
        <v>2</v>
      </c>
      <c r="S111" s="12">
        <v>0.49738311886793529</v>
      </c>
      <c r="T111" s="12">
        <v>0.74867439619943676</v>
      </c>
      <c r="U111" s="26">
        <v>1</v>
      </c>
    </row>
    <row r="112" spans="1:21" x14ac:dyDescent="0.25">
      <c r="A112" s="24">
        <v>108</v>
      </c>
      <c r="B112" s="10" t="s">
        <v>367</v>
      </c>
      <c r="C112" s="2" t="s">
        <v>211</v>
      </c>
      <c r="D112" s="13">
        <v>-1.7477426969884162</v>
      </c>
      <c r="E112" s="12">
        <v>0.25402694431067208</v>
      </c>
      <c r="F112" s="64">
        <v>3</v>
      </c>
      <c r="G112" s="12">
        <v>-0.96734872406948091</v>
      </c>
      <c r="H112" s="12">
        <v>0.29988188904282925</v>
      </c>
      <c r="I112" s="25">
        <v>3</v>
      </c>
      <c r="J112" s="12">
        <v>-1.461346497716959</v>
      </c>
      <c r="K112" s="12">
        <v>0.31908959204123422</v>
      </c>
      <c r="L112" s="25">
        <v>3</v>
      </c>
      <c r="M112" s="12">
        <v>-1.0108266200058897</v>
      </c>
      <c r="N112" s="12">
        <v>0.39525422199815724</v>
      </c>
      <c r="O112" s="25">
        <v>3</v>
      </c>
      <c r="P112" s="12">
        <v>-0.83880238362896342</v>
      </c>
      <c r="Q112" s="12">
        <v>0.27634968636657775</v>
      </c>
      <c r="R112" s="25">
        <v>4</v>
      </c>
      <c r="S112" s="12">
        <v>-1.0957168092296039</v>
      </c>
      <c r="T112" s="12">
        <v>0.26706317040829514</v>
      </c>
      <c r="U112" s="26">
        <v>3</v>
      </c>
    </row>
    <row r="113" spans="1:21" x14ac:dyDescent="0.25">
      <c r="A113" s="24">
        <v>109</v>
      </c>
      <c r="B113" s="10" t="s">
        <v>213</v>
      </c>
      <c r="C113" s="2" t="s">
        <v>212</v>
      </c>
      <c r="D113" s="13">
        <v>0.84257225964418014</v>
      </c>
      <c r="E113" s="12">
        <v>0.29137760175532934</v>
      </c>
      <c r="F113" s="64">
        <v>3</v>
      </c>
      <c r="G113" s="12">
        <v>0.37213747659353447</v>
      </c>
      <c r="H113" s="12">
        <v>0.41252284257447502</v>
      </c>
      <c r="I113" s="25">
        <v>1</v>
      </c>
      <c r="J113" s="12">
        <v>1.7689353649143313E-2</v>
      </c>
      <c r="K113" s="12">
        <v>0.38583281786348905</v>
      </c>
      <c r="L113" s="25">
        <v>2</v>
      </c>
      <c r="M113" s="12">
        <v>0.17084777374437296</v>
      </c>
      <c r="N113" s="12">
        <v>0.51994095831945863</v>
      </c>
      <c r="O113" s="25">
        <v>2</v>
      </c>
      <c r="P113" s="12">
        <v>3.9107465940165363E-2</v>
      </c>
      <c r="Q113" s="12">
        <v>0.31717363477043808</v>
      </c>
      <c r="R113" s="25">
        <v>3</v>
      </c>
      <c r="S113" s="12">
        <v>-0.14521853640269905</v>
      </c>
      <c r="T113" s="12">
        <v>0.42205598059249466</v>
      </c>
      <c r="U113" s="26">
        <v>2</v>
      </c>
    </row>
    <row r="114" spans="1:21" x14ac:dyDescent="0.25">
      <c r="A114" s="24">
        <v>110</v>
      </c>
      <c r="B114" s="10" t="s">
        <v>215</v>
      </c>
      <c r="C114" s="2" t="s">
        <v>214</v>
      </c>
      <c r="D114" s="13">
        <v>-0.17211542685613546</v>
      </c>
      <c r="E114" s="12">
        <v>0.28728334123682875</v>
      </c>
      <c r="F114" s="64">
        <v>3</v>
      </c>
      <c r="G114" s="12">
        <v>-0.52901825603331909</v>
      </c>
      <c r="H114" s="12">
        <v>0.33539465361595089</v>
      </c>
      <c r="I114" s="25">
        <v>3</v>
      </c>
      <c r="J114" s="12">
        <v>-0.33073075366025778</v>
      </c>
      <c r="K114" s="12">
        <v>0.2877650419084371</v>
      </c>
      <c r="L114" s="25">
        <v>4</v>
      </c>
      <c r="M114" s="12">
        <v>-0.22740624234031867</v>
      </c>
      <c r="N114" s="12">
        <v>0.33164416564854249</v>
      </c>
      <c r="O114" s="25">
        <v>4</v>
      </c>
      <c r="P114" s="12">
        <v>-1.0459735063342839</v>
      </c>
      <c r="Q114" s="12">
        <v>0.36274962838154251</v>
      </c>
      <c r="R114" s="25">
        <v>4</v>
      </c>
      <c r="S114" s="12">
        <v>-0.5349201274214308</v>
      </c>
      <c r="T114" s="12">
        <v>0.31118020705322125</v>
      </c>
      <c r="U114" s="26">
        <v>3</v>
      </c>
    </row>
    <row r="115" spans="1:21" x14ac:dyDescent="0.25">
      <c r="A115" s="24">
        <v>111</v>
      </c>
      <c r="B115" s="10" t="s">
        <v>217</v>
      </c>
      <c r="C115" s="2" t="s">
        <v>216</v>
      </c>
      <c r="D115" s="13">
        <v>-0.97090637481281916</v>
      </c>
      <c r="E115" s="12">
        <v>0.36031461549530619</v>
      </c>
      <c r="F115" s="64">
        <v>1</v>
      </c>
      <c r="G115" s="14" t="s">
        <v>11</v>
      </c>
      <c r="H115" s="14" t="s">
        <v>11</v>
      </c>
      <c r="I115" s="2" t="s">
        <v>11</v>
      </c>
      <c r="J115" s="14" t="s">
        <v>11</v>
      </c>
      <c r="K115" s="14" t="s">
        <v>11</v>
      </c>
      <c r="L115" s="2" t="s">
        <v>11</v>
      </c>
      <c r="M115" s="12">
        <v>-0.84581743863525027</v>
      </c>
      <c r="N115" s="12">
        <v>0.60188084442426626</v>
      </c>
      <c r="O115" s="25">
        <v>1</v>
      </c>
      <c r="P115" s="12">
        <v>-0.55783560742932603</v>
      </c>
      <c r="Q115" s="12">
        <v>0.60058386521254259</v>
      </c>
      <c r="R115" s="25">
        <v>1</v>
      </c>
      <c r="S115" s="14" t="s">
        <v>11</v>
      </c>
      <c r="T115" s="14" t="s">
        <v>11</v>
      </c>
      <c r="U115" s="7" t="s">
        <v>11</v>
      </c>
    </row>
    <row r="116" spans="1:21" x14ac:dyDescent="0.25">
      <c r="A116" s="24">
        <v>112</v>
      </c>
      <c r="B116" s="10" t="s">
        <v>219</v>
      </c>
      <c r="C116" s="2" t="s">
        <v>218</v>
      </c>
      <c r="D116" s="15" t="s">
        <v>11</v>
      </c>
      <c r="E116" s="14" t="s">
        <v>11</v>
      </c>
      <c r="F116" s="64" t="s">
        <v>11</v>
      </c>
      <c r="G116" s="14" t="s">
        <v>11</v>
      </c>
      <c r="H116" s="14" t="s">
        <v>11</v>
      </c>
      <c r="I116" s="2" t="s">
        <v>11</v>
      </c>
      <c r="J116" s="14" t="s">
        <v>11</v>
      </c>
      <c r="K116" s="14" t="s">
        <v>11</v>
      </c>
      <c r="L116" s="2" t="s">
        <v>11</v>
      </c>
      <c r="M116" s="14" t="s">
        <v>11</v>
      </c>
      <c r="N116" s="14" t="s">
        <v>11</v>
      </c>
      <c r="O116" s="2" t="s">
        <v>11</v>
      </c>
      <c r="P116" s="14" t="s">
        <v>11</v>
      </c>
      <c r="Q116" s="14" t="s">
        <v>11</v>
      </c>
      <c r="R116" s="2" t="s">
        <v>11</v>
      </c>
      <c r="S116" s="14" t="s">
        <v>11</v>
      </c>
      <c r="T116" s="14" t="s">
        <v>11</v>
      </c>
      <c r="U116" s="7" t="s">
        <v>11</v>
      </c>
    </row>
    <row r="117" spans="1:21" x14ac:dyDescent="0.25">
      <c r="A117" s="24">
        <v>113</v>
      </c>
      <c r="B117" s="10" t="s">
        <v>221</v>
      </c>
      <c r="C117" s="2" t="s">
        <v>220</v>
      </c>
      <c r="D117" s="13">
        <v>1.0116573925871677</v>
      </c>
      <c r="E117" s="12">
        <v>0.29161828587045291</v>
      </c>
      <c r="F117" s="64">
        <v>3</v>
      </c>
      <c r="G117" s="12">
        <v>1.1436229113847114</v>
      </c>
      <c r="H117" s="12">
        <v>0.38741394913259203</v>
      </c>
      <c r="I117" s="25">
        <v>3</v>
      </c>
      <c r="J117" s="12">
        <v>0.17217393468457604</v>
      </c>
      <c r="K117" s="12">
        <v>0.26793304005260682</v>
      </c>
      <c r="L117" s="25">
        <v>3</v>
      </c>
      <c r="M117" s="12">
        <v>0.21701620969144944</v>
      </c>
      <c r="N117" s="12">
        <v>0.35021398990291308</v>
      </c>
      <c r="O117" s="25">
        <v>3</v>
      </c>
      <c r="P117" s="12">
        <v>1.2789241517949994</v>
      </c>
      <c r="Q117" s="12">
        <v>0.31108529724680994</v>
      </c>
      <c r="R117" s="25">
        <v>4</v>
      </c>
      <c r="S117" s="12">
        <v>0.33636297665767456</v>
      </c>
      <c r="T117" s="12">
        <v>0.22843148021933721</v>
      </c>
      <c r="U117" s="26">
        <v>3</v>
      </c>
    </row>
    <row r="118" spans="1:21" x14ac:dyDescent="0.25">
      <c r="A118" s="24">
        <v>114</v>
      </c>
      <c r="B118" s="10" t="s">
        <v>223</v>
      </c>
      <c r="C118" s="2" t="s">
        <v>222</v>
      </c>
      <c r="D118" s="13">
        <v>6.1683928076431249E-2</v>
      </c>
      <c r="E118" s="12">
        <v>0.25130023322348893</v>
      </c>
      <c r="F118" s="64">
        <v>4</v>
      </c>
      <c r="G118" s="12">
        <v>3.9427810863173589E-2</v>
      </c>
      <c r="H118" s="12">
        <v>0.2943853035379273</v>
      </c>
      <c r="I118" s="25">
        <v>4</v>
      </c>
      <c r="J118" s="12">
        <v>-0.62483991921410775</v>
      </c>
      <c r="K118" s="12">
        <v>0.23887449915105682</v>
      </c>
      <c r="L118" s="25">
        <v>5</v>
      </c>
      <c r="M118" s="12">
        <v>8.0826478281831537E-2</v>
      </c>
      <c r="N118" s="12">
        <v>0.33164416564854249</v>
      </c>
      <c r="O118" s="25">
        <v>4</v>
      </c>
      <c r="P118" s="12">
        <v>-0.40902349771871638</v>
      </c>
      <c r="Q118" s="12">
        <v>0.2811069183326606</v>
      </c>
      <c r="R118" s="25">
        <v>5</v>
      </c>
      <c r="S118" s="12">
        <v>-0.19453285309721363</v>
      </c>
      <c r="T118" s="12">
        <v>0.22389713439488995</v>
      </c>
      <c r="U118" s="26">
        <v>4</v>
      </c>
    </row>
    <row r="119" spans="1:21" x14ac:dyDescent="0.25">
      <c r="A119" s="24">
        <v>115</v>
      </c>
      <c r="B119" s="10" t="s">
        <v>225</v>
      </c>
      <c r="C119" s="2" t="s">
        <v>224</v>
      </c>
      <c r="D119" s="13">
        <v>-0.14363650519022855</v>
      </c>
      <c r="E119" s="12">
        <v>0.25130023322348893</v>
      </c>
      <c r="F119" s="64">
        <v>6</v>
      </c>
      <c r="G119" s="12">
        <v>0.5518729953590179</v>
      </c>
      <c r="H119" s="12">
        <v>0.25228486761247954</v>
      </c>
      <c r="I119" s="25">
        <v>6</v>
      </c>
      <c r="J119" s="12">
        <v>0.71409582584017373</v>
      </c>
      <c r="K119" s="12">
        <v>0.23363653218585126</v>
      </c>
      <c r="L119" s="25">
        <v>7</v>
      </c>
      <c r="M119" s="12">
        <v>0.47682824778863003</v>
      </c>
      <c r="N119" s="12">
        <v>0.22876000329023777</v>
      </c>
      <c r="O119" s="25">
        <v>6</v>
      </c>
      <c r="P119" s="12">
        <v>0.83361529960968994</v>
      </c>
      <c r="Q119" s="12">
        <v>0.20773727561581487</v>
      </c>
      <c r="R119" s="25">
        <v>8</v>
      </c>
      <c r="S119" s="12">
        <v>0.63341607558918323</v>
      </c>
      <c r="T119" s="12">
        <v>0.15865659221332654</v>
      </c>
      <c r="U119" s="26">
        <v>8</v>
      </c>
    </row>
    <row r="120" spans="1:21" x14ac:dyDescent="0.25">
      <c r="A120" s="24">
        <v>116</v>
      </c>
      <c r="B120" s="10" t="s">
        <v>227</v>
      </c>
      <c r="C120" s="2" t="s">
        <v>226</v>
      </c>
      <c r="D120" s="13">
        <v>0.47323457109054673</v>
      </c>
      <c r="E120" s="12">
        <v>0.25402694431067208</v>
      </c>
      <c r="F120" s="64">
        <v>3</v>
      </c>
      <c r="G120" s="12">
        <v>0.7138648174166381</v>
      </c>
      <c r="H120" s="12">
        <v>0.31239278829848283</v>
      </c>
      <c r="I120" s="25">
        <v>3</v>
      </c>
      <c r="J120" s="12">
        <v>4.4411189859742371E-2</v>
      </c>
      <c r="K120" s="12">
        <v>0.2550047380374903</v>
      </c>
      <c r="L120" s="25">
        <v>4</v>
      </c>
      <c r="M120" s="12">
        <v>0.2667298981356363</v>
      </c>
      <c r="N120" s="12">
        <v>0.33251863866145182</v>
      </c>
      <c r="O120" s="25">
        <v>3</v>
      </c>
      <c r="P120" s="12">
        <v>0.95367963398018363</v>
      </c>
      <c r="Q120" s="12">
        <v>0.30864385839110769</v>
      </c>
      <c r="R120" s="25">
        <v>4</v>
      </c>
      <c r="S120" s="12">
        <v>0.38190891869999632</v>
      </c>
      <c r="T120" s="12">
        <v>0.23922098082830748</v>
      </c>
      <c r="U120" s="26">
        <v>3</v>
      </c>
    </row>
    <row r="121" spans="1:21" x14ac:dyDescent="0.25">
      <c r="A121" s="24">
        <v>117</v>
      </c>
      <c r="B121" s="10" t="s">
        <v>229</v>
      </c>
      <c r="C121" s="2" t="s">
        <v>228</v>
      </c>
      <c r="D121" s="13">
        <v>-0.74407418144318294</v>
      </c>
      <c r="E121" s="12">
        <v>0.29137760175532934</v>
      </c>
      <c r="F121" s="64">
        <v>2</v>
      </c>
      <c r="G121" s="12">
        <v>-0.7628382851895269</v>
      </c>
      <c r="H121" s="12">
        <v>0.41252284257447502</v>
      </c>
      <c r="I121" s="25">
        <v>1</v>
      </c>
      <c r="J121" s="12">
        <v>-1.3866137923907753</v>
      </c>
      <c r="K121" s="12">
        <v>0.76816878371913544</v>
      </c>
      <c r="L121" s="25">
        <v>1</v>
      </c>
      <c r="M121" s="12">
        <v>-0.52300524426155071</v>
      </c>
      <c r="N121" s="12">
        <v>0.51994095831945863</v>
      </c>
      <c r="O121" s="25">
        <v>2</v>
      </c>
      <c r="P121" s="12">
        <v>-1.143864057160185</v>
      </c>
      <c r="Q121" s="12">
        <v>0.44307336250641616</v>
      </c>
      <c r="R121" s="25">
        <v>2</v>
      </c>
      <c r="S121" s="12">
        <v>-1.5668121658543279</v>
      </c>
      <c r="T121" s="12">
        <v>0.74867439619943676</v>
      </c>
      <c r="U121" s="26">
        <v>1</v>
      </c>
    </row>
    <row r="122" spans="1:21" x14ac:dyDescent="0.25">
      <c r="A122" s="24">
        <v>118</v>
      </c>
      <c r="B122" s="10" t="s">
        <v>231</v>
      </c>
      <c r="C122" s="2" t="s">
        <v>230</v>
      </c>
      <c r="D122" s="13">
        <v>-1.234344452915525</v>
      </c>
      <c r="E122" s="12">
        <v>0.25130023322348893</v>
      </c>
      <c r="F122" s="64">
        <v>4</v>
      </c>
      <c r="G122" s="12">
        <v>-1.0544861637286871</v>
      </c>
      <c r="H122" s="12">
        <v>0.26599811359710124</v>
      </c>
      <c r="I122" s="25">
        <v>5</v>
      </c>
      <c r="J122" s="12">
        <v>-1.3207674411490427</v>
      </c>
      <c r="K122" s="12">
        <v>0.22248178800615603</v>
      </c>
      <c r="L122" s="25">
        <v>6</v>
      </c>
      <c r="M122" s="12">
        <v>-0.35159944173553426</v>
      </c>
      <c r="N122" s="12">
        <v>0.29118732384969281</v>
      </c>
      <c r="O122" s="25">
        <v>5</v>
      </c>
      <c r="P122" s="12">
        <v>-1.0974759141193968</v>
      </c>
      <c r="Q122" s="12">
        <v>0.2531854041328267</v>
      </c>
      <c r="R122" s="25">
        <v>6</v>
      </c>
      <c r="S122" s="12">
        <v>-0.95373395869528599</v>
      </c>
      <c r="T122" s="12">
        <v>0.20180269482655613</v>
      </c>
      <c r="U122" s="26">
        <v>6</v>
      </c>
    </row>
    <row r="123" spans="1:21" x14ac:dyDescent="0.25">
      <c r="A123" s="24">
        <v>119</v>
      </c>
      <c r="B123" s="10" t="s">
        <v>233</v>
      </c>
      <c r="C123" s="2" t="s">
        <v>232</v>
      </c>
      <c r="D123" s="13">
        <v>6.9010128239124752E-2</v>
      </c>
      <c r="E123" s="12">
        <v>0.25402694431067208</v>
      </c>
      <c r="F123" s="64">
        <v>3</v>
      </c>
      <c r="G123" s="12">
        <v>-0.32343975269679243</v>
      </c>
      <c r="H123" s="12">
        <v>0.31873333373090551</v>
      </c>
      <c r="I123" s="25">
        <v>3</v>
      </c>
      <c r="J123" s="12">
        <v>-0.54716746752991341</v>
      </c>
      <c r="K123" s="12">
        <v>0.37414236442207388</v>
      </c>
      <c r="L123" s="25">
        <v>2</v>
      </c>
      <c r="M123" s="12">
        <v>-0.10250672580652591</v>
      </c>
      <c r="N123" s="12">
        <v>0.51994095831945863</v>
      </c>
      <c r="O123" s="25">
        <v>2</v>
      </c>
      <c r="P123" s="12">
        <v>-0.72578088856461132</v>
      </c>
      <c r="Q123" s="12">
        <v>0.27756710773103799</v>
      </c>
      <c r="R123" s="25">
        <v>4</v>
      </c>
      <c r="S123" s="12">
        <v>-0.83610581602138978</v>
      </c>
      <c r="T123" s="12">
        <v>0.24849503105537538</v>
      </c>
      <c r="U123" s="26">
        <v>3</v>
      </c>
    </row>
    <row r="124" spans="1:21" x14ac:dyDescent="0.25">
      <c r="A124" s="24">
        <v>120</v>
      </c>
      <c r="B124" s="10" t="s">
        <v>235</v>
      </c>
      <c r="C124" s="2" t="s">
        <v>234</v>
      </c>
      <c r="D124" s="13">
        <v>1.6074606954482535</v>
      </c>
      <c r="E124" s="12">
        <v>0.25402694431067208</v>
      </c>
      <c r="F124" s="64">
        <v>4</v>
      </c>
      <c r="G124" s="12">
        <v>1.4788705613589805</v>
      </c>
      <c r="H124" s="12">
        <v>0.26334453452009404</v>
      </c>
      <c r="I124" s="25">
        <v>5</v>
      </c>
      <c r="J124" s="12">
        <v>2.0302413016471581</v>
      </c>
      <c r="K124" s="12">
        <v>0.24866131188801807</v>
      </c>
      <c r="L124" s="25">
        <v>6</v>
      </c>
      <c r="M124" s="12">
        <v>1.1409827572037412</v>
      </c>
      <c r="N124" s="12">
        <v>0.22904640098569978</v>
      </c>
      <c r="O124" s="25">
        <v>5</v>
      </c>
      <c r="P124" s="12">
        <v>1.5839411296446553</v>
      </c>
      <c r="Q124" s="12">
        <v>0.21813983950894791</v>
      </c>
      <c r="R124" s="25">
        <v>7</v>
      </c>
      <c r="S124" s="12">
        <v>2.0264072699306945</v>
      </c>
      <c r="T124" s="12">
        <v>0.19805508574877892</v>
      </c>
      <c r="U124" s="26">
        <v>7</v>
      </c>
    </row>
    <row r="125" spans="1:21" x14ac:dyDescent="0.25">
      <c r="A125" s="24">
        <v>121</v>
      </c>
      <c r="B125" s="10" t="s">
        <v>237</v>
      </c>
      <c r="C125" s="2" t="s">
        <v>236</v>
      </c>
      <c r="D125" s="13">
        <v>1.653784187553818</v>
      </c>
      <c r="E125" s="12">
        <v>0.25402694431067208</v>
      </c>
      <c r="F125" s="64">
        <v>4</v>
      </c>
      <c r="G125" s="12">
        <v>1.4144283155229094</v>
      </c>
      <c r="H125" s="12">
        <v>0.26334453452009404</v>
      </c>
      <c r="I125" s="25">
        <v>5</v>
      </c>
      <c r="J125" s="12">
        <v>1.6662177044204756</v>
      </c>
      <c r="K125" s="12">
        <v>0.24866131188801807</v>
      </c>
      <c r="L125" s="25">
        <v>6</v>
      </c>
      <c r="M125" s="12">
        <v>0.93212358669214346</v>
      </c>
      <c r="N125" s="12">
        <v>0.22904640098569978</v>
      </c>
      <c r="O125" s="25">
        <v>5</v>
      </c>
      <c r="P125" s="12">
        <v>1.8333934496441047</v>
      </c>
      <c r="Q125" s="12">
        <v>0.21813983950894791</v>
      </c>
      <c r="R125" s="25">
        <v>7</v>
      </c>
      <c r="S125" s="12">
        <v>1.686545690363213</v>
      </c>
      <c r="T125" s="12">
        <v>0.19805508574877892</v>
      </c>
      <c r="U125" s="26">
        <v>7</v>
      </c>
    </row>
    <row r="126" spans="1:21" x14ac:dyDescent="0.25">
      <c r="A126" s="24">
        <v>122</v>
      </c>
      <c r="B126" s="10" t="s">
        <v>239</v>
      </c>
      <c r="C126" s="2" t="s">
        <v>238</v>
      </c>
      <c r="D126" s="13">
        <v>4.7365463347793076E-2</v>
      </c>
      <c r="E126" s="12">
        <v>0.36031461549530619</v>
      </c>
      <c r="F126" s="64">
        <v>1</v>
      </c>
      <c r="G126" s="14" t="s">
        <v>11</v>
      </c>
      <c r="H126" s="14" t="s">
        <v>11</v>
      </c>
      <c r="I126" s="2" t="s">
        <v>11</v>
      </c>
      <c r="J126" s="14" t="s">
        <v>11</v>
      </c>
      <c r="K126" s="14" t="s">
        <v>11</v>
      </c>
      <c r="L126" s="2" t="s">
        <v>11</v>
      </c>
      <c r="M126" s="12">
        <v>-0.35978650199732215</v>
      </c>
      <c r="N126" s="12">
        <v>0.60188084442426626</v>
      </c>
      <c r="O126" s="25">
        <v>1</v>
      </c>
      <c r="P126" s="12">
        <v>-0.55783560742932603</v>
      </c>
      <c r="Q126" s="12">
        <v>0.60058386521254259</v>
      </c>
      <c r="R126" s="25">
        <v>1</v>
      </c>
      <c r="S126" s="14" t="s">
        <v>11</v>
      </c>
      <c r="T126" s="14" t="s">
        <v>11</v>
      </c>
      <c r="U126" s="7" t="s">
        <v>11</v>
      </c>
    </row>
    <row r="127" spans="1:21" x14ac:dyDescent="0.25">
      <c r="A127" s="24">
        <v>123</v>
      </c>
      <c r="B127" s="10" t="s">
        <v>241</v>
      </c>
      <c r="C127" s="2" t="s">
        <v>240</v>
      </c>
      <c r="D127" s="13">
        <v>1.4570076105795191</v>
      </c>
      <c r="E127" s="12">
        <v>0.25402694431067208</v>
      </c>
      <c r="F127" s="64">
        <v>4</v>
      </c>
      <c r="G127" s="12">
        <v>1.4159394169265673</v>
      </c>
      <c r="H127" s="12">
        <v>0.28355035712187776</v>
      </c>
      <c r="I127" s="25">
        <v>4</v>
      </c>
      <c r="J127" s="12">
        <v>1.5712871973582454</v>
      </c>
      <c r="K127" s="12">
        <v>0.26644174895434825</v>
      </c>
      <c r="L127" s="25">
        <v>5</v>
      </c>
      <c r="M127" s="12">
        <v>1.2049273660644035</v>
      </c>
      <c r="N127" s="12">
        <v>0.22904640098569978</v>
      </c>
      <c r="O127" s="25">
        <v>5</v>
      </c>
      <c r="P127" s="12">
        <v>1.8240022905079323</v>
      </c>
      <c r="Q127" s="12">
        <v>0.23004193092994482</v>
      </c>
      <c r="R127" s="25">
        <v>6</v>
      </c>
      <c r="S127" s="12">
        <v>2.0749421966120853</v>
      </c>
      <c r="T127" s="12">
        <v>0.20069157159218198</v>
      </c>
      <c r="U127" s="26">
        <v>6</v>
      </c>
    </row>
    <row r="128" spans="1:21" x14ac:dyDescent="0.25">
      <c r="A128" s="24">
        <v>124</v>
      </c>
      <c r="B128" s="10" t="s">
        <v>243</v>
      </c>
      <c r="C128" s="2" t="s">
        <v>242</v>
      </c>
      <c r="D128" s="13">
        <v>-0.57013742033398496</v>
      </c>
      <c r="E128" s="12">
        <v>0.25402694431067208</v>
      </c>
      <c r="F128" s="64">
        <v>3</v>
      </c>
      <c r="G128" s="12">
        <v>0.91173894890487783</v>
      </c>
      <c r="H128" s="12">
        <v>0.29988188904282925</v>
      </c>
      <c r="I128" s="25">
        <v>3</v>
      </c>
      <c r="J128" s="12">
        <v>0.89976388517880279</v>
      </c>
      <c r="K128" s="12">
        <v>0.31908959204123422</v>
      </c>
      <c r="L128" s="25">
        <v>3</v>
      </c>
      <c r="M128" s="12">
        <v>0.30496800987664752</v>
      </c>
      <c r="N128" s="12">
        <v>0.39525422199815724</v>
      </c>
      <c r="O128" s="25">
        <v>3</v>
      </c>
      <c r="P128" s="12">
        <v>1.0768737020434547</v>
      </c>
      <c r="Q128" s="12">
        <v>0.27634968636657775</v>
      </c>
      <c r="R128" s="25">
        <v>4</v>
      </c>
      <c r="S128" s="12">
        <v>0.48366268595154477</v>
      </c>
      <c r="T128" s="12">
        <v>0.26706317040829514</v>
      </c>
      <c r="U128" s="26">
        <v>3</v>
      </c>
    </row>
    <row r="129" spans="1:21" x14ac:dyDescent="0.25">
      <c r="A129" s="24">
        <v>125</v>
      </c>
      <c r="B129" s="10" t="s">
        <v>245</v>
      </c>
      <c r="C129" s="2" t="s">
        <v>244</v>
      </c>
      <c r="D129" s="13">
        <v>-0.44053240973166652</v>
      </c>
      <c r="E129" s="12">
        <v>0.25402694431067208</v>
      </c>
      <c r="F129" s="64">
        <v>3</v>
      </c>
      <c r="G129" s="12">
        <v>-0.65410384511708519</v>
      </c>
      <c r="H129" s="12">
        <v>0.26334453452009404</v>
      </c>
      <c r="I129" s="25">
        <v>5</v>
      </c>
      <c r="J129" s="12">
        <v>-0.7444444772159049</v>
      </c>
      <c r="K129" s="12">
        <v>0.2598634108510659</v>
      </c>
      <c r="L129" s="25">
        <v>5</v>
      </c>
      <c r="M129" s="12">
        <v>-0.19784478192492747</v>
      </c>
      <c r="N129" s="12">
        <v>0.27454340772656499</v>
      </c>
      <c r="O129" s="25">
        <v>4</v>
      </c>
      <c r="P129" s="12">
        <v>-0.76036473709330121</v>
      </c>
      <c r="Q129" s="12">
        <v>0.23542062698000482</v>
      </c>
      <c r="R129" s="25">
        <v>6</v>
      </c>
      <c r="S129" s="12">
        <v>-0.7687928296646015</v>
      </c>
      <c r="T129" s="12">
        <v>0.21583131268342742</v>
      </c>
      <c r="U129" s="26">
        <v>6</v>
      </c>
    </row>
    <row r="130" spans="1:21" x14ac:dyDescent="0.25">
      <c r="A130" s="24">
        <v>126</v>
      </c>
      <c r="B130" s="10" t="s">
        <v>247</v>
      </c>
      <c r="C130" s="2" t="s">
        <v>246</v>
      </c>
      <c r="D130" s="13">
        <v>0.66486409496692467</v>
      </c>
      <c r="E130" s="12">
        <v>0.25402694431067208</v>
      </c>
      <c r="F130" s="64">
        <v>3</v>
      </c>
      <c r="G130" s="12">
        <v>0.14854399580717001</v>
      </c>
      <c r="H130" s="12">
        <v>0.29988188904282925</v>
      </c>
      <c r="I130" s="25">
        <v>3</v>
      </c>
      <c r="J130" s="12">
        <v>-0.27657204063011992</v>
      </c>
      <c r="K130" s="12">
        <v>0.31908959204123422</v>
      </c>
      <c r="L130" s="25">
        <v>3</v>
      </c>
      <c r="M130" s="12">
        <v>1.0017098959628787</v>
      </c>
      <c r="N130" s="12">
        <v>0.39525422199815724</v>
      </c>
      <c r="O130" s="25">
        <v>3</v>
      </c>
      <c r="P130" s="12">
        <v>-0.39191092345168688</v>
      </c>
      <c r="Q130" s="12">
        <v>0.27634968636657775</v>
      </c>
      <c r="R130" s="25">
        <v>4</v>
      </c>
      <c r="S130" s="12">
        <v>-0.45828542046601534</v>
      </c>
      <c r="T130" s="12">
        <v>0.26706317040829514</v>
      </c>
      <c r="U130" s="26">
        <v>3</v>
      </c>
    </row>
    <row r="131" spans="1:21" x14ac:dyDescent="0.25">
      <c r="A131" s="24">
        <v>127</v>
      </c>
      <c r="B131" s="10" t="s">
        <v>249</v>
      </c>
      <c r="C131" s="2" t="s">
        <v>248</v>
      </c>
      <c r="D131" s="13">
        <v>-0.68724884449783386</v>
      </c>
      <c r="E131" s="12">
        <v>0.25130023322348893</v>
      </c>
      <c r="F131" s="64">
        <v>4</v>
      </c>
      <c r="G131" s="12">
        <v>-0.52896037657762063</v>
      </c>
      <c r="H131" s="12">
        <v>0.25228486761247954</v>
      </c>
      <c r="I131" s="25">
        <v>6</v>
      </c>
      <c r="J131" s="12">
        <v>0.17346460106772363</v>
      </c>
      <c r="K131" s="12">
        <v>0.24285424490428439</v>
      </c>
      <c r="L131" s="25">
        <v>6</v>
      </c>
      <c r="M131" s="12">
        <v>0.66871539911413036</v>
      </c>
      <c r="N131" s="12">
        <v>0.27405060086349636</v>
      </c>
      <c r="O131" s="25">
        <v>5</v>
      </c>
      <c r="P131" s="12">
        <v>-0.5216583171247885</v>
      </c>
      <c r="Q131" s="12">
        <v>0.22249449921545333</v>
      </c>
      <c r="R131" s="25">
        <v>7</v>
      </c>
      <c r="S131" s="12">
        <v>-0.19952274964841313</v>
      </c>
      <c r="T131" s="12">
        <v>0.21344740542441654</v>
      </c>
      <c r="U131" s="26">
        <v>6</v>
      </c>
    </row>
    <row r="132" spans="1:21" x14ac:dyDescent="0.25">
      <c r="A132" s="24">
        <v>128</v>
      </c>
      <c r="B132" s="10" t="s">
        <v>251</v>
      </c>
      <c r="C132" s="2" t="s">
        <v>250</v>
      </c>
      <c r="D132" s="13">
        <v>0.61354355309714326</v>
      </c>
      <c r="E132" s="12">
        <v>0.25402694431067208</v>
      </c>
      <c r="F132" s="64">
        <v>5</v>
      </c>
      <c r="G132" s="12">
        <v>0.27294274491449522</v>
      </c>
      <c r="H132" s="12">
        <v>0.26334453452009404</v>
      </c>
      <c r="I132" s="25">
        <v>5</v>
      </c>
      <c r="J132" s="12">
        <v>0.12646049818518471</v>
      </c>
      <c r="K132" s="12">
        <v>0.24866131188801807</v>
      </c>
      <c r="L132" s="25">
        <v>6</v>
      </c>
      <c r="M132" s="12">
        <v>0.5653442365195519</v>
      </c>
      <c r="N132" s="12">
        <v>0.22904640098569978</v>
      </c>
      <c r="O132" s="25">
        <v>5</v>
      </c>
      <c r="P132" s="12">
        <v>-7.7658449611357455E-2</v>
      </c>
      <c r="Q132" s="12">
        <v>0.21813983950894791</v>
      </c>
      <c r="R132" s="25">
        <v>7</v>
      </c>
      <c r="S132" s="12">
        <v>-0.22809035295426516</v>
      </c>
      <c r="T132" s="12">
        <v>0.16383974411547927</v>
      </c>
      <c r="U132" s="26">
        <v>7</v>
      </c>
    </row>
    <row r="133" spans="1:21" x14ac:dyDescent="0.25">
      <c r="A133" s="24">
        <v>129</v>
      </c>
      <c r="B133" s="10" t="s">
        <v>368</v>
      </c>
      <c r="C133" s="2" t="s">
        <v>252</v>
      </c>
      <c r="D133" s="13">
        <v>0.1210078594832968</v>
      </c>
      <c r="E133" s="12">
        <v>0.25402694431067208</v>
      </c>
      <c r="F133" s="64">
        <v>3</v>
      </c>
      <c r="G133" s="12">
        <v>-0.39766451590283747</v>
      </c>
      <c r="H133" s="12">
        <v>0.34248229323012747</v>
      </c>
      <c r="I133" s="25">
        <v>2</v>
      </c>
      <c r="J133" s="12">
        <v>-0.694273918478437</v>
      </c>
      <c r="K133" s="12">
        <v>0.37414236442207388</v>
      </c>
      <c r="L133" s="25">
        <v>2</v>
      </c>
      <c r="M133" s="12">
        <v>-0.12874980696358554</v>
      </c>
      <c r="N133" s="12">
        <v>0.51994095831945863</v>
      </c>
      <c r="O133" s="25">
        <v>2</v>
      </c>
      <c r="P133" s="12">
        <v>-0.30687778904128504</v>
      </c>
      <c r="Q133" s="12">
        <v>0.3138946252365733</v>
      </c>
      <c r="R133" s="25">
        <v>3</v>
      </c>
      <c r="S133" s="12">
        <v>-0.85367190654123626</v>
      </c>
      <c r="T133" s="12">
        <v>0.2961069418304243</v>
      </c>
      <c r="U133" s="26">
        <v>2</v>
      </c>
    </row>
    <row r="134" spans="1:21" x14ac:dyDescent="0.25">
      <c r="A134" s="24">
        <v>130</v>
      </c>
      <c r="B134" s="10" t="s">
        <v>254</v>
      </c>
      <c r="C134" s="2" t="s">
        <v>253</v>
      </c>
      <c r="D134" s="13">
        <v>1.0701435834095394</v>
      </c>
      <c r="E134" s="12">
        <v>0.25130023322348893</v>
      </c>
      <c r="F134" s="64">
        <v>6</v>
      </c>
      <c r="G134" s="12">
        <v>0.83679114026452639</v>
      </c>
      <c r="H134" s="12">
        <v>0.21591513909296886</v>
      </c>
      <c r="I134" s="25">
        <v>7</v>
      </c>
      <c r="J134" s="12">
        <v>0.67402191916468812</v>
      </c>
      <c r="K134" s="12">
        <v>0.20697929466807191</v>
      </c>
      <c r="L134" s="25">
        <v>8</v>
      </c>
      <c r="M134" s="12">
        <v>0.5649498640648235</v>
      </c>
      <c r="N134" s="12">
        <v>0.19196454475476876</v>
      </c>
      <c r="O134" s="25">
        <v>7</v>
      </c>
      <c r="P134" s="12">
        <v>0.5378882317561956</v>
      </c>
      <c r="Q134" s="12">
        <v>0.16025055709462124</v>
      </c>
      <c r="R134" s="25">
        <v>10</v>
      </c>
      <c r="S134" s="12">
        <v>0.49190277558918633</v>
      </c>
      <c r="T134" s="12">
        <v>0.162862701383401</v>
      </c>
      <c r="U134" s="26">
        <v>9</v>
      </c>
    </row>
    <row r="135" spans="1:21" x14ac:dyDescent="0.25">
      <c r="A135" s="24">
        <v>131</v>
      </c>
      <c r="B135" s="10" t="s">
        <v>256</v>
      </c>
      <c r="C135" s="2" t="s">
        <v>255</v>
      </c>
      <c r="D135" s="15" t="s">
        <v>11</v>
      </c>
      <c r="E135" s="14" t="s">
        <v>11</v>
      </c>
      <c r="F135" s="64" t="s">
        <v>11</v>
      </c>
      <c r="G135" s="12">
        <v>0.75960603111022051</v>
      </c>
      <c r="H135" s="12">
        <v>0.52746484204444311</v>
      </c>
      <c r="I135" s="25">
        <v>1</v>
      </c>
      <c r="J135" s="12">
        <v>1.2639489175068348</v>
      </c>
      <c r="K135" s="12">
        <v>0.5214504122426028</v>
      </c>
      <c r="L135" s="25">
        <v>1</v>
      </c>
      <c r="M135" s="12">
        <v>0.84487654645051646</v>
      </c>
      <c r="N135" s="12">
        <v>0.51974023621919629</v>
      </c>
      <c r="O135" s="25">
        <v>1</v>
      </c>
      <c r="P135" s="12">
        <v>0.77118129439746197</v>
      </c>
      <c r="Q135" s="12">
        <v>0.50346808045509683</v>
      </c>
      <c r="R135" s="25">
        <v>1</v>
      </c>
      <c r="S135" s="12">
        <v>1.1180428217294143</v>
      </c>
      <c r="T135" s="12">
        <v>0.52590974871530882</v>
      </c>
      <c r="U135" s="26">
        <v>1</v>
      </c>
    </row>
    <row r="136" spans="1:21" x14ac:dyDescent="0.25">
      <c r="A136" s="24">
        <v>132</v>
      </c>
      <c r="B136" s="10" t="s">
        <v>363</v>
      </c>
      <c r="C136" s="2" t="s">
        <v>257</v>
      </c>
      <c r="D136" s="13">
        <v>-1.7886783105733486</v>
      </c>
      <c r="E136" s="12">
        <v>0.29137760175532934</v>
      </c>
      <c r="F136" s="64">
        <v>2</v>
      </c>
      <c r="G136" s="12">
        <v>0.37213747659353447</v>
      </c>
      <c r="H136" s="12">
        <v>0.41252284257447502</v>
      </c>
      <c r="I136" s="25">
        <v>1</v>
      </c>
      <c r="J136" s="12">
        <v>-0.30141500175701852</v>
      </c>
      <c r="K136" s="12">
        <v>0.76816878371913544</v>
      </c>
      <c r="L136" s="25">
        <v>1</v>
      </c>
      <c r="M136" s="12">
        <v>-1.4008644430820911</v>
      </c>
      <c r="N136" s="12">
        <v>0.51994095831945863</v>
      </c>
      <c r="O136" s="25">
        <v>2</v>
      </c>
      <c r="P136" s="12">
        <v>-0.6671683887243075</v>
      </c>
      <c r="Q136" s="12">
        <v>0.44307336250641616</v>
      </c>
      <c r="R136" s="25">
        <v>2</v>
      </c>
      <c r="S136" s="12">
        <v>-0.53471452504134276</v>
      </c>
      <c r="T136" s="12">
        <v>0.74867439619943676</v>
      </c>
      <c r="U136" s="26">
        <v>1</v>
      </c>
    </row>
    <row r="137" spans="1:21" x14ac:dyDescent="0.25">
      <c r="A137" s="24">
        <v>133</v>
      </c>
      <c r="B137" s="10" t="s">
        <v>259</v>
      </c>
      <c r="C137" s="2" t="s">
        <v>258</v>
      </c>
      <c r="D137" s="13">
        <v>1.4792875486951418</v>
      </c>
      <c r="E137" s="12">
        <v>0.25130023322348893</v>
      </c>
      <c r="F137" s="64">
        <v>5</v>
      </c>
      <c r="G137" s="12">
        <v>1.3850770909438732</v>
      </c>
      <c r="H137" s="12">
        <v>0.25228486761247954</v>
      </c>
      <c r="I137" s="25">
        <v>6</v>
      </c>
      <c r="J137" s="12">
        <v>1.1512038694785007</v>
      </c>
      <c r="K137" s="12">
        <v>0.23363653218585126</v>
      </c>
      <c r="L137" s="25">
        <v>7</v>
      </c>
      <c r="M137" s="12">
        <v>0.889263512052202</v>
      </c>
      <c r="N137" s="12">
        <v>0.22876000329023777</v>
      </c>
      <c r="O137" s="25">
        <v>6</v>
      </c>
      <c r="P137" s="12">
        <v>1.0833252136506515</v>
      </c>
      <c r="Q137" s="12">
        <v>0.20773727561581487</v>
      </c>
      <c r="R137" s="25">
        <v>8</v>
      </c>
      <c r="S137" s="12">
        <v>1.2179071090278533</v>
      </c>
      <c r="T137" s="12">
        <v>0.18909298753709736</v>
      </c>
      <c r="U137" s="26">
        <v>8</v>
      </c>
    </row>
    <row r="138" spans="1:21" x14ac:dyDescent="0.25">
      <c r="A138" s="24">
        <v>134</v>
      </c>
      <c r="B138" s="10" t="s">
        <v>261</v>
      </c>
      <c r="C138" s="2" t="s">
        <v>260</v>
      </c>
      <c r="D138" s="13">
        <v>-0.4191469362798339</v>
      </c>
      <c r="E138" s="12">
        <v>0.25130023322348893</v>
      </c>
      <c r="F138" s="64">
        <v>4</v>
      </c>
      <c r="G138" s="12">
        <v>-0.57093027742656233</v>
      </c>
      <c r="H138" s="12">
        <v>0.31915287616104948</v>
      </c>
      <c r="I138" s="25">
        <v>3</v>
      </c>
      <c r="J138" s="12">
        <v>-1.1001550005409613</v>
      </c>
      <c r="K138" s="12">
        <v>0.32807669277493695</v>
      </c>
      <c r="L138" s="25">
        <v>3</v>
      </c>
      <c r="M138" s="12">
        <v>0.36965153368332943</v>
      </c>
      <c r="N138" s="12">
        <v>0.51661669269246691</v>
      </c>
      <c r="O138" s="25">
        <v>3</v>
      </c>
      <c r="P138" s="12">
        <v>-0.69547095796788361</v>
      </c>
      <c r="Q138" s="12">
        <v>0.28505666681472658</v>
      </c>
      <c r="R138" s="25">
        <v>4</v>
      </c>
      <c r="S138" s="12">
        <v>-0.95837041801488099</v>
      </c>
      <c r="T138" s="12">
        <v>0.26842378896013652</v>
      </c>
      <c r="U138" s="26">
        <v>3</v>
      </c>
    </row>
    <row r="139" spans="1:21" x14ac:dyDescent="0.25">
      <c r="A139" s="24">
        <v>135</v>
      </c>
      <c r="B139" s="10" t="s">
        <v>263</v>
      </c>
      <c r="C139" s="2" t="s">
        <v>262</v>
      </c>
      <c r="D139" s="13">
        <v>-0.7754924224585511</v>
      </c>
      <c r="E139" s="12">
        <v>0.25402694431067208</v>
      </c>
      <c r="F139" s="64">
        <v>3</v>
      </c>
      <c r="G139" s="12">
        <v>1.3826613795104528</v>
      </c>
      <c r="H139" s="12">
        <v>0.29988188904282925</v>
      </c>
      <c r="I139" s="25">
        <v>3</v>
      </c>
      <c r="J139" s="12">
        <v>0.47982341312178645</v>
      </c>
      <c r="K139" s="12">
        <v>0.31908959204123422</v>
      </c>
      <c r="L139" s="25">
        <v>3</v>
      </c>
      <c r="M139" s="12">
        <v>0.32658636077538622</v>
      </c>
      <c r="N139" s="12">
        <v>0.39525422199815724</v>
      </c>
      <c r="O139" s="25">
        <v>3</v>
      </c>
      <c r="P139" s="12">
        <v>1.2693962872617988</v>
      </c>
      <c r="Q139" s="12">
        <v>0.27634968636657775</v>
      </c>
      <c r="R139" s="25">
        <v>4</v>
      </c>
      <c r="S139" s="12">
        <v>0.57025621375922031</v>
      </c>
      <c r="T139" s="12">
        <v>0.26706317040829514</v>
      </c>
      <c r="U139" s="26">
        <v>3</v>
      </c>
    </row>
    <row r="140" spans="1:21" x14ac:dyDescent="0.25">
      <c r="A140" s="24">
        <v>136</v>
      </c>
      <c r="B140" s="10" t="s">
        <v>265</v>
      </c>
      <c r="C140" s="2" t="s">
        <v>264</v>
      </c>
      <c r="D140" s="15" t="s">
        <v>11</v>
      </c>
      <c r="E140" s="14" t="s">
        <v>11</v>
      </c>
      <c r="F140" s="64" t="s">
        <v>11</v>
      </c>
      <c r="G140" s="14" t="s">
        <v>11</v>
      </c>
      <c r="H140" s="14" t="s">
        <v>11</v>
      </c>
      <c r="I140" s="2" t="s">
        <v>11</v>
      </c>
      <c r="J140" s="14" t="s">
        <v>11</v>
      </c>
      <c r="K140" s="14" t="s">
        <v>11</v>
      </c>
      <c r="L140" s="2" t="s">
        <v>11</v>
      </c>
      <c r="M140" s="14" t="s">
        <v>11</v>
      </c>
      <c r="N140" s="14" t="s">
        <v>11</v>
      </c>
      <c r="O140" s="2" t="s">
        <v>11</v>
      </c>
      <c r="P140" s="14" t="s">
        <v>11</v>
      </c>
      <c r="Q140" s="14" t="s">
        <v>11</v>
      </c>
      <c r="R140" s="2" t="s">
        <v>11</v>
      </c>
      <c r="S140" s="14" t="s">
        <v>11</v>
      </c>
      <c r="T140" s="14" t="s">
        <v>11</v>
      </c>
      <c r="U140" s="7" t="s">
        <v>11</v>
      </c>
    </row>
    <row r="141" spans="1:21" x14ac:dyDescent="0.25">
      <c r="A141" s="24">
        <v>137</v>
      </c>
      <c r="B141" s="10" t="s">
        <v>267</v>
      </c>
      <c r="C141" s="2" t="s">
        <v>266</v>
      </c>
      <c r="D141" s="13">
        <v>0.40579567735530286</v>
      </c>
      <c r="E141" s="12">
        <v>0.25402694431067208</v>
      </c>
      <c r="F141" s="64">
        <v>4</v>
      </c>
      <c r="G141" s="12">
        <v>2.3685300230949745E-2</v>
      </c>
      <c r="H141" s="12">
        <v>0.24354998171430456</v>
      </c>
      <c r="I141" s="25">
        <v>4</v>
      </c>
      <c r="J141" s="12">
        <v>-0.56954870964168658</v>
      </c>
      <c r="K141" s="12">
        <v>0.25955068050331376</v>
      </c>
      <c r="L141" s="25">
        <v>4</v>
      </c>
      <c r="M141" s="12">
        <v>0.1993319812386411</v>
      </c>
      <c r="N141" s="12">
        <v>0.26326125682519685</v>
      </c>
      <c r="O141" s="25">
        <v>4</v>
      </c>
      <c r="P141" s="12">
        <v>-8.7639660545584641E-2</v>
      </c>
      <c r="Q141" s="12">
        <v>0.1861376812882912</v>
      </c>
      <c r="R141" s="25">
        <v>6</v>
      </c>
      <c r="S141" s="12">
        <v>-0.45704813449752379</v>
      </c>
      <c r="T141" s="12">
        <v>0.18987227333382842</v>
      </c>
      <c r="U141" s="26">
        <v>6</v>
      </c>
    </row>
    <row r="142" spans="1:21" x14ac:dyDescent="0.25">
      <c r="A142" s="24">
        <v>138</v>
      </c>
      <c r="B142" s="10" t="s">
        <v>369</v>
      </c>
      <c r="C142" s="2" t="s">
        <v>268</v>
      </c>
      <c r="D142" s="13">
        <v>-0.3112684380169759</v>
      </c>
      <c r="E142" s="12">
        <v>0.25130023322348893</v>
      </c>
      <c r="F142" s="64">
        <v>6</v>
      </c>
      <c r="G142" s="12">
        <v>-0.68595885159469128</v>
      </c>
      <c r="H142" s="12">
        <v>0.21591513909296886</v>
      </c>
      <c r="I142" s="25">
        <v>7</v>
      </c>
      <c r="J142" s="12">
        <v>-0.59451526229779705</v>
      </c>
      <c r="K142" s="12">
        <v>0.20697929466807191</v>
      </c>
      <c r="L142" s="25">
        <v>8</v>
      </c>
      <c r="M142" s="12">
        <v>-0.30305446213512316</v>
      </c>
      <c r="N142" s="12">
        <v>0.19196454475476876</v>
      </c>
      <c r="O142" s="25">
        <v>7</v>
      </c>
      <c r="P142" s="12">
        <v>-0.72236150218120643</v>
      </c>
      <c r="Q142" s="12">
        <v>0.16025055709462124</v>
      </c>
      <c r="R142" s="25">
        <v>10</v>
      </c>
      <c r="S142" s="12">
        <v>-0.61641792467909373</v>
      </c>
      <c r="T142" s="12">
        <v>0.15872427647504828</v>
      </c>
      <c r="U142" s="26">
        <v>10</v>
      </c>
    </row>
    <row r="143" spans="1:21" x14ac:dyDescent="0.25">
      <c r="A143" s="24">
        <v>139</v>
      </c>
      <c r="B143" s="10" t="s">
        <v>270</v>
      </c>
      <c r="C143" s="2" t="s">
        <v>269</v>
      </c>
      <c r="D143" s="13">
        <v>-1.1745607436875782</v>
      </c>
      <c r="E143" s="12">
        <v>0.36031461549530619</v>
      </c>
      <c r="F143" s="64">
        <v>1</v>
      </c>
      <c r="G143" s="14" t="s">
        <v>11</v>
      </c>
      <c r="H143" s="14" t="s">
        <v>11</v>
      </c>
      <c r="I143" s="2" t="s">
        <v>11</v>
      </c>
      <c r="J143" s="14" t="s">
        <v>11</v>
      </c>
      <c r="K143" s="14" t="s">
        <v>11</v>
      </c>
      <c r="L143" s="2" t="s">
        <v>11</v>
      </c>
      <c r="M143" s="12">
        <v>-1.169838061764453</v>
      </c>
      <c r="N143" s="12">
        <v>0.60188084442426626</v>
      </c>
      <c r="O143" s="25">
        <v>1</v>
      </c>
      <c r="P143" s="12">
        <v>-1.2036375560023957</v>
      </c>
      <c r="Q143" s="12">
        <v>0.60058386521254259</v>
      </c>
      <c r="R143" s="25">
        <v>1</v>
      </c>
      <c r="S143" s="14" t="s">
        <v>11</v>
      </c>
      <c r="T143" s="14" t="s">
        <v>11</v>
      </c>
      <c r="U143" s="7" t="s">
        <v>11</v>
      </c>
    </row>
    <row r="144" spans="1:21" x14ac:dyDescent="0.25">
      <c r="A144" s="24">
        <v>140</v>
      </c>
      <c r="B144" s="10" t="s">
        <v>272</v>
      </c>
      <c r="C144" s="2" t="s">
        <v>271</v>
      </c>
      <c r="D144" s="13">
        <v>-1.1030625097814815</v>
      </c>
      <c r="E144" s="12">
        <v>0.25402694431067208</v>
      </c>
      <c r="F144" s="64">
        <v>3</v>
      </c>
      <c r="G144" s="12">
        <v>0.23892072789390917</v>
      </c>
      <c r="H144" s="12">
        <v>0.27627136674287806</v>
      </c>
      <c r="I144" s="25">
        <v>4</v>
      </c>
      <c r="J144" s="12">
        <v>-0.34876157326587237</v>
      </c>
      <c r="K144" s="12">
        <v>0.28978914382329912</v>
      </c>
      <c r="L144" s="25">
        <v>4</v>
      </c>
      <c r="M144" s="12">
        <v>-0.14866746520517207</v>
      </c>
      <c r="N144" s="12">
        <v>0.39525422199815724</v>
      </c>
      <c r="O144" s="25">
        <v>3</v>
      </c>
      <c r="P144" s="12">
        <v>0.49359093898186851</v>
      </c>
      <c r="Q144" s="12">
        <v>0.25638815719447205</v>
      </c>
      <c r="R144" s="25">
        <v>5</v>
      </c>
      <c r="S144" s="12">
        <v>-0.57535118438246402</v>
      </c>
      <c r="T144" s="12">
        <v>0.26094287716947417</v>
      </c>
      <c r="U144" s="26">
        <v>4</v>
      </c>
    </row>
    <row r="145" spans="1:21" x14ac:dyDescent="0.25">
      <c r="A145" s="24">
        <v>141</v>
      </c>
      <c r="B145" s="10" t="s">
        <v>274</v>
      </c>
      <c r="C145" s="2" t="s">
        <v>273</v>
      </c>
      <c r="D145" s="13">
        <v>-1.4980556187374707</v>
      </c>
      <c r="E145" s="12">
        <v>0.25402694431067208</v>
      </c>
      <c r="F145" s="64">
        <v>3</v>
      </c>
      <c r="G145" s="12">
        <v>-1.7319929306411948</v>
      </c>
      <c r="H145" s="12">
        <v>0.34248229323012747</v>
      </c>
      <c r="I145" s="25">
        <v>2</v>
      </c>
      <c r="J145" s="12">
        <v>-1.6974981983169284</v>
      </c>
      <c r="K145" s="12">
        <v>0.37414236442207388</v>
      </c>
      <c r="L145" s="25">
        <v>2</v>
      </c>
      <c r="M145" s="12">
        <v>-0.82791236389541356</v>
      </c>
      <c r="N145" s="12">
        <v>0.51994095831945863</v>
      </c>
      <c r="O145" s="25">
        <v>2</v>
      </c>
      <c r="P145" s="12">
        <v>-1.3461298316598331</v>
      </c>
      <c r="Q145" s="12">
        <v>0.3138946252365733</v>
      </c>
      <c r="R145" s="25">
        <v>3</v>
      </c>
      <c r="S145" s="12">
        <v>-1.0151196581536006</v>
      </c>
      <c r="T145" s="12">
        <v>0.2961069418304243</v>
      </c>
      <c r="U145" s="26">
        <v>2</v>
      </c>
    </row>
    <row r="146" spans="1:21" x14ac:dyDescent="0.25">
      <c r="A146" s="24">
        <v>142</v>
      </c>
      <c r="B146" s="10" t="s">
        <v>276</v>
      </c>
      <c r="C146" s="2" t="s">
        <v>275</v>
      </c>
      <c r="D146" s="13">
        <v>-0.29171288415045371</v>
      </c>
      <c r="E146" s="12">
        <v>0.25130023322348893</v>
      </c>
      <c r="F146" s="64">
        <v>4</v>
      </c>
      <c r="G146" s="12">
        <v>-0.87125817585656529</v>
      </c>
      <c r="H146" s="12">
        <v>0.31915287616104948</v>
      </c>
      <c r="I146" s="25">
        <v>3</v>
      </c>
      <c r="J146" s="12">
        <v>4.7393144029681138E-2</v>
      </c>
      <c r="K146" s="12">
        <v>0.28640182983633161</v>
      </c>
      <c r="L146" s="25">
        <v>4</v>
      </c>
      <c r="M146" s="12">
        <v>-0.33769085919806557</v>
      </c>
      <c r="N146" s="12">
        <v>0.51661669269246691</v>
      </c>
      <c r="O146" s="25">
        <v>3</v>
      </c>
      <c r="P146" s="12">
        <v>-9.7340965303572044E-2</v>
      </c>
      <c r="Q146" s="12">
        <v>0.28505666681472658</v>
      </c>
      <c r="R146" s="25">
        <v>4</v>
      </c>
      <c r="S146" s="12">
        <v>-0.23549296752031018</v>
      </c>
      <c r="T146" s="12">
        <v>0.26842378896013652</v>
      </c>
      <c r="U146" s="26">
        <v>3</v>
      </c>
    </row>
    <row r="147" spans="1:21" x14ac:dyDescent="0.25">
      <c r="A147" s="24">
        <v>143</v>
      </c>
      <c r="B147" s="10" t="s">
        <v>278</v>
      </c>
      <c r="C147" s="2" t="s">
        <v>277</v>
      </c>
      <c r="D147" s="13">
        <v>3.9807268377849564E-2</v>
      </c>
      <c r="E147" s="12">
        <v>0.25130023322348893</v>
      </c>
      <c r="F147" s="64">
        <v>6</v>
      </c>
      <c r="G147" s="12">
        <v>1.3858914628879786</v>
      </c>
      <c r="H147" s="12">
        <v>0.25228486761247954</v>
      </c>
      <c r="I147" s="25">
        <v>6</v>
      </c>
      <c r="J147" s="12">
        <v>2.0821981162760688</v>
      </c>
      <c r="K147" s="12">
        <v>0.23363653218585126</v>
      </c>
      <c r="L147" s="25">
        <v>7</v>
      </c>
      <c r="M147" s="12">
        <v>1.2447775768512315</v>
      </c>
      <c r="N147" s="12">
        <v>0.22876000329023777</v>
      </c>
      <c r="O147" s="25">
        <v>6</v>
      </c>
      <c r="P147" s="12">
        <v>1.9390344925186949</v>
      </c>
      <c r="Q147" s="12">
        <v>0.20773727561581487</v>
      </c>
      <c r="R147" s="25">
        <v>8</v>
      </c>
      <c r="S147" s="12">
        <v>1.9475060127215491</v>
      </c>
      <c r="T147" s="12">
        <v>0.15865659221332654</v>
      </c>
      <c r="U147" s="26">
        <v>8</v>
      </c>
    </row>
    <row r="148" spans="1:21" x14ac:dyDescent="0.25">
      <c r="A148" s="24">
        <v>144</v>
      </c>
      <c r="B148" s="10" t="s">
        <v>280</v>
      </c>
      <c r="C148" s="2" t="s">
        <v>279</v>
      </c>
      <c r="D148" s="13">
        <v>1.1726421372855891</v>
      </c>
      <c r="E148" s="12">
        <v>0.36031461549530619</v>
      </c>
      <c r="F148" s="64">
        <v>1</v>
      </c>
      <c r="G148" s="14" t="s">
        <v>11</v>
      </c>
      <c r="H148" s="14" t="s">
        <v>11</v>
      </c>
      <c r="I148" s="2" t="s">
        <v>11</v>
      </c>
      <c r="J148" s="14" t="s">
        <v>11</v>
      </c>
      <c r="K148" s="14" t="s">
        <v>11</v>
      </c>
      <c r="L148" s="2" t="s">
        <v>11</v>
      </c>
      <c r="M148" s="14" t="s">
        <v>11</v>
      </c>
      <c r="N148" s="14" t="s">
        <v>11</v>
      </c>
      <c r="O148" s="2" t="s">
        <v>11</v>
      </c>
      <c r="P148" s="14" t="s">
        <v>11</v>
      </c>
      <c r="Q148" s="14" t="s">
        <v>11</v>
      </c>
      <c r="R148" s="2" t="s">
        <v>11</v>
      </c>
      <c r="S148" s="14" t="s">
        <v>11</v>
      </c>
      <c r="T148" s="14" t="s">
        <v>11</v>
      </c>
      <c r="U148" s="7" t="s">
        <v>11</v>
      </c>
    </row>
    <row r="149" spans="1:21" x14ac:dyDescent="0.25">
      <c r="A149" s="24">
        <v>145</v>
      </c>
      <c r="B149" s="10" t="s">
        <v>282</v>
      </c>
      <c r="C149" s="2" t="s">
        <v>281</v>
      </c>
      <c r="D149" s="13">
        <v>-1.6233668341742804</v>
      </c>
      <c r="E149" s="12">
        <v>0.29137760175532934</v>
      </c>
      <c r="F149" s="64">
        <v>2</v>
      </c>
      <c r="G149" s="12">
        <v>-1.5194887945582021</v>
      </c>
      <c r="H149" s="12">
        <v>0.41252284257447502</v>
      </c>
      <c r="I149" s="25">
        <v>1</v>
      </c>
      <c r="J149" s="12">
        <v>8.6417987560675636E-3</v>
      </c>
      <c r="K149" s="12">
        <v>0.76816878371913544</v>
      </c>
      <c r="L149" s="25">
        <v>1</v>
      </c>
      <c r="M149" s="12">
        <v>-1.5008318425718046</v>
      </c>
      <c r="N149" s="12">
        <v>0.51994095831945863</v>
      </c>
      <c r="O149" s="25">
        <v>2</v>
      </c>
      <c r="P149" s="12">
        <v>-0.90551622294224621</v>
      </c>
      <c r="Q149" s="12">
        <v>0.44307336250641616</v>
      </c>
      <c r="R149" s="25">
        <v>2</v>
      </c>
      <c r="S149" s="12">
        <v>-1.8665703086703719E-2</v>
      </c>
      <c r="T149" s="12">
        <v>0.74867439619943676</v>
      </c>
      <c r="U149" s="26">
        <v>1</v>
      </c>
    </row>
    <row r="150" spans="1:21" x14ac:dyDescent="0.25">
      <c r="A150" s="24">
        <v>146</v>
      </c>
      <c r="B150" s="10" t="s">
        <v>284</v>
      </c>
      <c r="C150" s="2" t="s">
        <v>283</v>
      </c>
      <c r="D150" s="13">
        <v>-0.1001897658586632</v>
      </c>
      <c r="E150" s="12">
        <v>0.25402694431067208</v>
      </c>
      <c r="F150" s="64">
        <v>3</v>
      </c>
      <c r="G150" s="12">
        <v>-2.1217878554327052E-2</v>
      </c>
      <c r="H150" s="12">
        <v>0.31873333373090551</v>
      </c>
      <c r="I150" s="25">
        <v>3</v>
      </c>
      <c r="J150" s="12">
        <v>-0.26179485874720165</v>
      </c>
      <c r="K150" s="12">
        <v>0.37414236442207388</v>
      </c>
      <c r="L150" s="25">
        <v>2</v>
      </c>
      <c r="M150" s="12">
        <v>1.2327131497206449</v>
      </c>
      <c r="N150" s="12">
        <v>0.51994095831945863</v>
      </c>
      <c r="O150" s="25">
        <v>2</v>
      </c>
      <c r="P150" s="12">
        <v>-0.65636467144354793</v>
      </c>
      <c r="Q150" s="12">
        <v>0.27756710773103799</v>
      </c>
      <c r="R150" s="25">
        <v>4</v>
      </c>
      <c r="S150" s="12">
        <v>-0.35356553917485356</v>
      </c>
      <c r="T150" s="12">
        <v>0.22347192384126532</v>
      </c>
      <c r="U150" s="26">
        <v>4</v>
      </c>
    </row>
    <row r="151" spans="1:21" x14ac:dyDescent="0.25">
      <c r="A151" s="24">
        <v>147</v>
      </c>
      <c r="B151" s="10" t="s">
        <v>286</v>
      </c>
      <c r="C151" s="2" t="s">
        <v>285</v>
      </c>
      <c r="D151" s="13">
        <v>-1.6938714902405378</v>
      </c>
      <c r="E151" s="12">
        <v>0.29137760175532934</v>
      </c>
      <c r="F151" s="64">
        <v>2</v>
      </c>
      <c r="G151" s="12">
        <v>-1.7086514230353467</v>
      </c>
      <c r="H151" s="12">
        <v>0.41252284257447502</v>
      </c>
      <c r="I151" s="25">
        <v>1</v>
      </c>
      <c r="J151" s="12">
        <v>-1.6966705929038615</v>
      </c>
      <c r="K151" s="12">
        <v>0.76816878371913544</v>
      </c>
      <c r="L151" s="25">
        <v>1</v>
      </c>
      <c r="M151" s="12">
        <v>-1.7688768021246193</v>
      </c>
      <c r="N151" s="12">
        <v>0.51994095831945863</v>
      </c>
      <c r="O151" s="25">
        <v>2</v>
      </c>
      <c r="P151" s="12">
        <v>-1.495346237708413</v>
      </c>
      <c r="Q151" s="12">
        <v>0.44307336250641616</v>
      </c>
      <c r="R151" s="25">
        <v>2</v>
      </c>
      <c r="S151" s="12">
        <v>-1.0507633438996888</v>
      </c>
      <c r="T151" s="12">
        <v>0.74867439619943676</v>
      </c>
      <c r="U151" s="26">
        <v>1</v>
      </c>
    </row>
    <row r="152" spans="1:21" x14ac:dyDescent="0.25">
      <c r="A152" s="24">
        <v>148</v>
      </c>
      <c r="B152" s="10" t="s">
        <v>380</v>
      </c>
      <c r="C152" s="2" t="s">
        <v>287</v>
      </c>
      <c r="D152" s="13">
        <v>0.82056170327565869</v>
      </c>
      <c r="E152" s="12">
        <v>0.36031461549530619</v>
      </c>
      <c r="F152" s="64">
        <v>1</v>
      </c>
      <c r="G152" s="14" t="s">
        <v>11</v>
      </c>
      <c r="H152" s="14" t="s">
        <v>11</v>
      </c>
      <c r="I152" s="2" t="s">
        <v>11</v>
      </c>
      <c r="J152" s="14" t="s">
        <v>11</v>
      </c>
      <c r="K152" s="14" t="s">
        <v>11</v>
      </c>
      <c r="L152" s="2" t="s">
        <v>11</v>
      </c>
      <c r="M152" s="14" t="s">
        <v>11</v>
      </c>
      <c r="N152" s="14" t="s">
        <v>11</v>
      </c>
      <c r="O152" s="2" t="s">
        <v>11</v>
      </c>
      <c r="P152" s="14" t="s">
        <v>11</v>
      </c>
      <c r="Q152" s="14" t="s">
        <v>11</v>
      </c>
      <c r="R152" s="2" t="s">
        <v>11</v>
      </c>
      <c r="S152" s="14" t="s">
        <v>11</v>
      </c>
      <c r="T152" s="14" t="s">
        <v>11</v>
      </c>
      <c r="U152" s="7" t="s">
        <v>11</v>
      </c>
    </row>
    <row r="153" spans="1:21" x14ac:dyDescent="0.25">
      <c r="A153" s="24">
        <v>149</v>
      </c>
      <c r="B153" s="10" t="s">
        <v>289</v>
      </c>
      <c r="C153" s="2" t="s">
        <v>288</v>
      </c>
      <c r="D153" s="13">
        <v>0.28261603125659895</v>
      </c>
      <c r="E153" s="12">
        <v>0.29137760175532934</v>
      </c>
      <c r="F153" s="64">
        <v>2</v>
      </c>
      <c r="G153" s="12">
        <v>-0.19535040429799619</v>
      </c>
      <c r="H153" s="12">
        <v>0.41252284257447502</v>
      </c>
      <c r="I153" s="25">
        <v>1</v>
      </c>
      <c r="J153" s="12">
        <v>-0.14638660150047547</v>
      </c>
      <c r="K153" s="12">
        <v>0.76816878371913544</v>
      </c>
      <c r="L153" s="25">
        <v>1</v>
      </c>
      <c r="M153" s="12">
        <v>-0.5861104854996585</v>
      </c>
      <c r="N153" s="12">
        <v>0.51994095831945863</v>
      </c>
      <c r="O153" s="25">
        <v>2</v>
      </c>
      <c r="P153" s="12">
        <v>-0.72977513266813221</v>
      </c>
      <c r="Q153" s="12">
        <v>0.44307336250641616</v>
      </c>
      <c r="R153" s="25">
        <v>2</v>
      </c>
      <c r="S153" s="12">
        <v>-1.8665703086703719E-2</v>
      </c>
      <c r="T153" s="12">
        <v>0.74867439619943676</v>
      </c>
      <c r="U153" s="26">
        <v>1</v>
      </c>
    </row>
    <row r="154" spans="1:21" x14ac:dyDescent="0.25">
      <c r="A154" s="24">
        <v>150</v>
      </c>
      <c r="B154" s="10" t="s">
        <v>291</v>
      </c>
      <c r="C154" s="2" t="s">
        <v>290</v>
      </c>
      <c r="D154" s="13">
        <v>0.73775615945206374</v>
      </c>
      <c r="E154" s="12">
        <v>0.25130023322348893</v>
      </c>
      <c r="F154" s="64">
        <v>5</v>
      </c>
      <c r="G154" s="12">
        <v>0.65034181624536191</v>
      </c>
      <c r="H154" s="12">
        <v>0.22663871542597638</v>
      </c>
      <c r="I154" s="25">
        <v>6</v>
      </c>
      <c r="J154" s="12">
        <v>-3.1754158929577336E-2</v>
      </c>
      <c r="K154" s="12">
        <v>0.22421487146088617</v>
      </c>
      <c r="L154" s="25">
        <v>6</v>
      </c>
      <c r="M154" s="12">
        <v>0.16760463311523752</v>
      </c>
      <c r="N154" s="12">
        <v>0.21645937618189412</v>
      </c>
      <c r="O154" s="25">
        <v>6</v>
      </c>
      <c r="P154" s="12">
        <v>0.13405598739383026</v>
      </c>
      <c r="Q154" s="12">
        <v>0.17187769714012563</v>
      </c>
      <c r="R154" s="25">
        <v>8</v>
      </c>
      <c r="S154" s="12">
        <v>3.0088359764254141E-2</v>
      </c>
      <c r="T154" s="12">
        <v>0.17405262128716076</v>
      </c>
      <c r="U154" s="26">
        <v>7</v>
      </c>
    </row>
    <row r="155" spans="1:21" x14ac:dyDescent="0.25">
      <c r="A155" s="24">
        <v>151</v>
      </c>
      <c r="B155" s="10" t="s">
        <v>293</v>
      </c>
      <c r="C155" s="2" t="s">
        <v>292</v>
      </c>
      <c r="D155" s="13">
        <v>1.0663586389669255</v>
      </c>
      <c r="E155" s="12">
        <v>0.25402694431067208</v>
      </c>
      <c r="F155" s="64">
        <v>4</v>
      </c>
      <c r="G155" s="12">
        <v>1.0930420346257077</v>
      </c>
      <c r="H155" s="12">
        <v>0.24354998171430456</v>
      </c>
      <c r="I155" s="25">
        <v>4</v>
      </c>
      <c r="J155" s="12">
        <v>0.56726681290344172</v>
      </c>
      <c r="K155" s="12">
        <v>0.25955068050331376</v>
      </c>
      <c r="L155" s="25">
        <v>4</v>
      </c>
      <c r="M155" s="12">
        <v>0.53154661421746363</v>
      </c>
      <c r="N155" s="12">
        <v>0.26326125682519685</v>
      </c>
      <c r="O155" s="25">
        <v>4</v>
      </c>
      <c r="P155" s="12">
        <v>0.82548346319800581</v>
      </c>
      <c r="Q155" s="12">
        <v>0.1861376812882912</v>
      </c>
      <c r="R155" s="25">
        <v>6</v>
      </c>
      <c r="S155" s="12">
        <v>1.0228059766063373</v>
      </c>
      <c r="T155" s="12">
        <v>0.21360526834447727</v>
      </c>
      <c r="U155" s="26">
        <v>4</v>
      </c>
    </row>
    <row r="156" spans="1:21" x14ac:dyDescent="0.25">
      <c r="A156" s="24">
        <v>152</v>
      </c>
      <c r="B156" s="10" t="s">
        <v>295</v>
      </c>
      <c r="C156" s="2" t="s">
        <v>294</v>
      </c>
      <c r="D156" s="13">
        <v>1.6280489151912487</v>
      </c>
      <c r="E156" s="12">
        <v>0.25402694431067208</v>
      </c>
      <c r="F156" s="64">
        <v>4</v>
      </c>
      <c r="G156" s="12">
        <v>1.41091877442809</v>
      </c>
      <c r="H156" s="12">
        <v>0.26334453452009404</v>
      </c>
      <c r="I156" s="25">
        <v>5</v>
      </c>
      <c r="J156" s="12">
        <v>1.5728030134094835</v>
      </c>
      <c r="K156" s="12">
        <v>0.24866131188801807</v>
      </c>
      <c r="L156" s="25">
        <v>6</v>
      </c>
      <c r="M156" s="12">
        <v>0.85294331420019753</v>
      </c>
      <c r="N156" s="12">
        <v>0.22904640098569978</v>
      </c>
      <c r="O156" s="25">
        <v>5</v>
      </c>
      <c r="P156" s="12">
        <v>1.6230324824694748</v>
      </c>
      <c r="Q156" s="12">
        <v>0.21813983950894791</v>
      </c>
      <c r="R156" s="25">
        <v>7</v>
      </c>
      <c r="S156" s="12">
        <v>2.0853368988304859</v>
      </c>
      <c r="T156" s="12">
        <v>0.19805508574877892</v>
      </c>
      <c r="U156" s="26">
        <v>7</v>
      </c>
    </row>
    <row r="157" spans="1:21" x14ac:dyDescent="0.25">
      <c r="A157" s="24">
        <v>153</v>
      </c>
      <c r="B157" s="10" t="s">
        <v>297</v>
      </c>
      <c r="C157" s="2" t="s">
        <v>296</v>
      </c>
      <c r="D157" s="13">
        <v>-0.77760731483085266</v>
      </c>
      <c r="E157" s="12">
        <v>0.36031461549530619</v>
      </c>
      <c r="F157" s="64">
        <v>1</v>
      </c>
      <c r="G157" s="12">
        <v>-1.6942245500284423</v>
      </c>
      <c r="H157" s="12">
        <v>0.6061771357665019</v>
      </c>
      <c r="I157" s="25">
        <v>1</v>
      </c>
      <c r="J157" s="12">
        <v>-0.47407399836740294</v>
      </c>
      <c r="K157" s="12">
        <v>0.32907595010589286</v>
      </c>
      <c r="L157" s="25">
        <v>2</v>
      </c>
      <c r="M157" s="12">
        <v>0.29382105881922338</v>
      </c>
      <c r="N157" s="12">
        <v>0.35124420467647216</v>
      </c>
      <c r="O157" s="25">
        <v>2</v>
      </c>
      <c r="P157" s="12">
        <v>-6.2168598845925724E-2</v>
      </c>
      <c r="Q157" s="12">
        <v>0.5660803383253904</v>
      </c>
      <c r="R157" s="25">
        <v>2</v>
      </c>
      <c r="S157" s="12">
        <v>7.1867430269489836E-3</v>
      </c>
      <c r="T157" s="12">
        <v>0.37611079170421424</v>
      </c>
      <c r="U157" s="26">
        <v>1</v>
      </c>
    </row>
    <row r="158" spans="1:21" x14ac:dyDescent="0.25">
      <c r="A158" s="24">
        <v>154</v>
      </c>
      <c r="B158" s="10" t="s">
        <v>371</v>
      </c>
      <c r="C158" s="2" t="s">
        <v>298</v>
      </c>
      <c r="D158" s="13">
        <v>-1.3577709168817529</v>
      </c>
      <c r="E158" s="12">
        <v>0.25402694431067208</v>
      </c>
      <c r="F158" s="64">
        <v>3</v>
      </c>
      <c r="G158" s="12">
        <v>8.3332721723779674E-2</v>
      </c>
      <c r="H158" s="12">
        <v>0.29988188904282925</v>
      </c>
      <c r="I158" s="25">
        <v>3</v>
      </c>
      <c r="J158" s="12">
        <v>-1.1808869811959986</v>
      </c>
      <c r="K158" s="12">
        <v>0.31908959204123422</v>
      </c>
      <c r="L158" s="25">
        <v>3</v>
      </c>
      <c r="M158" s="12">
        <v>-0.91532426663525046</v>
      </c>
      <c r="N158" s="12">
        <v>0.39525422199815724</v>
      </c>
      <c r="O158" s="25">
        <v>3</v>
      </c>
      <c r="P158" s="12">
        <v>-0.29081387838783451</v>
      </c>
      <c r="Q158" s="12">
        <v>0.27634968636657775</v>
      </c>
      <c r="R158" s="25">
        <v>4</v>
      </c>
      <c r="S158" s="12">
        <v>-0.78875794703498525</v>
      </c>
      <c r="T158" s="12">
        <v>0.26706317040829514</v>
      </c>
      <c r="U158" s="26">
        <v>3</v>
      </c>
    </row>
    <row r="159" spans="1:21" x14ac:dyDescent="0.25">
      <c r="A159" s="24">
        <v>155</v>
      </c>
      <c r="B159" s="10" t="s">
        <v>300</v>
      </c>
      <c r="C159" s="2" t="s">
        <v>299</v>
      </c>
      <c r="D159" s="13">
        <v>-0.8536909848635158</v>
      </c>
      <c r="E159" s="12">
        <v>0.35265752232120906</v>
      </c>
      <c r="F159" s="64">
        <v>2</v>
      </c>
      <c r="G159" s="12">
        <v>-0.73598574163300268</v>
      </c>
      <c r="H159" s="12">
        <v>0.66053614439227493</v>
      </c>
      <c r="I159" s="25">
        <v>1</v>
      </c>
      <c r="J159" s="12">
        <v>-0.71436849482699039</v>
      </c>
      <c r="K159" s="12">
        <v>0.5637075668724989</v>
      </c>
      <c r="L159" s="25">
        <v>1</v>
      </c>
      <c r="M159" s="12">
        <v>-0.73958284851770884</v>
      </c>
      <c r="N159" s="12">
        <v>0.59674094290048185</v>
      </c>
      <c r="O159" s="25">
        <v>2</v>
      </c>
      <c r="P159" s="12">
        <v>-0.82692029870495087</v>
      </c>
      <c r="Q159" s="12">
        <v>0.45038851528650714</v>
      </c>
      <c r="R159" s="25">
        <v>2</v>
      </c>
      <c r="S159" s="12">
        <v>-0.58700797207725153</v>
      </c>
      <c r="T159" s="12">
        <v>0.53653470441187612</v>
      </c>
      <c r="U159" s="26">
        <v>1</v>
      </c>
    </row>
    <row r="160" spans="1:21" x14ac:dyDescent="0.25">
      <c r="A160" s="24">
        <v>156</v>
      </c>
      <c r="B160" s="10" t="s">
        <v>302</v>
      </c>
      <c r="C160" s="2" t="s">
        <v>301</v>
      </c>
      <c r="D160" s="13">
        <v>-1.0510911161549397</v>
      </c>
      <c r="E160" s="12">
        <v>0.28728334123682875</v>
      </c>
      <c r="F160" s="64">
        <v>3</v>
      </c>
      <c r="G160" s="12">
        <v>-0.90568302204879081</v>
      </c>
      <c r="H160" s="12">
        <v>0.37350218211437147</v>
      </c>
      <c r="I160" s="25">
        <v>2</v>
      </c>
      <c r="J160" s="12">
        <v>-0.37425541437259524</v>
      </c>
      <c r="K160" s="12">
        <v>0.51020118372025602</v>
      </c>
      <c r="L160" s="25">
        <v>2</v>
      </c>
      <c r="M160" s="12">
        <v>-0.85287683211130538</v>
      </c>
      <c r="N160" s="12">
        <v>0.51661669269246691</v>
      </c>
      <c r="O160" s="25">
        <v>3</v>
      </c>
      <c r="P160" s="12">
        <v>-0.7993851653092765</v>
      </c>
      <c r="Q160" s="12">
        <v>0.37135850669511394</v>
      </c>
      <c r="R160" s="25">
        <v>3</v>
      </c>
      <c r="S160" s="12">
        <v>-0.2420914810603231</v>
      </c>
      <c r="T160" s="12">
        <v>0.48462245571009516</v>
      </c>
      <c r="U160" s="26">
        <v>2</v>
      </c>
    </row>
    <row r="161" spans="1:21" x14ac:dyDescent="0.25">
      <c r="A161" s="24">
        <v>157</v>
      </c>
      <c r="B161" s="10" t="s">
        <v>304</v>
      </c>
      <c r="C161" s="2" t="s">
        <v>303</v>
      </c>
      <c r="D161" s="13">
        <v>0.21538950289586084</v>
      </c>
      <c r="E161" s="12">
        <v>0.25130023322348893</v>
      </c>
      <c r="F161" s="64">
        <v>6</v>
      </c>
      <c r="G161" s="12">
        <v>0.2461178006073827</v>
      </c>
      <c r="H161" s="12">
        <v>0.25228486761247954</v>
      </c>
      <c r="I161" s="25">
        <v>6</v>
      </c>
      <c r="J161" s="12">
        <v>9.7676169721577846E-3</v>
      </c>
      <c r="K161" s="12">
        <v>0.23363653218585126</v>
      </c>
      <c r="L161" s="25">
        <v>7</v>
      </c>
      <c r="M161" s="12">
        <v>0.19216792549730768</v>
      </c>
      <c r="N161" s="12">
        <v>0.22876000329023777</v>
      </c>
      <c r="O161" s="25">
        <v>6</v>
      </c>
      <c r="P161" s="12">
        <v>0.41306970156076039</v>
      </c>
      <c r="Q161" s="12">
        <v>0.20773727561581487</v>
      </c>
      <c r="R161" s="25">
        <v>8</v>
      </c>
      <c r="S161" s="12">
        <v>-0.16479157704324709</v>
      </c>
      <c r="T161" s="12">
        <v>0.15865659221332654</v>
      </c>
      <c r="U161" s="26">
        <v>8</v>
      </c>
    </row>
    <row r="162" spans="1:21" x14ac:dyDescent="0.25">
      <c r="A162" s="24">
        <v>158</v>
      </c>
      <c r="B162" s="10" t="s">
        <v>306</v>
      </c>
      <c r="C162" s="2" t="s">
        <v>305</v>
      </c>
      <c r="D162" s="13">
        <v>-1.5646106322469115</v>
      </c>
      <c r="E162" s="12">
        <v>0.36031461549530619</v>
      </c>
      <c r="F162" s="64">
        <v>2</v>
      </c>
      <c r="G162" s="12">
        <v>-1.8622715048456606</v>
      </c>
      <c r="H162" s="12">
        <v>0.32733070851464285</v>
      </c>
      <c r="I162" s="25">
        <v>2</v>
      </c>
      <c r="J162" s="12">
        <v>-1.4225978773593777</v>
      </c>
      <c r="K162" s="12">
        <v>0.33902373717435624</v>
      </c>
      <c r="L162" s="25">
        <v>2</v>
      </c>
      <c r="M162" s="12">
        <v>-1.5195519429523292</v>
      </c>
      <c r="N162" s="12">
        <v>0.27226595507395668</v>
      </c>
      <c r="O162" s="25">
        <v>3</v>
      </c>
      <c r="P162" s="12">
        <v>-1.3348928309839214</v>
      </c>
      <c r="Q162" s="12">
        <v>0.21573830615955589</v>
      </c>
      <c r="R162" s="25">
        <v>4</v>
      </c>
      <c r="S162" s="12">
        <v>-1.3157759412363537</v>
      </c>
      <c r="T162" s="12">
        <v>0.25531057815316954</v>
      </c>
      <c r="U162" s="26">
        <v>3</v>
      </c>
    </row>
    <row r="163" spans="1:21" x14ac:dyDescent="0.25">
      <c r="A163" s="24">
        <v>159</v>
      </c>
      <c r="B163" s="10" t="s">
        <v>308</v>
      </c>
      <c r="C163" s="2" t="s">
        <v>307</v>
      </c>
      <c r="D163" s="13">
        <v>-1.4507022592789269</v>
      </c>
      <c r="E163" s="12">
        <v>0.36031461549530619</v>
      </c>
      <c r="F163" s="64">
        <v>2</v>
      </c>
      <c r="G163" s="12">
        <v>3.8334542740207107E-3</v>
      </c>
      <c r="H163" s="12">
        <v>0.32733070851464285</v>
      </c>
      <c r="I163" s="25">
        <v>2</v>
      </c>
      <c r="J163" s="12">
        <v>-1.2522579311602571</v>
      </c>
      <c r="K163" s="12">
        <v>0.33902373717435624</v>
      </c>
      <c r="L163" s="25">
        <v>2</v>
      </c>
      <c r="M163" s="12">
        <v>-1.9311902790637929</v>
      </c>
      <c r="N163" s="12">
        <v>0.27226595507395668</v>
      </c>
      <c r="O163" s="25">
        <v>3</v>
      </c>
      <c r="P163" s="12">
        <v>-0.97138643362975419</v>
      </c>
      <c r="Q163" s="12">
        <v>0.21573830615955589</v>
      </c>
      <c r="R163" s="25">
        <v>4</v>
      </c>
      <c r="S163" s="12">
        <v>-1.2893334952185298</v>
      </c>
      <c r="T163" s="12">
        <v>0.25531057815316954</v>
      </c>
      <c r="U163" s="26">
        <v>3</v>
      </c>
    </row>
    <row r="164" spans="1:21" x14ac:dyDescent="0.25">
      <c r="A164" s="24">
        <v>160</v>
      </c>
      <c r="B164" s="10" t="s">
        <v>379</v>
      </c>
      <c r="C164" s="2" t="s">
        <v>309</v>
      </c>
      <c r="D164" s="13">
        <v>0.9532491618712825</v>
      </c>
      <c r="E164" s="12">
        <v>0.25402694431067208</v>
      </c>
      <c r="F164" s="64">
        <v>3</v>
      </c>
      <c r="G164" s="12">
        <v>0.31527158288389395</v>
      </c>
      <c r="H164" s="12">
        <v>0.34248229323012747</v>
      </c>
      <c r="I164" s="25">
        <v>2</v>
      </c>
      <c r="J164" s="12">
        <v>0.5207697459924624</v>
      </c>
      <c r="K164" s="12">
        <v>0.37414236442207388</v>
      </c>
      <c r="L164" s="25">
        <v>2</v>
      </c>
      <c r="M164" s="12">
        <v>0.71755677177399091</v>
      </c>
      <c r="N164" s="12">
        <v>0.51994095831945863</v>
      </c>
      <c r="O164" s="25">
        <v>2</v>
      </c>
      <c r="P164" s="12">
        <v>0.51403673984688758</v>
      </c>
      <c r="Q164" s="12">
        <v>0.3138946252365733</v>
      </c>
      <c r="R164" s="25">
        <v>3</v>
      </c>
      <c r="S164" s="12">
        <v>0.51051523437965984</v>
      </c>
      <c r="T164" s="12">
        <v>0.2961069418304243</v>
      </c>
      <c r="U164" s="26">
        <v>2</v>
      </c>
    </row>
    <row r="165" spans="1:21" x14ac:dyDescent="0.25">
      <c r="A165" s="24">
        <v>161</v>
      </c>
      <c r="B165" s="10" t="s">
        <v>311</v>
      </c>
      <c r="C165" s="2" t="s">
        <v>310</v>
      </c>
      <c r="D165" s="13">
        <v>-0.58860849462942777</v>
      </c>
      <c r="E165" s="12">
        <v>0.25402694431067208</v>
      </c>
      <c r="F165" s="64">
        <v>3</v>
      </c>
      <c r="G165" s="12">
        <v>0.66097742012717331</v>
      </c>
      <c r="H165" s="12">
        <v>0.27905845743699148</v>
      </c>
      <c r="I165" s="25">
        <v>4</v>
      </c>
      <c r="J165" s="12">
        <v>0.63287580631365004</v>
      </c>
      <c r="K165" s="12">
        <v>0.23533770853731531</v>
      </c>
      <c r="L165" s="25">
        <v>5</v>
      </c>
      <c r="M165" s="12">
        <v>0.42900570775695634</v>
      </c>
      <c r="N165" s="12">
        <v>0.29177868538636526</v>
      </c>
      <c r="O165" s="25">
        <v>4</v>
      </c>
      <c r="P165" s="12">
        <v>0.64764807873700658</v>
      </c>
      <c r="Q165" s="12">
        <v>0.27274644247184715</v>
      </c>
      <c r="R165" s="25">
        <v>5</v>
      </c>
      <c r="S165" s="12">
        <v>2.0011949898237062E-2</v>
      </c>
      <c r="T165" s="12">
        <v>0.22310568461604569</v>
      </c>
      <c r="U165" s="26">
        <v>4</v>
      </c>
    </row>
    <row r="166" spans="1:21" x14ac:dyDescent="0.25">
      <c r="A166" s="24">
        <v>162</v>
      </c>
      <c r="B166" s="10" t="s">
        <v>313</v>
      </c>
      <c r="C166" s="2" t="s">
        <v>312</v>
      </c>
      <c r="D166" s="13">
        <v>-0.85927816487445785</v>
      </c>
      <c r="E166" s="12">
        <v>0.25130023322348893</v>
      </c>
      <c r="F166" s="64">
        <v>5</v>
      </c>
      <c r="G166" s="12">
        <v>-0.94375682308602271</v>
      </c>
      <c r="H166" s="12">
        <v>0.25228486761247954</v>
      </c>
      <c r="I166" s="25">
        <v>6</v>
      </c>
      <c r="J166" s="12">
        <v>-0.41227210497783351</v>
      </c>
      <c r="K166" s="12">
        <v>0.23363653218585126</v>
      </c>
      <c r="L166" s="25">
        <v>7</v>
      </c>
      <c r="M166" s="12">
        <v>0.59491923923956824</v>
      </c>
      <c r="N166" s="12">
        <v>0.22876000329023777</v>
      </c>
      <c r="O166" s="25">
        <v>6</v>
      </c>
      <c r="P166" s="12">
        <v>-1.0424009210796652E-2</v>
      </c>
      <c r="Q166" s="12">
        <v>0.20773727561581487</v>
      </c>
      <c r="R166" s="25">
        <v>8</v>
      </c>
      <c r="S166" s="12">
        <v>-0.34886993489243479</v>
      </c>
      <c r="T166" s="12">
        <v>0.18909298753709736</v>
      </c>
      <c r="U166" s="26">
        <v>8</v>
      </c>
    </row>
    <row r="167" spans="1:21" x14ac:dyDescent="0.25">
      <c r="A167" s="24">
        <v>163</v>
      </c>
      <c r="B167" s="10" t="s">
        <v>372</v>
      </c>
      <c r="C167" s="2" t="s">
        <v>314</v>
      </c>
      <c r="D167" s="13">
        <v>0.7061905373082723</v>
      </c>
      <c r="E167" s="12">
        <v>0.25402694431067208</v>
      </c>
      <c r="F167" s="64">
        <v>5</v>
      </c>
      <c r="G167" s="12">
        <v>0.93853326244357371</v>
      </c>
      <c r="H167" s="12">
        <v>0.26334453452009404</v>
      </c>
      <c r="I167" s="25">
        <v>5</v>
      </c>
      <c r="J167" s="12">
        <v>1.2936641101344104</v>
      </c>
      <c r="K167" s="12">
        <v>0.24866131188801807</v>
      </c>
      <c r="L167" s="25">
        <v>6</v>
      </c>
      <c r="M167" s="12">
        <v>0.82861130204296107</v>
      </c>
      <c r="N167" s="12">
        <v>0.22904640098569978</v>
      </c>
      <c r="O167" s="25">
        <v>5</v>
      </c>
      <c r="P167" s="12">
        <v>0.92814257216132989</v>
      </c>
      <c r="Q167" s="12">
        <v>0.21813983950894791</v>
      </c>
      <c r="R167" s="25">
        <v>7</v>
      </c>
      <c r="S167" s="12">
        <v>0.62569277138588764</v>
      </c>
      <c r="T167" s="12">
        <v>0.15962830533624117</v>
      </c>
      <c r="U167" s="26">
        <v>8</v>
      </c>
    </row>
    <row r="168" spans="1:21" x14ac:dyDescent="0.25">
      <c r="A168" s="24">
        <v>164</v>
      </c>
      <c r="B168" s="10" t="s">
        <v>316</v>
      </c>
      <c r="C168" s="2" t="s">
        <v>315</v>
      </c>
      <c r="D168" s="13">
        <v>-0.28345670099894266</v>
      </c>
      <c r="E168" s="12">
        <v>0.25130023322348893</v>
      </c>
      <c r="F168" s="64">
        <v>4</v>
      </c>
      <c r="G168" s="12">
        <v>0.56549267766776601</v>
      </c>
      <c r="H168" s="12">
        <v>0.26599811359710124</v>
      </c>
      <c r="I168" s="25">
        <v>5</v>
      </c>
      <c r="J168" s="12">
        <v>-0.48533728473468646</v>
      </c>
      <c r="K168" s="12">
        <v>0.22248178800615603</v>
      </c>
      <c r="L168" s="25">
        <v>6</v>
      </c>
      <c r="M168" s="12">
        <v>0.18264872223997117</v>
      </c>
      <c r="N168" s="12">
        <v>0.29118732384969281</v>
      </c>
      <c r="O168" s="25">
        <v>5</v>
      </c>
      <c r="P168" s="12">
        <v>0.16084266276451878</v>
      </c>
      <c r="Q168" s="12">
        <v>0.2531854041328267</v>
      </c>
      <c r="R168" s="25">
        <v>6</v>
      </c>
      <c r="S168" s="12">
        <v>-0.92386727832905491</v>
      </c>
      <c r="T168" s="12">
        <v>0.21052052859001816</v>
      </c>
      <c r="U168" s="26">
        <v>5</v>
      </c>
    </row>
    <row r="169" spans="1:21" x14ac:dyDescent="0.25">
      <c r="A169" s="24">
        <v>165</v>
      </c>
      <c r="B169" s="10" t="s">
        <v>318</v>
      </c>
      <c r="C169" s="2" t="s">
        <v>317</v>
      </c>
      <c r="D169" s="13">
        <v>-0.51721204720073377</v>
      </c>
      <c r="E169" s="12">
        <v>0.25130023322348893</v>
      </c>
      <c r="F169" s="64">
        <v>4</v>
      </c>
      <c r="G169" s="12">
        <v>-0.98039395532938145</v>
      </c>
      <c r="H169" s="12">
        <v>0.26599811359710124</v>
      </c>
      <c r="I169" s="25">
        <v>5</v>
      </c>
      <c r="J169" s="12">
        <v>-0.25057898576132931</v>
      </c>
      <c r="K169" s="12">
        <v>0.22248178800615603</v>
      </c>
      <c r="L169" s="25">
        <v>6</v>
      </c>
      <c r="M169" s="12">
        <v>0.18355962363041203</v>
      </c>
      <c r="N169" s="12">
        <v>0.29118732384969281</v>
      </c>
      <c r="O169" s="25">
        <v>5</v>
      </c>
      <c r="P169" s="12">
        <v>-1.3319738104621512E-2</v>
      </c>
      <c r="Q169" s="12">
        <v>0.2531854041328267</v>
      </c>
      <c r="R169" s="25">
        <v>6</v>
      </c>
      <c r="S169" s="12">
        <v>-0.465943384422014</v>
      </c>
      <c r="T169" s="12">
        <v>0.21052052859001816</v>
      </c>
      <c r="U169" s="26">
        <v>5</v>
      </c>
    </row>
    <row r="170" spans="1:21" x14ac:dyDescent="0.25">
      <c r="A170" s="24">
        <v>166</v>
      </c>
      <c r="B170" s="10" t="s">
        <v>320</v>
      </c>
      <c r="C170" s="2" t="s">
        <v>319</v>
      </c>
      <c r="D170" s="13">
        <v>-8.4113812952355729E-3</v>
      </c>
      <c r="E170" s="12">
        <v>0.25130023322348893</v>
      </c>
      <c r="F170" s="64">
        <v>5</v>
      </c>
      <c r="G170" s="12">
        <v>-0.24201688707316882</v>
      </c>
      <c r="H170" s="12">
        <v>0.21591513909296886</v>
      </c>
      <c r="I170" s="25">
        <v>7</v>
      </c>
      <c r="J170" s="12">
        <v>-0.89290845414072462</v>
      </c>
      <c r="K170" s="12">
        <v>0.21330665413765773</v>
      </c>
      <c r="L170" s="25">
        <v>7</v>
      </c>
      <c r="M170" s="12">
        <v>-0.7208292810791278</v>
      </c>
      <c r="N170" s="12">
        <v>0.21645937618189412</v>
      </c>
      <c r="O170" s="25">
        <v>6</v>
      </c>
      <c r="P170" s="12">
        <v>-0.70745607973327396</v>
      </c>
      <c r="Q170" s="12">
        <v>0.16673961587268077</v>
      </c>
      <c r="R170" s="25">
        <v>9</v>
      </c>
      <c r="S170" s="12">
        <v>-0.89165536807654455</v>
      </c>
      <c r="T170" s="12">
        <v>0.16744402822473969</v>
      </c>
      <c r="U170" s="26">
        <v>9</v>
      </c>
    </row>
    <row r="171" spans="1:21" x14ac:dyDescent="0.25">
      <c r="A171" s="24">
        <v>167</v>
      </c>
      <c r="B171" s="10" t="s">
        <v>322</v>
      </c>
      <c r="C171" s="2" t="s">
        <v>321</v>
      </c>
      <c r="D171" s="13">
        <v>0.76979660502873615</v>
      </c>
      <c r="E171" s="12">
        <v>0.25402694431067208</v>
      </c>
      <c r="F171" s="64">
        <v>3</v>
      </c>
      <c r="G171" s="12">
        <v>0.34793648528719973</v>
      </c>
      <c r="H171" s="12">
        <v>0.29988188904282925</v>
      </c>
      <c r="I171" s="25">
        <v>3</v>
      </c>
      <c r="J171" s="12">
        <v>0.61779250728691126</v>
      </c>
      <c r="K171" s="12">
        <v>0.31908959204123422</v>
      </c>
      <c r="L171" s="25">
        <v>3</v>
      </c>
      <c r="M171" s="12">
        <v>0.94877636997424286</v>
      </c>
      <c r="N171" s="12">
        <v>0.39525422199815724</v>
      </c>
      <c r="O171" s="25">
        <v>3</v>
      </c>
      <c r="P171" s="12">
        <v>0.26980590593428905</v>
      </c>
      <c r="Q171" s="12">
        <v>0.27634968636657775</v>
      </c>
      <c r="R171" s="25">
        <v>4</v>
      </c>
      <c r="S171" s="12">
        <v>0.42961512203885627</v>
      </c>
      <c r="T171" s="12">
        <v>0.24990333019781036</v>
      </c>
      <c r="U171" s="26">
        <v>4</v>
      </c>
    </row>
    <row r="172" spans="1:21" x14ac:dyDescent="0.25">
      <c r="A172" s="24">
        <v>168</v>
      </c>
      <c r="B172" s="10" t="s">
        <v>324</v>
      </c>
      <c r="C172" s="2" t="s">
        <v>323</v>
      </c>
      <c r="D172" s="13">
        <v>1.5046982710093688</v>
      </c>
      <c r="E172" s="12">
        <v>0.25130023322348893</v>
      </c>
      <c r="F172" s="64">
        <v>6</v>
      </c>
      <c r="G172" s="12">
        <v>1.0959887335273921</v>
      </c>
      <c r="H172" s="12">
        <v>0.25228486761247954</v>
      </c>
      <c r="I172" s="25">
        <v>6</v>
      </c>
      <c r="J172" s="12">
        <v>1.3658510155010322</v>
      </c>
      <c r="K172" s="12">
        <v>0.23363653218585126</v>
      </c>
      <c r="L172" s="25">
        <v>7</v>
      </c>
      <c r="M172" s="12">
        <v>1.135074568694195</v>
      </c>
      <c r="N172" s="12">
        <v>0.22876000329023777</v>
      </c>
      <c r="O172" s="25">
        <v>6</v>
      </c>
      <c r="P172" s="12">
        <v>1.2541184418853002</v>
      </c>
      <c r="Q172" s="12">
        <v>0.20773727561581487</v>
      </c>
      <c r="R172" s="25">
        <v>8</v>
      </c>
      <c r="S172" s="12">
        <v>1.4068375500297514</v>
      </c>
      <c r="T172" s="12">
        <v>0.19620820843666348</v>
      </c>
      <c r="U172" s="26">
        <v>7</v>
      </c>
    </row>
    <row r="173" spans="1:21" x14ac:dyDescent="0.25">
      <c r="A173" s="24">
        <v>169</v>
      </c>
      <c r="B173" s="10" t="s">
        <v>326</v>
      </c>
      <c r="C173" s="2" t="s">
        <v>325</v>
      </c>
      <c r="D173" s="13">
        <v>-1.3433286807786045</v>
      </c>
      <c r="E173" s="12">
        <v>0.29161828587045291</v>
      </c>
      <c r="F173" s="64">
        <v>4</v>
      </c>
      <c r="G173" s="12">
        <v>-0.33294261497898847</v>
      </c>
      <c r="H173" s="12">
        <v>0.27446907042963703</v>
      </c>
      <c r="I173" s="25">
        <v>4</v>
      </c>
      <c r="J173" s="12">
        <v>-1.3048257367980496</v>
      </c>
      <c r="K173" s="12">
        <v>0.24771565952893812</v>
      </c>
      <c r="L173" s="25">
        <v>4</v>
      </c>
      <c r="M173" s="12">
        <v>-1.3978224420964669</v>
      </c>
      <c r="N173" s="12">
        <v>0.27178528950467506</v>
      </c>
      <c r="O173" s="25">
        <v>4</v>
      </c>
      <c r="P173" s="12">
        <v>-0.86959972527619678</v>
      </c>
      <c r="Q173" s="12">
        <v>0.18666918154371528</v>
      </c>
      <c r="R173" s="25">
        <v>6</v>
      </c>
      <c r="S173" s="12">
        <v>-0.96325332222762494</v>
      </c>
      <c r="T173" s="12">
        <v>0.19091402626465273</v>
      </c>
      <c r="U173" s="26">
        <v>5</v>
      </c>
    </row>
    <row r="174" spans="1:21" x14ac:dyDescent="0.25">
      <c r="A174" s="24">
        <v>170</v>
      </c>
      <c r="B174" s="10" t="s">
        <v>373</v>
      </c>
      <c r="C174" s="2" t="s">
        <v>327</v>
      </c>
      <c r="D174" s="13">
        <v>0.17908024330487426</v>
      </c>
      <c r="E174" s="12">
        <v>0.25130023322348893</v>
      </c>
      <c r="F174" s="64">
        <v>5</v>
      </c>
      <c r="G174" s="12">
        <v>-0.24983547097389192</v>
      </c>
      <c r="H174" s="12">
        <v>0.25228486761247954</v>
      </c>
      <c r="I174" s="25">
        <v>6</v>
      </c>
      <c r="J174" s="12">
        <v>-0.84920797665078129</v>
      </c>
      <c r="K174" s="12">
        <v>0.23363653218585126</v>
      </c>
      <c r="L174" s="25">
        <v>7</v>
      </c>
      <c r="M174" s="12">
        <v>8.950740243290678E-2</v>
      </c>
      <c r="N174" s="12">
        <v>0.22876000329023777</v>
      </c>
      <c r="O174" s="25">
        <v>6</v>
      </c>
      <c r="P174" s="12">
        <v>-0.66155782738474467</v>
      </c>
      <c r="Q174" s="12">
        <v>0.20773727561581487</v>
      </c>
      <c r="R174" s="25">
        <v>8</v>
      </c>
      <c r="S174" s="12">
        <v>-0.72488576250163439</v>
      </c>
      <c r="T174" s="12">
        <v>0.19620820843666348</v>
      </c>
      <c r="U174" s="26">
        <v>7</v>
      </c>
    </row>
    <row r="175" spans="1:21" x14ac:dyDescent="0.25">
      <c r="A175" s="24">
        <v>171</v>
      </c>
      <c r="B175" s="10" t="s">
        <v>329</v>
      </c>
      <c r="C175" s="2" t="s">
        <v>328</v>
      </c>
      <c r="D175" s="13">
        <v>-1.4157027443978394</v>
      </c>
      <c r="E175" s="12">
        <v>0.25402694431067208</v>
      </c>
      <c r="F175" s="64">
        <v>4</v>
      </c>
      <c r="G175" s="12">
        <v>0.65329953441364796</v>
      </c>
      <c r="H175" s="12">
        <v>0.26334453452009404</v>
      </c>
      <c r="I175" s="25">
        <v>5</v>
      </c>
      <c r="J175" s="12">
        <v>-0.29986293839707967</v>
      </c>
      <c r="K175" s="12">
        <v>0.2598634108510659</v>
      </c>
      <c r="L175" s="25">
        <v>5</v>
      </c>
      <c r="M175" s="12">
        <v>-0.45879331168115195</v>
      </c>
      <c r="N175" s="12">
        <v>0.27454340772656499</v>
      </c>
      <c r="O175" s="25">
        <v>4</v>
      </c>
      <c r="P175" s="12">
        <v>-0.43651695944185942</v>
      </c>
      <c r="Q175" s="12">
        <v>0.23542062698000482</v>
      </c>
      <c r="R175" s="25">
        <v>6</v>
      </c>
      <c r="S175" s="12">
        <v>-0.33190744891853363</v>
      </c>
      <c r="T175" s="12">
        <v>0.17348306999877741</v>
      </c>
      <c r="U175" s="26">
        <v>6</v>
      </c>
    </row>
    <row r="176" spans="1:21" x14ac:dyDescent="0.25">
      <c r="A176" s="24">
        <v>172</v>
      </c>
      <c r="B176" s="10" t="s">
        <v>374</v>
      </c>
      <c r="C176" s="2" t="s">
        <v>330</v>
      </c>
      <c r="D176" s="13">
        <v>-0.13155287654175118</v>
      </c>
      <c r="E176" s="12">
        <v>0.86447617573589797</v>
      </c>
      <c r="F176" s="64">
        <v>1</v>
      </c>
      <c r="G176" s="12">
        <v>0.11116567122826156</v>
      </c>
      <c r="H176" s="12">
        <v>0.66053614439227493</v>
      </c>
      <c r="I176" s="25">
        <v>1</v>
      </c>
      <c r="J176" s="12">
        <v>-8.87164917796225E-2</v>
      </c>
      <c r="K176" s="12">
        <v>0.5637075668724989</v>
      </c>
      <c r="L176" s="25">
        <v>1</v>
      </c>
      <c r="M176" s="12">
        <v>-0.16182088293069852</v>
      </c>
      <c r="N176" s="12">
        <v>0.97694373036537951</v>
      </c>
      <c r="O176" s="25">
        <v>1</v>
      </c>
      <c r="P176" s="12">
        <v>1.2215946618769973</v>
      </c>
      <c r="Q176" s="12">
        <v>0.56277765399157664</v>
      </c>
      <c r="R176" s="25">
        <v>1</v>
      </c>
      <c r="S176" s="12">
        <v>0.36260323286912799</v>
      </c>
      <c r="T176" s="12">
        <v>0.53653470441187612</v>
      </c>
      <c r="U176" s="26">
        <v>1</v>
      </c>
    </row>
    <row r="177" spans="1:21" x14ac:dyDescent="0.25">
      <c r="A177" s="24">
        <v>173</v>
      </c>
      <c r="B177" s="10" t="s">
        <v>375</v>
      </c>
      <c r="C177" s="2" t="s">
        <v>331</v>
      </c>
      <c r="D177" s="13">
        <v>-0.41468728570103375</v>
      </c>
      <c r="E177" s="12">
        <v>0.25402694431067208</v>
      </c>
      <c r="F177" s="64">
        <v>3</v>
      </c>
      <c r="G177" s="12">
        <v>-1.4712301652975357</v>
      </c>
      <c r="H177" s="12">
        <v>0.34248229323012747</v>
      </c>
      <c r="I177" s="25">
        <v>2</v>
      </c>
      <c r="J177" s="12">
        <v>-0.62072069256285589</v>
      </c>
      <c r="K177" s="12">
        <v>0.37414236442207388</v>
      </c>
      <c r="L177" s="25">
        <v>2</v>
      </c>
      <c r="M177" s="12">
        <v>-0.52300524426155071</v>
      </c>
      <c r="N177" s="12">
        <v>0.51994095831945863</v>
      </c>
      <c r="O177" s="25">
        <v>2</v>
      </c>
      <c r="P177" s="12">
        <v>-1.0081657380033668</v>
      </c>
      <c r="Q177" s="12">
        <v>0.3138946252365733</v>
      </c>
      <c r="R177" s="25">
        <v>3</v>
      </c>
      <c r="S177" s="12">
        <v>-0.85367190654123626</v>
      </c>
      <c r="T177" s="12">
        <v>0.2961069418304243</v>
      </c>
      <c r="U177" s="26">
        <v>2</v>
      </c>
    </row>
    <row r="178" spans="1:21" x14ac:dyDescent="0.25">
      <c r="A178" s="24">
        <v>174</v>
      </c>
      <c r="B178" s="10" t="s">
        <v>376</v>
      </c>
      <c r="C178" s="2" t="s">
        <v>332</v>
      </c>
      <c r="D178" s="13">
        <v>-0.91975995994829496</v>
      </c>
      <c r="E178" s="12">
        <v>0.25402694431067208</v>
      </c>
      <c r="F178" s="64">
        <v>4</v>
      </c>
      <c r="G178" s="12">
        <v>-1.4194995000846837</v>
      </c>
      <c r="H178" s="12">
        <v>0.2647727237382736</v>
      </c>
      <c r="I178" s="25">
        <v>3</v>
      </c>
      <c r="J178" s="12">
        <v>-0.95327109471734817</v>
      </c>
      <c r="K178" s="12">
        <v>0.28669328014914724</v>
      </c>
      <c r="L178" s="25">
        <v>3</v>
      </c>
      <c r="M178" s="12">
        <v>-1.5389354421568193</v>
      </c>
      <c r="N178" s="12">
        <v>0.71821352123625759</v>
      </c>
      <c r="O178" s="25">
        <v>1</v>
      </c>
      <c r="P178" s="12">
        <v>-0.80648725628816909</v>
      </c>
      <c r="Q178" s="12">
        <v>0.20351085401942651</v>
      </c>
      <c r="R178" s="25">
        <v>4</v>
      </c>
      <c r="S178" s="12">
        <v>-0.99452314445012791</v>
      </c>
      <c r="T178" s="12">
        <v>0.19951165199543741</v>
      </c>
      <c r="U178" s="26">
        <v>5</v>
      </c>
    </row>
    <row r="179" spans="1:21" x14ac:dyDescent="0.25">
      <c r="A179" s="24">
        <v>175</v>
      </c>
      <c r="B179" s="10" t="s">
        <v>370</v>
      </c>
      <c r="C179" s="2" t="s">
        <v>333</v>
      </c>
      <c r="D179" s="13">
        <v>0.99127280362861914</v>
      </c>
      <c r="E179" s="12">
        <v>0.25130023322348893</v>
      </c>
      <c r="F179" s="64">
        <v>5</v>
      </c>
      <c r="G179" s="12">
        <v>-0.52679181353041893</v>
      </c>
      <c r="H179" s="12">
        <v>0.23950497539410898</v>
      </c>
      <c r="I179" s="25">
        <v>7</v>
      </c>
      <c r="J179" s="12">
        <v>-9.8237958811934756E-3</v>
      </c>
      <c r="K179" s="12">
        <v>0.20561361077201445</v>
      </c>
      <c r="L179" s="25">
        <v>8</v>
      </c>
      <c r="M179" s="12">
        <v>0.24361670472254493</v>
      </c>
      <c r="N179" s="12">
        <v>0.20221972659853155</v>
      </c>
      <c r="O179" s="25">
        <v>7</v>
      </c>
      <c r="P179" s="12">
        <v>-0.35141835283200906</v>
      </c>
      <c r="Q179" s="12">
        <v>0.20619359557235087</v>
      </c>
      <c r="R179" s="25">
        <v>9</v>
      </c>
      <c r="S179" s="12">
        <v>0.29886445016776991</v>
      </c>
      <c r="T179" s="12">
        <v>0.17140690602557451</v>
      </c>
      <c r="U179" s="26">
        <v>9</v>
      </c>
    </row>
    <row r="180" spans="1:21" x14ac:dyDescent="0.25">
      <c r="A180" s="24">
        <v>176</v>
      </c>
      <c r="B180" s="10" t="s">
        <v>356</v>
      </c>
      <c r="C180" s="2" t="s">
        <v>334</v>
      </c>
      <c r="D180" s="13">
        <v>-1.5674623978178401</v>
      </c>
      <c r="E180" s="12">
        <v>0.29137760175532934</v>
      </c>
      <c r="F180" s="64">
        <v>2</v>
      </c>
      <c r="G180" s="12">
        <v>-2.5863972540508726</v>
      </c>
      <c r="H180" s="12">
        <v>0.3435921145060854</v>
      </c>
      <c r="I180" s="25">
        <v>2</v>
      </c>
      <c r="J180" s="12">
        <v>-1.7690530057507605</v>
      </c>
      <c r="K180" s="12">
        <v>0.4782359576251452</v>
      </c>
      <c r="L180" s="25">
        <v>2</v>
      </c>
      <c r="M180" s="12">
        <v>-2.3404178684846326</v>
      </c>
      <c r="N180" s="12">
        <v>0.39525422199815724</v>
      </c>
      <c r="O180" s="25">
        <v>3</v>
      </c>
      <c r="P180" s="12">
        <v>-2.1525234805433873</v>
      </c>
      <c r="Q180" s="12">
        <v>0.35269555758631449</v>
      </c>
      <c r="R180" s="25">
        <v>3</v>
      </c>
      <c r="S180" s="12">
        <v>-1.5559835131437054</v>
      </c>
      <c r="T180" s="12">
        <v>0.47674996724200341</v>
      </c>
      <c r="U180" s="26">
        <v>2</v>
      </c>
    </row>
    <row r="181" spans="1:21" x14ac:dyDescent="0.25">
      <c r="A181" s="24">
        <v>177</v>
      </c>
      <c r="B181" s="10" t="s">
        <v>336</v>
      </c>
      <c r="C181" s="2" t="s">
        <v>335</v>
      </c>
      <c r="D181" s="13">
        <v>-4.5586544199757564E-2</v>
      </c>
      <c r="E181" s="12">
        <v>0.25130023322348893</v>
      </c>
      <c r="F181" s="64">
        <v>4</v>
      </c>
      <c r="G181" s="12">
        <v>-1.7818510496475459E-3</v>
      </c>
      <c r="H181" s="12">
        <v>0.26599811359710124</v>
      </c>
      <c r="I181" s="25">
        <v>5</v>
      </c>
      <c r="J181" s="12">
        <v>-0.39893553910072233</v>
      </c>
      <c r="K181" s="12">
        <v>0.22248178800615603</v>
      </c>
      <c r="L181" s="25">
        <v>6</v>
      </c>
      <c r="M181" s="12">
        <v>0.25185885601012226</v>
      </c>
      <c r="N181" s="12">
        <v>0.29118732384969281</v>
      </c>
      <c r="O181" s="25">
        <v>5</v>
      </c>
      <c r="P181" s="12">
        <v>-0.40167775873201533</v>
      </c>
      <c r="Q181" s="12">
        <v>0.2531854041328267</v>
      </c>
      <c r="R181" s="25">
        <v>6</v>
      </c>
      <c r="S181" s="12">
        <v>-0.6142791178455218</v>
      </c>
      <c r="T181" s="12">
        <v>0.21052052859001816</v>
      </c>
      <c r="U181" s="26">
        <v>5</v>
      </c>
    </row>
    <row r="182" spans="1:21" x14ac:dyDescent="0.25">
      <c r="A182" s="27">
        <v>178</v>
      </c>
      <c r="B182" s="16" t="s">
        <v>338</v>
      </c>
      <c r="C182" s="8" t="s">
        <v>337</v>
      </c>
      <c r="D182" s="28">
        <v>-0.66562744945478791</v>
      </c>
      <c r="E182" s="29">
        <v>0.25130023322348893</v>
      </c>
      <c r="F182" s="64">
        <v>4</v>
      </c>
      <c r="G182" s="29">
        <v>-0.54150705210054539</v>
      </c>
      <c r="H182" s="29">
        <v>0.26987977601169244</v>
      </c>
      <c r="I182" s="30">
        <v>5</v>
      </c>
      <c r="J182" s="29">
        <v>-1.1291657344883741</v>
      </c>
      <c r="K182" s="29">
        <v>0.22248178800615603</v>
      </c>
      <c r="L182" s="30">
        <v>6</v>
      </c>
      <c r="M182" s="29">
        <v>-0.34099621931536372</v>
      </c>
      <c r="N182" s="29">
        <v>0.23149631694168502</v>
      </c>
      <c r="O182" s="30">
        <v>6</v>
      </c>
      <c r="P182" s="29">
        <v>-0.14567753799396543</v>
      </c>
      <c r="Q182" s="29">
        <v>0.23293385107779147</v>
      </c>
      <c r="R182" s="30">
        <v>7</v>
      </c>
      <c r="S182" s="29">
        <v>-0.31873341014510748</v>
      </c>
      <c r="T182" s="29">
        <v>0.18460198033193845</v>
      </c>
      <c r="U182" s="31">
        <v>7</v>
      </c>
    </row>
    <row r="183" spans="1:21" x14ac:dyDescent="0.25">
      <c r="A183" s="2"/>
      <c r="B183" s="2"/>
      <c r="C183" s="2"/>
      <c r="D183" s="2"/>
      <c r="E183" s="2"/>
      <c r="F183" s="2"/>
      <c r="G183" s="2"/>
      <c r="H183" s="2"/>
      <c r="I183" s="2"/>
      <c r="J183" s="2"/>
      <c r="K183" s="2"/>
      <c r="L183" s="2"/>
      <c r="M183" s="2"/>
      <c r="N183" s="2"/>
      <c r="O183" s="2"/>
      <c r="P183" s="2"/>
      <c r="Q183" s="2"/>
      <c r="R183" s="2"/>
      <c r="S183" s="2"/>
      <c r="T183" s="2"/>
      <c r="U183" s="2"/>
    </row>
    <row r="184" spans="1:21" x14ac:dyDescent="0.25">
      <c r="A184" s="1"/>
      <c r="B184" s="1"/>
      <c r="C184" s="1"/>
      <c r="D184" s="1"/>
      <c r="E184" s="1"/>
      <c r="F184" s="1"/>
      <c r="G184" s="1"/>
      <c r="H184" s="1"/>
      <c r="I184" s="1"/>
      <c r="J184" s="1"/>
      <c r="K184" s="1"/>
      <c r="L184" s="1"/>
      <c r="M184" s="1"/>
      <c r="N184" s="1"/>
      <c r="O184" s="1"/>
      <c r="P184" s="1"/>
      <c r="Q184" s="1"/>
      <c r="R184" s="1"/>
      <c r="S184" s="1"/>
      <c r="T184" s="1"/>
    </row>
    <row r="185" spans="1:21" x14ac:dyDescent="0.25">
      <c r="A185" s="1"/>
      <c r="B185" s="1"/>
      <c r="C185" s="1"/>
      <c r="D185" s="1"/>
      <c r="E185" s="1"/>
      <c r="F185" s="1"/>
      <c r="G185" s="1"/>
      <c r="H185" s="1"/>
      <c r="I185" s="1"/>
      <c r="J185" s="1"/>
      <c r="K185" s="1"/>
      <c r="L185" s="1"/>
      <c r="M185" s="1"/>
      <c r="N185" s="1"/>
      <c r="O185" s="1"/>
      <c r="P185" s="1"/>
      <c r="Q185" s="1"/>
      <c r="R185" s="1"/>
      <c r="S185" s="1"/>
      <c r="T185" s="1"/>
    </row>
  </sheetData>
  <pageMargins left="0.75" right="0.75" top="1" bottom="1" header="0.5" footer="0.5"/>
  <pageSetup orientation="portrait" horizontalDpi="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N196"/>
  <sheetViews>
    <sheetView workbookViewId="0">
      <selection activeCell="D20" sqref="D20"/>
    </sheetView>
  </sheetViews>
  <sheetFormatPr defaultRowHeight="13.2" x14ac:dyDescent="0.25"/>
  <cols>
    <col min="1" max="1" width="15.88671875" bestFit="1" customWidth="1"/>
  </cols>
  <sheetData>
    <row r="2" spans="1:40" x14ac:dyDescent="0.25">
      <c r="B2" s="38" t="s">
        <v>394</v>
      </c>
      <c r="C2" s="37"/>
      <c r="D2" s="37"/>
      <c r="E2" s="37"/>
      <c r="L2">
        <v>1</v>
      </c>
      <c r="O2">
        <v>1</v>
      </c>
      <c r="P2">
        <v>2</v>
      </c>
      <c r="Q2">
        <v>3</v>
      </c>
      <c r="R2">
        <v>4</v>
      </c>
      <c r="S2">
        <v>5</v>
      </c>
      <c r="T2">
        <v>6</v>
      </c>
      <c r="U2">
        <v>7</v>
      </c>
      <c r="V2">
        <v>8</v>
      </c>
      <c r="W2">
        <v>9</v>
      </c>
      <c r="X2">
        <v>10</v>
      </c>
      <c r="Y2">
        <v>11</v>
      </c>
      <c r="Z2">
        <v>12</v>
      </c>
      <c r="AA2">
        <v>13</v>
      </c>
      <c r="AB2">
        <v>14</v>
      </c>
      <c r="AC2">
        <v>15</v>
      </c>
      <c r="AD2">
        <v>16</v>
      </c>
      <c r="AE2">
        <v>17</v>
      </c>
      <c r="AF2">
        <v>18</v>
      </c>
      <c r="AG2">
        <v>19</v>
      </c>
    </row>
    <row r="3" spans="1:40" ht="13.8" thickBot="1" x14ac:dyDescent="0.3">
      <c r="B3" s="37"/>
      <c r="P3" t="s">
        <v>0</v>
      </c>
      <c r="Q3" t="s">
        <v>1</v>
      </c>
      <c r="R3" t="s">
        <v>2</v>
      </c>
      <c r="S3" t="s">
        <v>3</v>
      </c>
      <c r="T3" t="s">
        <v>4</v>
      </c>
      <c r="U3" t="s">
        <v>5</v>
      </c>
      <c r="V3" t="s">
        <v>0</v>
      </c>
      <c r="W3" t="s">
        <v>1</v>
      </c>
      <c r="X3" t="s">
        <v>2</v>
      </c>
      <c r="Y3" t="s">
        <v>3</v>
      </c>
      <c r="Z3" t="s">
        <v>4</v>
      </c>
      <c r="AA3" t="s">
        <v>5</v>
      </c>
      <c r="AB3" t="s">
        <v>0</v>
      </c>
      <c r="AC3" t="s">
        <v>1</v>
      </c>
      <c r="AD3" t="s">
        <v>2</v>
      </c>
      <c r="AE3" t="s">
        <v>3</v>
      </c>
      <c r="AF3" t="s">
        <v>4</v>
      </c>
      <c r="AG3" t="s">
        <v>5</v>
      </c>
    </row>
    <row r="4" spans="1:40" ht="13.8" thickBot="1" x14ac:dyDescent="0.3">
      <c r="A4" t="s">
        <v>339</v>
      </c>
      <c r="B4" s="36" t="e">
        <f>IF('One Country Charts'!F17="",VLOOKUP('One Country Charts'!F11,'One Country Data'!M5:O187,3,FALSE),VLOOKUP('One Country Charts'!F17,'One Country Data'!M5:O187,3,FALSE))</f>
        <v>#N/A</v>
      </c>
      <c r="C4" t="s">
        <v>6</v>
      </c>
      <c r="D4" t="s">
        <v>7</v>
      </c>
      <c r="E4" t="s">
        <v>8</v>
      </c>
      <c r="P4" t="s">
        <v>6</v>
      </c>
      <c r="Q4" t="s">
        <v>6</v>
      </c>
      <c r="R4" t="s">
        <v>6</v>
      </c>
      <c r="S4" t="s">
        <v>6</v>
      </c>
      <c r="T4" t="s">
        <v>6</v>
      </c>
      <c r="U4" t="s">
        <v>6</v>
      </c>
      <c r="V4" t="s">
        <v>7</v>
      </c>
      <c r="W4" t="s">
        <v>7</v>
      </c>
      <c r="X4" t="s">
        <v>7</v>
      </c>
      <c r="Y4" t="s">
        <v>7</v>
      </c>
      <c r="Z4" t="s">
        <v>7</v>
      </c>
      <c r="AA4" t="s">
        <v>7</v>
      </c>
      <c r="AB4" t="s">
        <v>8</v>
      </c>
      <c r="AC4" t="s">
        <v>8</v>
      </c>
      <c r="AD4" t="s">
        <v>8</v>
      </c>
      <c r="AE4" t="s">
        <v>8</v>
      </c>
      <c r="AF4" t="s">
        <v>8</v>
      </c>
      <c r="AG4" t="s">
        <v>8</v>
      </c>
      <c r="AJ4" t="s">
        <v>384</v>
      </c>
      <c r="AK4" t="s">
        <v>391</v>
      </c>
      <c r="AL4" t="s">
        <v>390</v>
      </c>
      <c r="AM4" t="s">
        <v>389</v>
      </c>
      <c r="AN4" t="s">
        <v>388</v>
      </c>
    </row>
    <row r="5" spans="1:40" x14ac:dyDescent="0.25">
      <c r="A5" t="s">
        <v>340</v>
      </c>
      <c r="B5" t="e">
        <f>VLOOKUP(B4,$L$5:$M$187,2,FALSE)</f>
        <v>#N/A</v>
      </c>
      <c r="C5" t="e">
        <f>$B$5</f>
        <v>#N/A</v>
      </c>
      <c r="D5" t="e">
        <f>C5</f>
        <v>#N/A</v>
      </c>
      <c r="E5" t="e">
        <f>D5</f>
        <v>#N/A</v>
      </c>
      <c r="F5" t="s">
        <v>6</v>
      </c>
      <c r="G5" t="s">
        <v>7</v>
      </c>
      <c r="H5" t="s">
        <v>8</v>
      </c>
      <c r="I5" t="s">
        <v>381</v>
      </c>
      <c r="J5" t="s">
        <v>382</v>
      </c>
      <c r="L5" t="s">
        <v>9</v>
      </c>
      <c r="M5" t="s">
        <v>10</v>
      </c>
      <c r="N5">
        <v>1</v>
      </c>
      <c r="O5" t="s">
        <v>9</v>
      </c>
      <c r="P5">
        <v>2.9069767441860002</v>
      </c>
      <c r="Q5" t="s">
        <v>11</v>
      </c>
      <c r="R5" t="s">
        <v>11</v>
      </c>
      <c r="S5" t="s">
        <v>11</v>
      </c>
      <c r="T5" t="s">
        <v>11</v>
      </c>
      <c r="U5" t="s">
        <v>11</v>
      </c>
      <c r="V5">
        <v>19.653179190751445</v>
      </c>
      <c r="W5" t="s">
        <v>11</v>
      </c>
      <c r="X5" t="s">
        <v>11</v>
      </c>
      <c r="Y5" t="s">
        <v>11</v>
      </c>
      <c r="Z5" t="s">
        <v>11</v>
      </c>
      <c r="AA5" t="s">
        <v>11</v>
      </c>
      <c r="AB5">
        <v>0</v>
      </c>
      <c r="AC5" t="s">
        <v>11</v>
      </c>
      <c r="AD5" t="s">
        <v>11</v>
      </c>
      <c r="AE5" t="s">
        <v>11</v>
      </c>
      <c r="AF5" t="s">
        <v>11</v>
      </c>
      <c r="AG5" t="s">
        <v>11</v>
      </c>
      <c r="AI5" t="s">
        <v>10</v>
      </c>
      <c r="AK5">
        <v>1</v>
      </c>
    </row>
    <row r="6" spans="1:40" x14ac:dyDescent="0.25">
      <c r="A6">
        <v>2</v>
      </c>
      <c r="B6" t="s">
        <v>0</v>
      </c>
      <c r="C6" t="e">
        <f t="shared" ref="C6:E11" si="0">IF(F6="..","",F6)</f>
        <v>#N/A</v>
      </c>
      <c r="D6" t="e">
        <f t="shared" si="0"/>
        <v>#N/A</v>
      </c>
      <c r="E6" t="e">
        <f t="shared" si="0"/>
        <v>#N/A</v>
      </c>
      <c r="F6" t="e">
        <f>VLOOKUP($B$4,$O$5:$AG$187,'One Country Data'!$A6,FALSE)</f>
        <v>#N/A</v>
      </c>
      <c r="G6" t="e">
        <f>IF(F6="..","..",VLOOKUP($B$4,$O$5:$AG$187,'One Country Data'!$A6+6,FALSE)-F6)</f>
        <v>#N/A</v>
      </c>
      <c r="H6" t="e">
        <f>IF(F6="..","..",F6-VLOOKUP($B$4,$O$5:$AG$187,'One Country Data'!$A6+12,FALSE))</f>
        <v>#N/A</v>
      </c>
      <c r="I6" t="e">
        <f t="shared" ref="I6:I11" si="1">MAX(C6-E6,0)</f>
        <v>#N/A</v>
      </c>
      <c r="J6" t="e">
        <f t="shared" ref="J6:J11" si="2">MIN(C6+D6,100)</f>
        <v>#N/A</v>
      </c>
      <c r="L6" t="s">
        <v>12</v>
      </c>
      <c r="M6" t="s">
        <v>13</v>
      </c>
      <c r="N6">
        <v>1</v>
      </c>
      <c r="O6" t="s">
        <v>12</v>
      </c>
      <c r="P6">
        <v>15.697674418604702</v>
      </c>
      <c r="Q6">
        <v>3.2467532467532001</v>
      </c>
      <c r="R6">
        <v>3.8709677419354001</v>
      </c>
      <c r="S6">
        <v>20.606060606060598</v>
      </c>
      <c r="T6">
        <v>5.4545454545454</v>
      </c>
      <c r="U6">
        <v>14.935064935064901</v>
      </c>
      <c r="V6">
        <v>35.260115606936409</v>
      </c>
      <c r="W6">
        <v>10.322580645161295</v>
      </c>
      <c r="X6">
        <v>12.820512820512818</v>
      </c>
      <c r="Y6">
        <v>35.5421686746988</v>
      </c>
      <c r="Z6">
        <v>28.313253012048193</v>
      </c>
      <c r="AA6">
        <v>39.354838709677416</v>
      </c>
      <c r="AB6">
        <v>4.6242774566473992</v>
      </c>
      <c r="AC6">
        <v>1.2903225806451613</v>
      </c>
      <c r="AD6">
        <v>0.64102564102564108</v>
      </c>
      <c r="AE6">
        <v>8.4337349397590362</v>
      </c>
      <c r="AF6">
        <v>1.2048192771084338</v>
      </c>
      <c r="AG6">
        <v>1.935483870967742</v>
      </c>
      <c r="AI6" t="s">
        <v>13</v>
      </c>
      <c r="AL6">
        <v>1</v>
      </c>
    </row>
    <row r="7" spans="1:40" x14ac:dyDescent="0.25">
      <c r="A7">
        <v>3</v>
      </c>
      <c r="B7" t="s">
        <v>341</v>
      </c>
      <c r="C7" t="e">
        <f t="shared" si="0"/>
        <v>#N/A</v>
      </c>
      <c r="D7" t="e">
        <f t="shared" si="0"/>
        <v>#N/A</v>
      </c>
      <c r="E7" t="e">
        <f t="shared" si="0"/>
        <v>#N/A</v>
      </c>
      <c r="F7" t="e">
        <f>VLOOKUP($B$4,$O$5:$AG$187,'One Country Data'!$A7,FALSE)</f>
        <v>#N/A</v>
      </c>
      <c r="G7" t="e">
        <f>IF(F7="..","..",VLOOKUP($B$4,$O$5:$AG$187,'One Country Data'!$A7+6,FALSE)-F7)</f>
        <v>#N/A</v>
      </c>
      <c r="H7" t="e">
        <f>IF(F7="..","..",F7-VLOOKUP($B$4,$O$5:$AG$187,'One Country Data'!$A7+12,FALSE))</f>
        <v>#N/A</v>
      </c>
      <c r="I7" t="e">
        <f t="shared" si="1"/>
        <v>#N/A</v>
      </c>
      <c r="J7" t="e">
        <f t="shared" si="2"/>
        <v>#N/A</v>
      </c>
      <c r="L7" t="s">
        <v>14</v>
      </c>
      <c r="M7" t="s">
        <v>15</v>
      </c>
      <c r="N7">
        <v>1</v>
      </c>
      <c r="O7" t="s">
        <v>14</v>
      </c>
      <c r="P7">
        <v>53.488372093023294</v>
      </c>
      <c r="Q7">
        <v>14.285714285714299</v>
      </c>
      <c r="R7">
        <v>21.935483870967701</v>
      </c>
      <c r="S7">
        <v>21.2121212121212</v>
      </c>
      <c r="T7">
        <v>15.7575757575758</v>
      </c>
      <c r="U7">
        <v>8.4415584415583993</v>
      </c>
      <c r="V7">
        <v>67.630057803468205</v>
      </c>
      <c r="W7">
        <v>29.677419354838705</v>
      </c>
      <c r="X7">
        <v>50.641025641025642</v>
      </c>
      <c r="Y7">
        <v>33.132530120481931</v>
      </c>
      <c r="Z7">
        <v>32.53012048192771</v>
      </c>
      <c r="AA7">
        <v>32.903225806451616</v>
      </c>
      <c r="AB7">
        <v>31.213872832369944</v>
      </c>
      <c r="AC7">
        <v>7.741935483870968</v>
      </c>
      <c r="AD7">
        <v>8.3333333333333339</v>
      </c>
      <c r="AE7">
        <v>10.240963855421686</v>
      </c>
      <c r="AF7">
        <v>4.8192771084337354</v>
      </c>
      <c r="AG7">
        <v>1.2903225806451613</v>
      </c>
      <c r="AI7" t="s">
        <v>15</v>
      </c>
      <c r="AJ7">
        <v>1</v>
      </c>
    </row>
    <row r="8" spans="1:40" x14ac:dyDescent="0.25">
      <c r="A8">
        <v>4</v>
      </c>
      <c r="B8" t="s">
        <v>2</v>
      </c>
      <c r="C8" t="e">
        <f t="shared" si="0"/>
        <v>#N/A</v>
      </c>
      <c r="D8" t="e">
        <f t="shared" si="0"/>
        <v>#N/A</v>
      </c>
      <c r="E8" t="e">
        <f t="shared" si="0"/>
        <v>#N/A</v>
      </c>
      <c r="F8" t="e">
        <f>VLOOKUP($B$4,$O$5:$AG$187,'One Country Data'!$A8,FALSE)</f>
        <v>#N/A</v>
      </c>
      <c r="G8" t="e">
        <f>IF(F8="..","..",VLOOKUP($B$4,$O$5:$AG$187,'One Country Data'!$A8+6,FALSE)-F8)</f>
        <v>#N/A</v>
      </c>
      <c r="H8" t="e">
        <f>IF(F8="..","..",F8-VLOOKUP($B$4,$O$5:$AG$187,'One Country Data'!$A8+12,FALSE))</f>
        <v>#N/A</v>
      </c>
      <c r="I8" t="e">
        <f t="shared" si="1"/>
        <v>#N/A</v>
      </c>
      <c r="J8" t="e">
        <f t="shared" si="2"/>
        <v>#N/A</v>
      </c>
      <c r="L8" t="s">
        <v>16</v>
      </c>
      <c r="M8" t="s">
        <v>353</v>
      </c>
      <c r="N8">
        <v>1</v>
      </c>
      <c r="O8" t="s">
        <v>16</v>
      </c>
      <c r="P8">
        <v>33.720930232558096</v>
      </c>
      <c r="Q8">
        <v>79.870129870129901</v>
      </c>
      <c r="R8">
        <v>63.225806451612897</v>
      </c>
      <c r="S8">
        <v>60.606060606060595</v>
      </c>
      <c r="T8">
        <v>75.757575757575808</v>
      </c>
      <c r="U8">
        <v>57.792207792207797</v>
      </c>
      <c r="V8">
        <v>50.867052023121389</v>
      </c>
      <c r="W8">
        <v>96.129032258064512</v>
      </c>
      <c r="X8">
        <v>81.410256410256409</v>
      </c>
      <c r="Y8">
        <v>94.578313253012055</v>
      </c>
      <c r="Z8">
        <v>89.156626506024097</v>
      </c>
      <c r="AA8">
        <v>72.903225806451616</v>
      </c>
      <c r="AB8">
        <v>15.028901734104046</v>
      </c>
      <c r="AC8">
        <v>58.70967741935484</v>
      </c>
      <c r="AD8">
        <v>32.051282051282051</v>
      </c>
      <c r="AE8">
        <v>24.698795180722893</v>
      </c>
      <c r="AF8">
        <v>62.048192771084338</v>
      </c>
      <c r="AG8">
        <v>30.967741935483872</v>
      </c>
      <c r="AI8" t="s">
        <v>353</v>
      </c>
      <c r="AK8">
        <v>1</v>
      </c>
    </row>
    <row r="9" spans="1:40" x14ac:dyDescent="0.25">
      <c r="A9">
        <v>5</v>
      </c>
      <c r="B9" t="s">
        <v>342</v>
      </c>
      <c r="C9" t="e">
        <f t="shared" si="0"/>
        <v>#N/A</v>
      </c>
      <c r="D9" t="e">
        <f t="shared" si="0"/>
        <v>#N/A</v>
      </c>
      <c r="E9" t="e">
        <f t="shared" si="0"/>
        <v>#N/A</v>
      </c>
      <c r="F9" t="e">
        <f>VLOOKUP($B$4,$O$5:$AG$187,'One Country Data'!$A9,FALSE)</f>
        <v>#N/A</v>
      </c>
      <c r="G9" t="e">
        <f>IF(F9="..","..",VLOOKUP($B$4,$O$5:$AG$187,'One Country Data'!$A9+6,FALSE)-F9)</f>
        <v>#N/A</v>
      </c>
      <c r="H9" t="e">
        <f>IF(F9="..","..",F9-VLOOKUP($B$4,$O$5:$AG$187,'One Country Data'!$A9+12,FALSE))</f>
        <v>#N/A</v>
      </c>
      <c r="I9" t="e">
        <f t="shared" si="1"/>
        <v>#N/A</v>
      </c>
      <c r="J9" t="e">
        <f t="shared" si="2"/>
        <v>#N/A</v>
      </c>
      <c r="L9" t="s">
        <v>17</v>
      </c>
      <c r="M9" t="s">
        <v>18</v>
      </c>
      <c r="N9">
        <v>1</v>
      </c>
      <c r="O9" t="s">
        <v>17</v>
      </c>
      <c r="P9">
        <v>66.279069767441896</v>
      </c>
      <c r="Q9">
        <v>69.480519480519504</v>
      </c>
      <c r="R9">
        <v>69.677419354838705</v>
      </c>
      <c r="S9">
        <v>77.575757575757592</v>
      </c>
      <c r="T9">
        <v>64.848484848484901</v>
      </c>
      <c r="U9">
        <v>48.051948051948102</v>
      </c>
      <c r="V9">
        <v>76.878612716763001</v>
      </c>
      <c r="W9">
        <v>83.870967741935488</v>
      </c>
      <c r="X9">
        <v>81.410256410256409</v>
      </c>
      <c r="Y9">
        <v>94.578313253012055</v>
      </c>
      <c r="Z9">
        <v>75.301204819277103</v>
      </c>
      <c r="AA9">
        <v>64.516129032258064</v>
      </c>
      <c r="AB9">
        <v>52.02312138728324</v>
      </c>
      <c r="AC9">
        <v>48.387096774193552</v>
      </c>
      <c r="AD9">
        <v>45.512820512820511</v>
      </c>
      <c r="AE9">
        <v>53.614457831325304</v>
      </c>
      <c r="AF9">
        <v>50</v>
      </c>
      <c r="AG9">
        <v>25.806451612903224</v>
      </c>
      <c r="AI9" t="s">
        <v>18</v>
      </c>
      <c r="AM9">
        <v>1</v>
      </c>
    </row>
    <row r="10" spans="1:40" x14ac:dyDescent="0.25">
      <c r="A10">
        <v>6</v>
      </c>
      <c r="B10" t="s">
        <v>4</v>
      </c>
      <c r="C10" t="e">
        <f t="shared" si="0"/>
        <v>#N/A</v>
      </c>
      <c r="D10" t="e">
        <f t="shared" si="0"/>
        <v>#N/A</v>
      </c>
      <c r="E10" t="e">
        <f t="shared" si="0"/>
        <v>#N/A</v>
      </c>
      <c r="F10" t="e">
        <f>VLOOKUP($B$4,$O$5:$AG$187,'One Country Data'!$A10,FALSE)</f>
        <v>#N/A</v>
      </c>
      <c r="G10" t="e">
        <f>IF(F10="..","..",VLOOKUP($B$4,$O$5:$AG$187,'One Country Data'!$A10+6,FALSE)-F10)</f>
        <v>#N/A</v>
      </c>
      <c r="H10" t="e">
        <f>IF(F10="..","..",F10-VLOOKUP($B$4,$O$5:$AG$187,'One Country Data'!$A10+12,FALSE))</f>
        <v>#N/A</v>
      </c>
      <c r="I10" t="e">
        <f t="shared" si="1"/>
        <v>#N/A</v>
      </c>
      <c r="J10" t="e">
        <f t="shared" si="2"/>
        <v>#N/A</v>
      </c>
      <c r="L10" t="s">
        <v>19</v>
      </c>
      <c r="M10" t="s">
        <v>20</v>
      </c>
      <c r="N10">
        <v>1</v>
      </c>
      <c r="O10" t="s">
        <v>19</v>
      </c>
      <c r="P10">
        <v>55.232558139534902</v>
      </c>
      <c r="Q10">
        <v>31.168831168831201</v>
      </c>
      <c r="R10">
        <v>21.290322580645199</v>
      </c>
      <c r="S10">
        <v>22.424242424242401</v>
      </c>
      <c r="T10">
        <v>48.484848484848499</v>
      </c>
      <c r="U10">
        <v>20.129870129870099</v>
      </c>
      <c r="V10">
        <v>67.630057803468205</v>
      </c>
      <c r="W10">
        <v>51.612903225806448</v>
      </c>
      <c r="X10">
        <v>50.641025641025642</v>
      </c>
      <c r="Y10">
        <v>40.361445783132531</v>
      </c>
      <c r="Z10">
        <v>62.048192771084338</v>
      </c>
      <c r="AA10">
        <v>43.225806451612904</v>
      </c>
      <c r="AB10">
        <v>34.104046242774565</v>
      </c>
      <c r="AC10">
        <v>16.129032258064516</v>
      </c>
      <c r="AD10">
        <v>8.3333333333333339</v>
      </c>
      <c r="AE10">
        <v>12.048192771084338</v>
      </c>
      <c r="AF10">
        <v>32.53012048192771</v>
      </c>
      <c r="AG10">
        <v>3.225806451612903</v>
      </c>
      <c r="AI10" t="s">
        <v>20</v>
      </c>
      <c r="AJ10">
        <v>1</v>
      </c>
    </row>
    <row r="11" spans="1:40" x14ac:dyDescent="0.25">
      <c r="A11">
        <v>7</v>
      </c>
      <c r="B11" t="s">
        <v>343</v>
      </c>
      <c r="C11" t="e">
        <f t="shared" si="0"/>
        <v>#N/A</v>
      </c>
      <c r="D11" t="e">
        <f t="shared" si="0"/>
        <v>#N/A</v>
      </c>
      <c r="E11" t="e">
        <f t="shared" si="0"/>
        <v>#N/A</v>
      </c>
      <c r="F11" t="e">
        <f>VLOOKUP($B$4,$O$5:$AG$187,'One Country Data'!$A11,FALSE)</f>
        <v>#N/A</v>
      </c>
      <c r="G11" t="e">
        <f>IF(F11="..","..",VLOOKUP($B$4,$O$5:$AG$187,'One Country Data'!$A11+6,FALSE)-F11)</f>
        <v>#N/A</v>
      </c>
      <c r="H11" t="e">
        <f>IF(F11="..","..",F11-VLOOKUP($B$4,$O$5:$AG$187,'One Country Data'!$A11+12,FALSE))</f>
        <v>#N/A</v>
      </c>
      <c r="I11" t="e">
        <f t="shared" si="1"/>
        <v>#N/A</v>
      </c>
      <c r="J11" t="e">
        <f t="shared" si="2"/>
        <v>#N/A</v>
      </c>
      <c r="L11" t="s">
        <v>21</v>
      </c>
      <c r="M11" t="s">
        <v>22</v>
      </c>
      <c r="N11">
        <v>1</v>
      </c>
      <c r="O11" t="s">
        <v>21</v>
      </c>
      <c r="P11">
        <v>97.674418604651208</v>
      </c>
      <c r="Q11">
        <v>88.3116883116883</v>
      </c>
      <c r="R11">
        <v>91.612903225806491</v>
      </c>
      <c r="S11">
        <v>93.3333333333333</v>
      </c>
      <c r="T11">
        <v>93.939393939393995</v>
      </c>
      <c r="U11">
        <v>90.909090909090892</v>
      </c>
      <c r="V11">
        <v>100</v>
      </c>
      <c r="W11">
        <v>100</v>
      </c>
      <c r="X11">
        <v>97.435897435897431</v>
      </c>
      <c r="Y11">
        <v>100</v>
      </c>
      <c r="Z11">
        <v>100</v>
      </c>
      <c r="AA11">
        <v>95.483870967741936</v>
      </c>
      <c r="AB11">
        <v>82.658959537572258</v>
      </c>
      <c r="AC11">
        <v>74.838709677419359</v>
      </c>
      <c r="AD11">
        <v>83.974358974358978</v>
      </c>
      <c r="AE11">
        <v>68.07228915662651</v>
      </c>
      <c r="AF11">
        <v>86.144578313253007</v>
      </c>
      <c r="AG11">
        <v>85.161290322580641</v>
      </c>
      <c r="AI11" t="s">
        <v>22</v>
      </c>
      <c r="AN11">
        <v>1</v>
      </c>
    </row>
    <row r="12" spans="1:40" x14ac:dyDescent="0.25">
      <c r="L12" t="s">
        <v>23</v>
      </c>
      <c r="M12" t="s">
        <v>24</v>
      </c>
      <c r="N12">
        <v>1</v>
      </c>
      <c r="O12" t="s">
        <v>23</v>
      </c>
      <c r="P12">
        <v>91.279069767441896</v>
      </c>
      <c r="Q12">
        <v>92.857142857142904</v>
      </c>
      <c r="R12">
        <v>86.451612903225808</v>
      </c>
      <c r="S12">
        <v>90.303030303030297</v>
      </c>
      <c r="T12">
        <v>97.575757575757606</v>
      </c>
      <c r="U12">
        <v>89.610389610389589</v>
      </c>
      <c r="V12">
        <v>100</v>
      </c>
      <c r="W12">
        <v>100</v>
      </c>
      <c r="X12">
        <v>96.15384615384616</v>
      </c>
      <c r="Y12">
        <v>100</v>
      </c>
      <c r="Z12">
        <v>100</v>
      </c>
      <c r="AA12">
        <v>94.193548387096769</v>
      </c>
      <c r="AB12">
        <v>76.878612716763001</v>
      </c>
      <c r="AC12">
        <v>80.645161290322577</v>
      </c>
      <c r="AD12">
        <v>81.410256410256409</v>
      </c>
      <c r="AE12">
        <v>66.867469879518069</v>
      </c>
      <c r="AF12">
        <v>90.361445783132524</v>
      </c>
      <c r="AG12">
        <v>84.516129032258064</v>
      </c>
      <c r="AI12" t="s">
        <v>24</v>
      </c>
      <c r="AN12">
        <v>1</v>
      </c>
    </row>
    <row r="13" spans="1:40" x14ac:dyDescent="0.25">
      <c r="A13" s="9" t="s">
        <v>350</v>
      </c>
      <c r="B13" s="9" t="s">
        <v>351</v>
      </c>
      <c r="L13" t="s">
        <v>25</v>
      </c>
      <c r="M13" t="s">
        <v>26</v>
      </c>
      <c r="N13">
        <v>1</v>
      </c>
      <c r="O13" t="s">
        <v>25</v>
      </c>
      <c r="P13">
        <v>19.1860465116279</v>
      </c>
      <c r="Q13">
        <v>34.415584415584398</v>
      </c>
      <c r="R13">
        <v>15.4838709677419</v>
      </c>
      <c r="S13">
        <v>13.3333333333333</v>
      </c>
      <c r="T13">
        <v>30.909090909090903</v>
      </c>
      <c r="U13">
        <v>7.1428571428570997</v>
      </c>
      <c r="V13">
        <v>37.572254335260112</v>
      </c>
      <c r="W13">
        <v>52.903225806451616</v>
      </c>
      <c r="X13">
        <v>37.820512820512818</v>
      </c>
      <c r="Y13">
        <v>24.698795180722897</v>
      </c>
      <c r="Z13">
        <v>47.590361445783131</v>
      </c>
      <c r="AA13">
        <v>27.096774193548384</v>
      </c>
      <c r="AB13">
        <v>6.9364161849710984</v>
      </c>
      <c r="AC13">
        <v>19.35483870967742</v>
      </c>
      <c r="AD13">
        <v>6.4102564102564106</v>
      </c>
      <c r="AE13">
        <v>4.8192771084337354</v>
      </c>
      <c r="AF13">
        <v>16.265060240963855</v>
      </c>
      <c r="AG13">
        <v>1.2903225806451613</v>
      </c>
      <c r="AI13" t="s">
        <v>26</v>
      </c>
      <c r="AJ13">
        <v>1</v>
      </c>
    </row>
    <row r="14" spans="1:40" x14ac:dyDescent="0.25">
      <c r="A14" t="s">
        <v>10</v>
      </c>
      <c r="B14" t="s">
        <v>9</v>
      </c>
      <c r="L14" t="s">
        <v>27</v>
      </c>
      <c r="M14" t="s">
        <v>28</v>
      </c>
      <c r="N14">
        <v>1</v>
      </c>
      <c r="O14" t="s">
        <v>27</v>
      </c>
      <c r="P14">
        <v>10.4651162790698</v>
      </c>
      <c r="Q14" t="s">
        <v>11</v>
      </c>
      <c r="R14" t="s">
        <v>11</v>
      </c>
      <c r="S14">
        <v>16.969696969697001</v>
      </c>
      <c r="T14">
        <v>17.575757575757599</v>
      </c>
      <c r="U14" t="s">
        <v>11</v>
      </c>
      <c r="V14">
        <v>31.213872832369944</v>
      </c>
      <c r="W14" t="s">
        <v>11</v>
      </c>
      <c r="X14" t="s">
        <v>11</v>
      </c>
      <c r="Y14">
        <v>62.048192771084338</v>
      </c>
      <c r="Z14">
        <v>64.457831325301214</v>
      </c>
      <c r="AA14" t="s">
        <v>11</v>
      </c>
      <c r="AB14">
        <v>0</v>
      </c>
      <c r="AC14" t="s">
        <v>11</v>
      </c>
      <c r="AD14" t="s">
        <v>11</v>
      </c>
      <c r="AE14">
        <v>1.8072289156626506</v>
      </c>
      <c r="AF14">
        <v>0.60240963855421692</v>
      </c>
      <c r="AG14" t="s">
        <v>11</v>
      </c>
      <c r="AI14" t="s">
        <v>28</v>
      </c>
      <c r="AL14">
        <v>1</v>
      </c>
    </row>
    <row r="15" spans="1:40" x14ac:dyDescent="0.25">
      <c r="A15" t="s">
        <v>13</v>
      </c>
      <c r="B15" t="s">
        <v>12</v>
      </c>
      <c r="L15" t="s">
        <v>29</v>
      </c>
      <c r="M15" t="s">
        <v>30</v>
      </c>
      <c r="N15">
        <v>1</v>
      </c>
      <c r="O15" t="s">
        <v>29</v>
      </c>
      <c r="P15">
        <v>90.116279069767501</v>
      </c>
      <c r="Q15">
        <v>79.220779220779207</v>
      </c>
      <c r="R15">
        <v>83.225806451612911</v>
      </c>
      <c r="S15">
        <v>81.818181818181799</v>
      </c>
      <c r="T15">
        <v>76.969696969696997</v>
      </c>
      <c r="U15">
        <v>80.519480519480496</v>
      </c>
      <c r="V15">
        <v>100</v>
      </c>
      <c r="W15">
        <v>92.258064516129025</v>
      </c>
      <c r="X15">
        <v>90.384615384615387</v>
      </c>
      <c r="Y15">
        <v>99.397590361445779</v>
      </c>
      <c r="Z15">
        <v>86.746987951807228</v>
      </c>
      <c r="AA15">
        <v>84.516129032258064</v>
      </c>
      <c r="AB15">
        <v>76.300578034682076</v>
      </c>
      <c r="AC15">
        <v>60.645161290322584</v>
      </c>
      <c r="AD15">
        <v>70.512820512820511</v>
      </c>
      <c r="AE15">
        <v>62.048192771084338</v>
      </c>
      <c r="AF15">
        <v>65.060240963855421</v>
      </c>
      <c r="AG15">
        <v>67.741935483870961</v>
      </c>
      <c r="AI15" t="s">
        <v>30</v>
      </c>
      <c r="AN15">
        <v>1</v>
      </c>
    </row>
    <row r="16" spans="1:40" x14ac:dyDescent="0.25">
      <c r="A16" t="s">
        <v>15</v>
      </c>
      <c r="B16" t="s">
        <v>14</v>
      </c>
      <c r="L16" t="s">
        <v>31</v>
      </c>
      <c r="M16" t="s">
        <v>32</v>
      </c>
      <c r="N16">
        <v>1</v>
      </c>
      <c r="O16" t="s">
        <v>31</v>
      </c>
      <c r="P16">
        <v>70.930232558139508</v>
      </c>
      <c r="Q16">
        <v>17.5324675324675</v>
      </c>
      <c r="R16">
        <v>50.9677419354839</v>
      </c>
      <c r="S16">
        <v>38.787878787878796</v>
      </c>
      <c r="T16">
        <v>37.575757575757599</v>
      </c>
      <c r="U16">
        <v>22.0779220779221</v>
      </c>
      <c r="V16">
        <v>89.017341040462426</v>
      </c>
      <c r="W16">
        <v>63.225806451612904</v>
      </c>
      <c r="X16">
        <v>83.974358974358978</v>
      </c>
      <c r="Y16">
        <v>94.578313253012055</v>
      </c>
      <c r="Z16">
        <v>66.867469879518069</v>
      </c>
      <c r="AA16">
        <v>67.096774193548384</v>
      </c>
      <c r="AB16">
        <v>54.335260115606935</v>
      </c>
      <c r="AC16">
        <v>1.935483870967742</v>
      </c>
      <c r="AD16">
        <v>8.9743589743589745</v>
      </c>
      <c r="AE16">
        <v>9.0361445783132535</v>
      </c>
      <c r="AF16">
        <v>4.8192771084337354</v>
      </c>
      <c r="AG16">
        <v>0</v>
      </c>
      <c r="AI16" t="s">
        <v>32</v>
      </c>
      <c r="AN16">
        <v>1</v>
      </c>
    </row>
    <row r="17" spans="1:40" x14ac:dyDescent="0.25">
      <c r="A17" t="s">
        <v>353</v>
      </c>
      <c r="B17" t="s">
        <v>16</v>
      </c>
      <c r="L17" t="s">
        <v>33</v>
      </c>
      <c r="M17" t="s">
        <v>34</v>
      </c>
      <c r="N17">
        <v>1</v>
      </c>
      <c r="O17" t="s">
        <v>33</v>
      </c>
      <c r="P17">
        <v>44.1860465116279</v>
      </c>
      <c r="Q17">
        <v>29.220779220779203</v>
      </c>
      <c r="R17">
        <v>52.258064516128997</v>
      </c>
      <c r="S17">
        <v>41.212121212121197</v>
      </c>
      <c r="T17">
        <v>42.424242424242401</v>
      </c>
      <c r="U17">
        <v>40.909090909090899</v>
      </c>
      <c r="V17">
        <v>63.583815028901732</v>
      </c>
      <c r="W17">
        <v>57.41935483870968</v>
      </c>
      <c r="X17">
        <v>74.358974358974365</v>
      </c>
      <c r="Y17">
        <v>75.903614457831324</v>
      </c>
      <c r="Z17">
        <v>66.867469879518069</v>
      </c>
      <c r="AA17">
        <v>68.387096774193552</v>
      </c>
      <c r="AB17">
        <v>23.121387283236995</v>
      </c>
      <c r="AC17">
        <v>10.32258064516129</v>
      </c>
      <c r="AD17">
        <v>20.512820512820515</v>
      </c>
      <c r="AE17">
        <v>21.686746987951807</v>
      </c>
      <c r="AF17">
        <v>8.4337349397590362</v>
      </c>
      <c r="AG17">
        <v>4.5161290322580649</v>
      </c>
      <c r="AI17" t="s">
        <v>34</v>
      </c>
      <c r="AN17">
        <v>1</v>
      </c>
    </row>
    <row r="18" spans="1:40" x14ac:dyDescent="0.25">
      <c r="A18" t="s">
        <v>18</v>
      </c>
      <c r="B18" t="s">
        <v>17</v>
      </c>
      <c r="L18" t="s">
        <v>35</v>
      </c>
      <c r="M18" t="s">
        <v>36</v>
      </c>
      <c r="N18">
        <v>1</v>
      </c>
      <c r="O18" t="s">
        <v>35</v>
      </c>
      <c r="P18">
        <v>52.325581395348799</v>
      </c>
      <c r="Q18">
        <v>32.4675324675325</v>
      </c>
      <c r="R18">
        <v>28.387096774193598</v>
      </c>
      <c r="S18">
        <v>34.545454545454504</v>
      </c>
      <c r="T18">
        <v>14.545454545454501</v>
      </c>
      <c r="U18">
        <v>46.103896103896105</v>
      </c>
      <c r="V18">
        <v>66.473988439306368</v>
      </c>
      <c r="W18">
        <v>56.774193548387096</v>
      </c>
      <c r="X18">
        <v>60.897435897435898</v>
      </c>
      <c r="Y18">
        <v>77.108433734939752</v>
      </c>
      <c r="Z18">
        <v>39.75903614457831</v>
      </c>
      <c r="AA18">
        <v>67.096774193548384</v>
      </c>
      <c r="AB18">
        <v>35.260115606936417</v>
      </c>
      <c r="AC18">
        <v>14.838709677419354</v>
      </c>
      <c r="AD18">
        <v>8.3333333333333339</v>
      </c>
      <c r="AE18">
        <v>14.457831325301205</v>
      </c>
      <c r="AF18">
        <v>3.0120481927710845</v>
      </c>
      <c r="AG18">
        <v>20</v>
      </c>
      <c r="AI18" t="s">
        <v>36</v>
      </c>
      <c r="AK18">
        <v>1</v>
      </c>
    </row>
    <row r="19" spans="1:40" x14ac:dyDescent="0.25">
      <c r="A19" t="s">
        <v>20</v>
      </c>
      <c r="B19" t="s">
        <v>19</v>
      </c>
      <c r="L19" t="s">
        <v>37</v>
      </c>
      <c r="M19" t="s">
        <v>38</v>
      </c>
      <c r="N19">
        <v>1</v>
      </c>
      <c r="O19" t="s">
        <v>37</v>
      </c>
      <c r="P19">
        <v>68.023255813953497</v>
      </c>
      <c r="Q19">
        <v>66.883116883116898</v>
      </c>
      <c r="R19">
        <v>17.419354838709701</v>
      </c>
      <c r="S19">
        <v>68.484848484848499</v>
      </c>
      <c r="T19">
        <v>47.878787878787897</v>
      </c>
      <c r="U19">
        <v>30.519480519480503</v>
      </c>
      <c r="V19">
        <v>82.080924855491332</v>
      </c>
      <c r="W19">
        <v>80.645161290322577</v>
      </c>
      <c r="X19">
        <v>39.102564102564102</v>
      </c>
      <c r="Y19">
        <v>93.975903614457835</v>
      </c>
      <c r="Z19">
        <v>62.048192771084338</v>
      </c>
      <c r="AA19">
        <v>52.258064516129032</v>
      </c>
      <c r="AB19">
        <v>58.959537572254334</v>
      </c>
      <c r="AC19">
        <v>47.741935483870968</v>
      </c>
      <c r="AD19">
        <v>7.0512820512820511</v>
      </c>
      <c r="AE19">
        <v>42.7710843373494</v>
      </c>
      <c r="AF19">
        <v>33.734939759036145</v>
      </c>
      <c r="AG19">
        <v>12.258064516129032</v>
      </c>
      <c r="AI19" t="s">
        <v>38</v>
      </c>
      <c r="AJ19">
        <v>1</v>
      </c>
    </row>
    <row r="20" spans="1:40" x14ac:dyDescent="0.25">
      <c r="A20" t="s">
        <v>22</v>
      </c>
      <c r="B20" t="s">
        <v>21</v>
      </c>
      <c r="L20" t="s">
        <v>39</v>
      </c>
      <c r="M20" t="s">
        <v>40</v>
      </c>
      <c r="N20">
        <v>1</v>
      </c>
      <c r="O20" t="s">
        <v>39</v>
      </c>
      <c r="P20">
        <v>15.116279069767399</v>
      </c>
      <c r="Q20">
        <v>45.454545454545496</v>
      </c>
      <c r="R20">
        <v>68.387096774193594</v>
      </c>
      <c r="S20">
        <v>80.606060606060609</v>
      </c>
      <c r="T20">
        <v>73.3333333333333</v>
      </c>
      <c r="U20">
        <v>51.948051948051898</v>
      </c>
      <c r="V20">
        <v>34.104046242774572</v>
      </c>
      <c r="W20">
        <v>69.677419354838705</v>
      </c>
      <c r="X20">
        <v>82.692307692307693</v>
      </c>
      <c r="Y20">
        <v>100</v>
      </c>
      <c r="Z20">
        <v>86.144578313253007</v>
      </c>
      <c r="AA20">
        <v>68.387096774193552</v>
      </c>
      <c r="AB20">
        <v>4.6242774566473992</v>
      </c>
      <c r="AC20">
        <v>24.516129032258064</v>
      </c>
      <c r="AD20">
        <v>37.179487179487182</v>
      </c>
      <c r="AE20">
        <v>42.7710843373494</v>
      </c>
      <c r="AF20">
        <v>57.831325301204821</v>
      </c>
      <c r="AG20">
        <v>25.161290322580644</v>
      </c>
      <c r="AI20" t="s">
        <v>40</v>
      </c>
      <c r="AK20">
        <v>1</v>
      </c>
    </row>
    <row r="21" spans="1:40" x14ac:dyDescent="0.25">
      <c r="A21" t="s">
        <v>24</v>
      </c>
      <c r="B21" t="s">
        <v>23</v>
      </c>
      <c r="L21" t="s">
        <v>41</v>
      </c>
      <c r="M21" t="s">
        <v>42</v>
      </c>
      <c r="N21">
        <v>1</v>
      </c>
      <c r="O21" t="s">
        <v>41</v>
      </c>
      <c r="P21">
        <v>83.139534883720899</v>
      </c>
      <c r="Q21">
        <v>63.636363636363605</v>
      </c>
      <c r="R21">
        <v>71.612903225806505</v>
      </c>
      <c r="S21">
        <v>86.6666666666667</v>
      </c>
      <c r="T21">
        <v>72.121212121212096</v>
      </c>
      <c r="U21">
        <v>73.3766233766234</v>
      </c>
      <c r="V21">
        <v>100</v>
      </c>
      <c r="W21">
        <v>87.741935483870975</v>
      </c>
      <c r="X21">
        <v>98.07692307692308</v>
      </c>
      <c r="Y21">
        <v>100</v>
      </c>
      <c r="Z21">
        <v>90.963855421686745</v>
      </c>
      <c r="AA21">
        <v>95.483870967741936</v>
      </c>
      <c r="AB21">
        <v>67.630057803468205</v>
      </c>
      <c r="AC21">
        <v>31.612903225806452</v>
      </c>
      <c r="AD21">
        <v>12.179487179487179</v>
      </c>
      <c r="AE21">
        <v>34.939759036144579</v>
      </c>
      <c r="AF21">
        <v>43.975903614457835</v>
      </c>
      <c r="AG21">
        <v>9.0322580645161299</v>
      </c>
      <c r="AI21" t="s">
        <v>42</v>
      </c>
      <c r="AN21">
        <v>1</v>
      </c>
    </row>
    <row r="22" spans="1:40" x14ac:dyDescent="0.25">
      <c r="A22" t="s">
        <v>26</v>
      </c>
      <c r="B22" t="s">
        <v>25</v>
      </c>
      <c r="L22" t="s">
        <v>43</v>
      </c>
      <c r="M22" t="s">
        <v>354</v>
      </c>
      <c r="N22">
        <v>1</v>
      </c>
      <c r="O22" t="s">
        <v>43</v>
      </c>
      <c r="P22">
        <v>16.860465116279101</v>
      </c>
      <c r="Q22">
        <v>11.6883116883117</v>
      </c>
      <c r="R22">
        <v>10.322580645161301</v>
      </c>
      <c r="S22">
        <v>8.4848484848483992</v>
      </c>
      <c r="T22">
        <v>9.696969696969699</v>
      </c>
      <c r="U22">
        <v>42.207792207792203</v>
      </c>
      <c r="V22">
        <v>42.774566473988436</v>
      </c>
      <c r="W22">
        <v>31.612903225806448</v>
      </c>
      <c r="X22">
        <v>40.384615384615387</v>
      </c>
      <c r="Y22">
        <v>21.686746987951807</v>
      </c>
      <c r="Z22">
        <v>30.120481927710841</v>
      </c>
      <c r="AA22">
        <v>75.483870967741936</v>
      </c>
      <c r="AB22">
        <v>2.3121387283236996</v>
      </c>
      <c r="AC22">
        <v>1.935483870967742</v>
      </c>
      <c r="AD22">
        <v>0</v>
      </c>
      <c r="AE22">
        <v>2.4096385542168677</v>
      </c>
      <c r="AF22">
        <v>1.8072289156626506</v>
      </c>
      <c r="AG22">
        <v>3.225806451612903</v>
      </c>
      <c r="AI22" t="s">
        <v>354</v>
      </c>
      <c r="AJ22">
        <v>1</v>
      </c>
    </row>
    <row r="23" spans="1:40" x14ac:dyDescent="0.25">
      <c r="A23" t="s">
        <v>28</v>
      </c>
      <c r="B23" t="s">
        <v>27</v>
      </c>
      <c r="L23" t="s">
        <v>44</v>
      </c>
      <c r="M23" t="s">
        <v>45</v>
      </c>
      <c r="N23">
        <v>1</v>
      </c>
      <c r="O23" t="s">
        <v>44</v>
      </c>
      <c r="P23">
        <v>34.302325581395401</v>
      </c>
      <c r="Q23">
        <v>33.766233766233796</v>
      </c>
      <c r="R23">
        <v>20.645161290322601</v>
      </c>
      <c r="S23">
        <v>5.4545454545454</v>
      </c>
      <c r="T23">
        <v>18.181818181818198</v>
      </c>
      <c r="U23">
        <v>25.974025974025999</v>
      </c>
      <c r="V23">
        <v>56.069364161849713</v>
      </c>
      <c r="W23">
        <v>54.193548387096776</v>
      </c>
      <c r="X23">
        <v>50.641025641025642</v>
      </c>
      <c r="Y23">
        <v>14.4578313253012</v>
      </c>
      <c r="Z23">
        <v>34.939759036144579</v>
      </c>
      <c r="AA23">
        <v>51.612903225806448</v>
      </c>
      <c r="AB23">
        <v>13.872832369942197</v>
      </c>
      <c r="AC23">
        <v>18.70967741935484</v>
      </c>
      <c r="AD23">
        <v>7.6923076923076925</v>
      </c>
      <c r="AE23">
        <v>1.8072289156626506</v>
      </c>
      <c r="AF23">
        <v>5.4216867469879517</v>
      </c>
      <c r="AG23">
        <v>4.5161290322580649</v>
      </c>
      <c r="AI23" t="s">
        <v>45</v>
      </c>
      <c r="AJ23">
        <v>1</v>
      </c>
    </row>
    <row r="24" spans="1:40" x14ac:dyDescent="0.25">
      <c r="A24" t="s">
        <v>30</v>
      </c>
      <c r="B24" t="s">
        <v>29</v>
      </c>
      <c r="L24" t="s">
        <v>46</v>
      </c>
      <c r="M24" t="s">
        <v>47</v>
      </c>
      <c r="N24">
        <v>1</v>
      </c>
      <c r="O24" t="s">
        <v>46</v>
      </c>
      <c r="P24">
        <v>86.6279069767442</v>
      </c>
      <c r="Q24" t="s">
        <v>11</v>
      </c>
      <c r="R24" t="s">
        <v>11</v>
      </c>
      <c r="S24">
        <v>58.181818181818201</v>
      </c>
      <c r="T24">
        <v>56.363636363636402</v>
      </c>
      <c r="U24" t="s">
        <v>11</v>
      </c>
      <c r="V24">
        <v>100</v>
      </c>
      <c r="W24" t="s">
        <v>11</v>
      </c>
      <c r="X24" t="s">
        <v>11</v>
      </c>
      <c r="Y24">
        <v>100</v>
      </c>
      <c r="Z24">
        <v>87.951807228915669</v>
      </c>
      <c r="AA24" t="s">
        <v>11</v>
      </c>
      <c r="AB24">
        <v>67.052023121387279</v>
      </c>
      <c r="AC24" t="s">
        <v>11</v>
      </c>
      <c r="AD24" t="s">
        <v>11</v>
      </c>
      <c r="AE24">
        <v>15.060240963855422</v>
      </c>
      <c r="AF24">
        <v>12.048192771084338</v>
      </c>
      <c r="AG24" t="s">
        <v>11</v>
      </c>
      <c r="AI24" t="s">
        <v>47</v>
      </c>
      <c r="AM24">
        <v>1</v>
      </c>
    </row>
    <row r="25" spans="1:40" x14ac:dyDescent="0.25">
      <c r="A25" t="s">
        <v>32</v>
      </c>
      <c r="B25" t="s">
        <v>31</v>
      </c>
      <c r="L25" t="s">
        <v>48</v>
      </c>
      <c r="M25" t="s">
        <v>49</v>
      </c>
      <c r="N25">
        <v>1</v>
      </c>
      <c r="O25" t="s">
        <v>48</v>
      </c>
      <c r="P25">
        <v>63.953488372093005</v>
      </c>
      <c r="Q25">
        <v>43.506493506493499</v>
      </c>
      <c r="R25">
        <v>46.451612903225801</v>
      </c>
      <c r="S25">
        <v>87.272727272727309</v>
      </c>
      <c r="T25">
        <v>41.212121212121197</v>
      </c>
      <c r="U25">
        <v>38.3116883116883</v>
      </c>
      <c r="V25">
        <v>76.300578034682076</v>
      </c>
      <c r="W25">
        <v>66.451612903225808</v>
      </c>
      <c r="X25">
        <v>70.512820512820511</v>
      </c>
      <c r="Y25">
        <v>100</v>
      </c>
      <c r="Z25">
        <v>59.638554216867469</v>
      </c>
      <c r="AA25">
        <v>61.935483870967744</v>
      </c>
      <c r="AB25">
        <v>48.554913294797686</v>
      </c>
      <c r="AC25">
        <v>23.870967741935484</v>
      </c>
      <c r="AD25">
        <v>19.23076923076923</v>
      </c>
      <c r="AE25">
        <v>45.783132530120483</v>
      </c>
      <c r="AF25">
        <v>19.277108433734941</v>
      </c>
      <c r="AG25">
        <v>12.258064516129032</v>
      </c>
      <c r="AI25" t="s">
        <v>49</v>
      </c>
      <c r="AM25">
        <v>1</v>
      </c>
    </row>
    <row r="26" spans="1:40" x14ac:dyDescent="0.25">
      <c r="A26" t="s">
        <v>34</v>
      </c>
      <c r="B26" t="s">
        <v>33</v>
      </c>
      <c r="L26" t="s">
        <v>50</v>
      </c>
      <c r="M26" t="s">
        <v>51</v>
      </c>
      <c r="N26">
        <v>1</v>
      </c>
      <c r="O26" t="s">
        <v>50</v>
      </c>
      <c r="P26">
        <v>67.441860465116292</v>
      </c>
      <c r="Q26">
        <v>38.3116883116883</v>
      </c>
      <c r="R26">
        <v>47.096774193548399</v>
      </c>
      <c r="S26">
        <v>47.272727272727302</v>
      </c>
      <c r="T26">
        <v>47.272727272727302</v>
      </c>
      <c r="U26">
        <v>64.285714285714306</v>
      </c>
      <c r="V26">
        <v>79.76878612716763</v>
      </c>
      <c r="W26">
        <v>56.774193548387096</v>
      </c>
      <c r="X26">
        <v>68.589743589743591</v>
      </c>
      <c r="Y26">
        <v>72.891566265060248</v>
      </c>
      <c r="Z26">
        <v>62.048192771084338</v>
      </c>
      <c r="AA26">
        <v>70.967741935483872</v>
      </c>
      <c r="AB26">
        <v>56.647398843930638</v>
      </c>
      <c r="AC26">
        <v>20</v>
      </c>
      <c r="AD26">
        <v>20.512820512820515</v>
      </c>
      <c r="AE26">
        <v>28.91566265060241</v>
      </c>
      <c r="AF26">
        <v>30.120481927710845</v>
      </c>
      <c r="AG26">
        <v>44.516129032258064</v>
      </c>
      <c r="AI26" t="s">
        <v>51</v>
      </c>
      <c r="AM26">
        <v>1</v>
      </c>
    </row>
    <row r="27" spans="1:40" x14ac:dyDescent="0.25">
      <c r="A27" t="s">
        <v>36</v>
      </c>
      <c r="B27" t="s">
        <v>35</v>
      </c>
      <c r="L27" t="s">
        <v>52</v>
      </c>
      <c r="M27" t="s">
        <v>53</v>
      </c>
      <c r="N27">
        <v>1</v>
      </c>
      <c r="O27" t="s">
        <v>52</v>
      </c>
      <c r="P27">
        <v>94.186046511627893</v>
      </c>
      <c r="Q27" t="s">
        <v>11</v>
      </c>
      <c r="R27" t="s">
        <v>11</v>
      </c>
      <c r="S27">
        <v>75.757575757575808</v>
      </c>
      <c r="T27">
        <v>66.060606060606091</v>
      </c>
      <c r="U27" t="s">
        <v>11</v>
      </c>
      <c r="V27">
        <v>100</v>
      </c>
      <c r="W27" t="s">
        <v>11</v>
      </c>
      <c r="X27" t="s">
        <v>11</v>
      </c>
      <c r="Y27">
        <v>100</v>
      </c>
      <c r="Z27">
        <v>93.373493975903614</v>
      </c>
      <c r="AA27" t="s">
        <v>11</v>
      </c>
      <c r="AB27">
        <v>74.566473988439313</v>
      </c>
      <c r="AC27" t="s">
        <v>11</v>
      </c>
      <c r="AD27" t="s">
        <v>11</v>
      </c>
      <c r="AE27">
        <v>22.891566265060241</v>
      </c>
      <c r="AF27">
        <v>22.891566265060241</v>
      </c>
      <c r="AG27" t="s">
        <v>11</v>
      </c>
      <c r="AI27" t="s">
        <v>53</v>
      </c>
      <c r="AM27">
        <v>1</v>
      </c>
    </row>
    <row r="28" spans="1:40" x14ac:dyDescent="0.25">
      <c r="A28" t="s">
        <v>38</v>
      </c>
      <c r="B28" t="s">
        <v>37</v>
      </c>
      <c r="L28" t="s">
        <v>54</v>
      </c>
      <c r="M28" t="s">
        <v>55</v>
      </c>
      <c r="N28">
        <v>1</v>
      </c>
      <c r="O28" t="s">
        <v>54</v>
      </c>
      <c r="P28">
        <v>18.604651162790699</v>
      </c>
      <c r="Q28">
        <v>91.558441558441601</v>
      </c>
      <c r="R28">
        <v>56.129032258064505</v>
      </c>
      <c r="S28">
        <v>38.181818181818201</v>
      </c>
      <c r="T28">
        <v>87.272727272727309</v>
      </c>
      <c r="U28">
        <v>58.441558441558406</v>
      </c>
      <c r="V28">
        <v>39.306358381502889</v>
      </c>
      <c r="W28">
        <v>100</v>
      </c>
      <c r="X28">
        <v>92.307692307692307</v>
      </c>
      <c r="Y28">
        <v>100</v>
      </c>
      <c r="Z28">
        <v>100</v>
      </c>
      <c r="AA28">
        <v>89.032258064516128</v>
      </c>
      <c r="AB28">
        <v>5.202312138728324</v>
      </c>
      <c r="AC28">
        <v>69.677419354838705</v>
      </c>
      <c r="AD28">
        <v>2.5641025641025643</v>
      </c>
      <c r="AE28">
        <v>5.4216867469879517</v>
      </c>
      <c r="AF28">
        <v>61.445783132530117</v>
      </c>
      <c r="AG28">
        <v>1.2903225806451613</v>
      </c>
      <c r="AI28" t="s">
        <v>55</v>
      </c>
      <c r="AK28">
        <v>1</v>
      </c>
    </row>
    <row r="29" spans="1:40" x14ac:dyDescent="0.25">
      <c r="A29" t="s">
        <v>40</v>
      </c>
      <c r="B29" t="s">
        <v>39</v>
      </c>
      <c r="L29" t="s">
        <v>56</v>
      </c>
      <c r="M29" t="s">
        <v>57</v>
      </c>
      <c r="N29">
        <v>1</v>
      </c>
      <c r="O29" t="s">
        <v>56</v>
      </c>
      <c r="P29">
        <v>11.046511627907</v>
      </c>
      <c r="Q29" t="s">
        <v>11</v>
      </c>
      <c r="R29" t="s">
        <v>11</v>
      </c>
      <c r="S29" t="s">
        <v>11</v>
      </c>
      <c r="T29" t="s">
        <v>11</v>
      </c>
      <c r="U29" t="s">
        <v>11</v>
      </c>
      <c r="V29">
        <v>33.526011560693647</v>
      </c>
      <c r="W29" t="s">
        <v>11</v>
      </c>
      <c r="X29" t="s">
        <v>11</v>
      </c>
      <c r="Y29" t="s">
        <v>11</v>
      </c>
      <c r="Z29" t="s">
        <v>11</v>
      </c>
      <c r="AA29" t="s">
        <v>11</v>
      </c>
      <c r="AB29">
        <v>0</v>
      </c>
      <c r="AC29" t="s">
        <v>11</v>
      </c>
      <c r="AD29" t="s">
        <v>11</v>
      </c>
      <c r="AE29" t="s">
        <v>11</v>
      </c>
      <c r="AF29" t="s">
        <v>11</v>
      </c>
      <c r="AG29" t="s">
        <v>11</v>
      </c>
      <c r="AI29" t="s">
        <v>57</v>
      </c>
      <c r="AK29">
        <v>1</v>
      </c>
    </row>
    <row r="30" spans="1:40" x14ac:dyDescent="0.25">
      <c r="A30" t="s">
        <v>42</v>
      </c>
      <c r="B30" t="s">
        <v>41</v>
      </c>
      <c r="L30" t="s">
        <v>58</v>
      </c>
      <c r="M30" t="s">
        <v>59</v>
      </c>
      <c r="N30">
        <v>1</v>
      </c>
      <c r="O30" t="s">
        <v>58</v>
      </c>
      <c r="P30">
        <v>74.418604651162795</v>
      </c>
      <c r="Q30">
        <v>76.6233766233766</v>
      </c>
      <c r="R30">
        <v>67.741935483871003</v>
      </c>
      <c r="S30">
        <v>72.727272727272691</v>
      </c>
      <c r="T30">
        <v>68.484848484848499</v>
      </c>
      <c r="U30">
        <v>75.324675324675312</v>
      </c>
      <c r="V30">
        <v>86.705202312138724</v>
      </c>
      <c r="W30">
        <v>90.322580645161295</v>
      </c>
      <c r="X30">
        <v>81.410256410256409</v>
      </c>
      <c r="Y30">
        <v>96.385542168674704</v>
      </c>
      <c r="Z30">
        <v>83.734939759036138</v>
      </c>
      <c r="AA30">
        <v>83.225806451612897</v>
      </c>
      <c r="AB30">
        <v>62.427745664739888</v>
      </c>
      <c r="AC30">
        <v>57.41935483870968</v>
      </c>
      <c r="AD30">
        <v>42.948717948717949</v>
      </c>
      <c r="AE30">
        <v>42.7710843373494</v>
      </c>
      <c r="AF30">
        <v>53.012048192771083</v>
      </c>
      <c r="AG30">
        <v>64.516129032258064</v>
      </c>
      <c r="AI30" t="s">
        <v>59</v>
      </c>
      <c r="AL30">
        <v>1</v>
      </c>
    </row>
    <row r="31" spans="1:40" x14ac:dyDescent="0.25">
      <c r="A31" t="s">
        <v>354</v>
      </c>
      <c r="B31" t="s">
        <v>43</v>
      </c>
      <c r="L31" t="s">
        <v>60</v>
      </c>
      <c r="M31" t="s">
        <v>355</v>
      </c>
      <c r="N31">
        <v>1</v>
      </c>
      <c r="O31" t="s">
        <v>60</v>
      </c>
      <c r="P31">
        <v>51.162790697674396</v>
      </c>
      <c r="Q31" t="s">
        <v>11</v>
      </c>
      <c r="R31">
        <v>18.064516129032299</v>
      </c>
      <c r="S31" t="s">
        <v>11</v>
      </c>
      <c r="T31" t="s">
        <v>11</v>
      </c>
      <c r="U31" t="s">
        <v>11</v>
      </c>
      <c r="V31">
        <v>69.942196531791907</v>
      </c>
      <c r="W31" t="s">
        <v>11</v>
      </c>
      <c r="X31">
        <v>68.589743589743591</v>
      </c>
      <c r="Y31" t="s">
        <v>11</v>
      </c>
      <c r="Z31" t="s">
        <v>11</v>
      </c>
      <c r="AA31" t="s">
        <v>11</v>
      </c>
      <c r="AB31">
        <v>24.855491329479769</v>
      </c>
      <c r="AC31" t="s">
        <v>11</v>
      </c>
      <c r="AD31">
        <v>1.2820512820512822</v>
      </c>
      <c r="AE31" t="s">
        <v>11</v>
      </c>
      <c r="AF31" t="s">
        <v>11</v>
      </c>
      <c r="AG31" t="s">
        <v>11</v>
      </c>
      <c r="AI31" t="s">
        <v>355</v>
      </c>
      <c r="AL31">
        <v>1</v>
      </c>
    </row>
    <row r="32" spans="1:40" x14ac:dyDescent="0.25">
      <c r="A32" t="s">
        <v>45</v>
      </c>
      <c r="B32" t="s">
        <v>44</v>
      </c>
      <c r="L32" t="s">
        <v>61</v>
      </c>
      <c r="M32" t="s">
        <v>62</v>
      </c>
      <c r="N32">
        <v>1</v>
      </c>
      <c r="O32" t="s">
        <v>61</v>
      </c>
      <c r="P32">
        <v>88.953488372093005</v>
      </c>
      <c r="Q32">
        <v>84.415584415584405</v>
      </c>
      <c r="R32">
        <v>96.774193548387103</v>
      </c>
      <c r="S32">
        <v>86.060606060606105</v>
      </c>
      <c r="T32">
        <v>92.727272727272705</v>
      </c>
      <c r="U32">
        <v>96.753246753246799</v>
      </c>
      <c r="V32">
        <v>100</v>
      </c>
      <c r="W32">
        <v>99.354838709677423</v>
      </c>
      <c r="X32">
        <v>100</v>
      </c>
      <c r="Y32">
        <v>100</v>
      </c>
      <c r="Z32">
        <v>99.397590361445779</v>
      </c>
      <c r="AA32">
        <v>100</v>
      </c>
      <c r="AB32">
        <v>76.300578034682076</v>
      </c>
      <c r="AC32">
        <v>69.677419354838705</v>
      </c>
      <c r="AD32">
        <v>87.179487179487182</v>
      </c>
      <c r="AE32">
        <v>65.662650602409641</v>
      </c>
      <c r="AF32">
        <v>86.144578313253007</v>
      </c>
      <c r="AG32">
        <v>91.612903225806448</v>
      </c>
      <c r="AI32" t="s">
        <v>62</v>
      </c>
      <c r="AN32">
        <v>1</v>
      </c>
    </row>
    <row r="33" spans="1:40" x14ac:dyDescent="0.25">
      <c r="A33" t="s">
        <v>47</v>
      </c>
      <c r="B33" t="s">
        <v>46</v>
      </c>
      <c r="L33" t="s">
        <v>63</v>
      </c>
      <c r="M33" t="s">
        <v>64</v>
      </c>
      <c r="N33">
        <v>1</v>
      </c>
      <c r="O33" t="s">
        <v>63</v>
      </c>
      <c r="P33">
        <v>100</v>
      </c>
      <c r="Q33">
        <v>100</v>
      </c>
      <c r="R33">
        <v>98.709677419354804</v>
      </c>
      <c r="S33">
        <v>87.878787878787904</v>
      </c>
      <c r="T33">
        <v>100</v>
      </c>
      <c r="U33">
        <v>97.402597402597408</v>
      </c>
      <c r="V33">
        <v>100</v>
      </c>
      <c r="W33">
        <v>100</v>
      </c>
      <c r="X33">
        <v>100</v>
      </c>
      <c r="Y33">
        <v>100</v>
      </c>
      <c r="Z33">
        <v>100</v>
      </c>
      <c r="AA33">
        <v>100</v>
      </c>
      <c r="AB33">
        <v>85.549132947976872</v>
      </c>
      <c r="AC33">
        <v>88.387096774193552</v>
      </c>
      <c r="AD33">
        <v>92.307692307692307</v>
      </c>
      <c r="AE33">
        <v>66.265060240963862</v>
      </c>
      <c r="AF33">
        <v>93.373493975903614</v>
      </c>
      <c r="AG33">
        <v>92.903225806451616</v>
      </c>
      <c r="AI33" t="s">
        <v>64</v>
      </c>
      <c r="AN33">
        <v>1</v>
      </c>
    </row>
    <row r="34" spans="1:40" x14ac:dyDescent="0.25">
      <c r="A34" t="s">
        <v>49</v>
      </c>
      <c r="B34" t="s">
        <v>48</v>
      </c>
      <c r="L34" t="s">
        <v>65</v>
      </c>
      <c r="M34" t="s">
        <v>66</v>
      </c>
      <c r="N34">
        <v>1</v>
      </c>
      <c r="O34" t="s">
        <v>65</v>
      </c>
      <c r="P34">
        <v>69.186046511627893</v>
      </c>
      <c r="Q34">
        <v>67.532467532467493</v>
      </c>
      <c r="R34">
        <v>85.806451612903203</v>
      </c>
      <c r="S34">
        <v>89.696969696969703</v>
      </c>
      <c r="T34">
        <v>86.060606060606105</v>
      </c>
      <c r="U34">
        <v>84.415584415584405</v>
      </c>
      <c r="V34">
        <v>82.080924855491332</v>
      </c>
      <c r="W34">
        <v>83.870967741935488</v>
      </c>
      <c r="X34">
        <v>94.871794871794876</v>
      </c>
      <c r="Y34">
        <v>100</v>
      </c>
      <c r="Z34">
        <v>92.168674698795186</v>
      </c>
      <c r="AA34">
        <v>89.032258064516128</v>
      </c>
      <c r="AB34">
        <v>58.959537572254334</v>
      </c>
      <c r="AC34">
        <v>46.451612903225808</v>
      </c>
      <c r="AD34">
        <v>80.128205128205124</v>
      </c>
      <c r="AE34">
        <v>66.867469879518069</v>
      </c>
      <c r="AF34">
        <v>72.891566265060234</v>
      </c>
      <c r="AG34">
        <v>80</v>
      </c>
      <c r="AI34" t="s">
        <v>66</v>
      </c>
      <c r="AM34">
        <v>1</v>
      </c>
    </row>
    <row r="35" spans="1:40" x14ac:dyDescent="0.25">
      <c r="A35" t="s">
        <v>51</v>
      </c>
      <c r="B35" t="s">
        <v>50</v>
      </c>
      <c r="L35" t="s">
        <v>67</v>
      </c>
      <c r="M35" t="s">
        <v>68</v>
      </c>
      <c r="N35">
        <v>1</v>
      </c>
      <c r="O35" t="s">
        <v>67</v>
      </c>
      <c r="P35">
        <v>9.8837209302324993</v>
      </c>
      <c r="Q35">
        <v>68.831168831168796</v>
      </c>
      <c r="R35">
        <v>58.709677419354797</v>
      </c>
      <c r="S35">
        <v>39.393939393939398</v>
      </c>
      <c r="T35">
        <v>52.727272727272698</v>
      </c>
      <c r="U35">
        <v>46.753246753246799</v>
      </c>
      <c r="V35">
        <v>23.121387283236999</v>
      </c>
      <c r="W35">
        <v>83.870967741935488</v>
      </c>
      <c r="X35">
        <v>72.435897435897431</v>
      </c>
      <c r="Y35">
        <v>63.855421686746986</v>
      </c>
      <c r="Z35">
        <v>65.662650602409641</v>
      </c>
      <c r="AA35">
        <v>63.225806451612904</v>
      </c>
      <c r="AB35">
        <v>0</v>
      </c>
      <c r="AC35">
        <v>47.741935483870968</v>
      </c>
      <c r="AD35">
        <v>33.974358974358971</v>
      </c>
      <c r="AE35">
        <v>24.698795180722893</v>
      </c>
      <c r="AF35">
        <v>36.144578313253014</v>
      </c>
      <c r="AG35">
        <v>28.387096774193548</v>
      </c>
      <c r="AI35" t="s">
        <v>68</v>
      </c>
      <c r="AK35">
        <v>1</v>
      </c>
    </row>
    <row r="36" spans="1:40" x14ac:dyDescent="0.25">
      <c r="A36" t="s">
        <v>53</v>
      </c>
      <c r="B36" t="s">
        <v>52</v>
      </c>
      <c r="L36" t="s">
        <v>69</v>
      </c>
      <c r="M36" t="s">
        <v>70</v>
      </c>
      <c r="N36">
        <v>1</v>
      </c>
      <c r="O36" t="s">
        <v>69</v>
      </c>
      <c r="P36">
        <v>31.976744186046503</v>
      </c>
      <c r="Q36">
        <v>44.1558441558442</v>
      </c>
      <c r="R36">
        <v>47.741935483871003</v>
      </c>
      <c r="S36">
        <v>47.878787878787897</v>
      </c>
      <c r="T36">
        <v>43.030303030303003</v>
      </c>
      <c r="U36">
        <v>57.142857142857096</v>
      </c>
      <c r="V36">
        <v>49.710982658959537</v>
      </c>
      <c r="W36">
        <v>65.806451612903231</v>
      </c>
      <c r="X36">
        <v>70.512820512820511</v>
      </c>
      <c r="Y36">
        <v>79.518072289156635</v>
      </c>
      <c r="Z36">
        <v>61.445783132530117</v>
      </c>
      <c r="AA36">
        <v>68.387096774193552</v>
      </c>
      <c r="AB36">
        <v>13.872832369942197</v>
      </c>
      <c r="AC36">
        <v>24.516129032258064</v>
      </c>
      <c r="AD36">
        <v>22.435897435897434</v>
      </c>
      <c r="AE36">
        <v>25.301204819277107</v>
      </c>
      <c r="AF36">
        <v>19.879518072289155</v>
      </c>
      <c r="AG36">
        <v>33.548387096774192</v>
      </c>
      <c r="AI36" t="s">
        <v>70</v>
      </c>
      <c r="AL36">
        <v>1</v>
      </c>
    </row>
    <row r="37" spans="1:40" x14ac:dyDescent="0.25">
      <c r="A37" t="s">
        <v>55</v>
      </c>
      <c r="B37" t="s">
        <v>54</v>
      </c>
      <c r="L37" t="s">
        <v>71</v>
      </c>
      <c r="M37" t="s">
        <v>72</v>
      </c>
      <c r="N37">
        <v>1</v>
      </c>
      <c r="O37" t="s">
        <v>71</v>
      </c>
      <c r="P37">
        <v>26.744186046511597</v>
      </c>
      <c r="Q37">
        <v>23.3766233766234</v>
      </c>
      <c r="R37">
        <v>22.580645161290299</v>
      </c>
      <c r="S37">
        <v>33.3333333333333</v>
      </c>
      <c r="T37">
        <v>12.727272727272702</v>
      </c>
      <c r="U37">
        <v>3.2467532467532001</v>
      </c>
      <c r="V37">
        <v>44.508670520231213</v>
      </c>
      <c r="W37">
        <v>41.29032258064516</v>
      </c>
      <c r="X37">
        <v>48.07692307692308</v>
      </c>
      <c r="Y37">
        <v>65.060240963855421</v>
      </c>
      <c r="Z37">
        <v>33.734939759036138</v>
      </c>
      <c r="AA37">
        <v>25.806451612903231</v>
      </c>
      <c r="AB37">
        <v>12.138728323699421</v>
      </c>
      <c r="AC37">
        <v>10.32258064516129</v>
      </c>
      <c r="AD37">
        <v>10.256410256410257</v>
      </c>
      <c r="AE37">
        <v>19.879518072289155</v>
      </c>
      <c r="AF37">
        <v>1.8072289156626506</v>
      </c>
      <c r="AG37">
        <v>1.2903225806451613</v>
      </c>
      <c r="AI37" t="s">
        <v>72</v>
      </c>
      <c r="AL37">
        <v>1</v>
      </c>
    </row>
    <row r="38" spans="1:40" x14ac:dyDescent="0.25">
      <c r="A38" t="s">
        <v>57</v>
      </c>
      <c r="B38" t="s">
        <v>56</v>
      </c>
      <c r="L38" t="s">
        <v>73</v>
      </c>
      <c r="M38" t="s">
        <v>357</v>
      </c>
      <c r="N38">
        <v>1</v>
      </c>
      <c r="O38" t="s">
        <v>73</v>
      </c>
      <c r="P38">
        <v>24.418604651162802</v>
      </c>
      <c r="Q38">
        <v>2.5974025974026</v>
      </c>
      <c r="R38">
        <v>25.806451612903196</v>
      </c>
      <c r="S38">
        <v>13.939393939393899</v>
      </c>
      <c r="T38">
        <v>3.0303030303030001</v>
      </c>
      <c r="U38">
        <v>28.571428571428598</v>
      </c>
      <c r="V38">
        <v>44.508670520231213</v>
      </c>
      <c r="W38">
        <v>12.903225806451616</v>
      </c>
      <c r="X38">
        <v>66.666666666666657</v>
      </c>
      <c r="Y38">
        <v>42.7710843373494</v>
      </c>
      <c r="Z38">
        <v>27.108433734939766</v>
      </c>
      <c r="AA38">
        <v>69.032258064516128</v>
      </c>
      <c r="AB38">
        <v>9.2485549132947984</v>
      </c>
      <c r="AC38">
        <v>0.64516129032258063</v>
      </c>
      <c r="AD38">
        <v>5.1282051282051286</v>
      </c>
      <c r="AE38">
        <v>1.8072289156626506</v>
      </c>
      <c r="AF38">
        <v>0</v>
      </c>
      <c r="AG38">
        <v>1.2903225806451613</v>
      </c>
      <c r="AI38" t="s">
        <v>357</v>
      </c>
      <c r="AL38">
        <v>1</v>
      </c>
    </row>
    <row r="39" spans="1:40" x14ac:dyDescent="0.25">
      <c r="A39" t="s">
        <v>59</v>
      </c>
      <c r="B39" t="s">
        <v>58</v>
      </c>
      <c r="L39" t="s">
        <v>74</v>
      </c>
      <c r="M39" t="s">
        <v>75</v>
      </c>
      <c r="N39">
        <v>1</v>
      </c>
      <c r="O39" t="s">
        <v>74</v>
      </c>
      <c r="P39">
        <v>47.674418604651194</v>
      </c>
      <c r="Q39">
        <v>9.0909090909089993</v>
      </c>
      <c r="R39">
        <v>52.903225806451601</v>
      </c>
      <c r="S39">
        <v>58.787878787878803</v>
      </c>
      <c r="T39">
        <v>22.424242424242401</v>
      </c>
      <c r="U39">
        <v>33.766233766233796</v>
      </c>
      <c r="V39">
        <v>63.583815028901732</v>
      </c>
      <c r="W39">
        <v>20</v>
      </c>
      <c r="X39">
        <v>70.512820512820511</v>
      </c>
      <c r="Y39">
        <v>79.518072289156635</v>
      </c>
      <c r="Z39">
        <v>39.75903614457831</v>
      </c>
      <c r="AA39">
        <v>56.12903225806452</v>
      </c>
      <c r="AB39">
        <v>29.479768786127167</v>
      </c>
      <c r="AC39">
        <v>3.870967741935484</v>
      </c>
      <c r="AD39">
        <v>30.76923076923077</v>
      </c>
      <c r="AE39">
        <v>34.337349397590359</v>
      </c>
      <c r="AF39">
        <v>8.4337349397590362</v>
      </c>
      <c r="AG39">
        <v>15.483870967741936</v>
      </c>
      <c r="AI39" t="s">
        <v>75</v>
      </c>
      <c r="AM39">
        <v>1</v>
      </c>
    </row>
    <row r="40" spans="1:40" x14ac:dyDescent="0.25">
      <c r="A40" t="s">
        <v>355</v>
      </c>
      <c r="B40" t="s">
        <v>60</v>
      </c>
      <c r="L40" t="s">
        <v>76</v>
      </c>
      <c r="M40" t="s">
        <v>77</v>
      </c>
      <c r="N40">
        <v>1</v>
      </c>
      <c r="O40" t="s">
        <v>76</v>
      </c>
      <c r="P40">
        <v>56.976744186046503</v>
      </c>
      <c r="Q40" t="s">
        <v>11</v>
      </c>
      <c r="R40" t="s">
        <v>11</v>
      </c>
      <c r="S40" t="s">
        <v>11</v>
      </c>
      <c r="T40" t="s">
        <v>11</v>
      </c>
      <c r="U40" t="s">
        <v>11</v>
      </c>
      <c r="V40">
        <v>73.410404624277461</v>
      </c>
      <c r="W40" t="s">
        <v>11</v>
      </c>
      <c r="X40" t="s">
        <v>11</v>
      </c>
      <c r="Y40" t="s">
        <v>11</v>
      </c>
      <c r="Z40" t="s">
        <v>11</v>
      </c>
      <c r="AA40" t="s">
        <v>11</v>
      </c>
      <c r="AB40">
        <v>29.479768786127167</v>
      </c>
      <c r="AC40" t="s">
        <v>11</v>
      </c>
      <c r="AD40" t="s">
        <v>11</v>
      </c>
      <c r="AE40" t="s">
        <v>11</v>
      </c>
      <c r="AF40" t="s">
        <v>11</v>
      </c>
      <c r="AG40" t="s">
        <v>11</v>
      </c>
      <c r="AI40" t="s">
        <v>77</v>
      </c>
      <c r="AM40">
        <v>1</v>
      </c>
    </row>
    <row r="41" spans="1:40" x14ac:dyDescent="0.25">
      <c r="A41" t="s">
        <v>62</v>
      </c>
      <c r="B41" t="s">
        <v>61</v>
      </c>
      <c r="L41" t="s">
        <v>78</v>
      </c>
      <c r="M41" t="s">
        <v>79</v>
      </c>
      <c r="N41">
        <v>1</v>
      </c>
      <c r="O41" t="s">
        <v>78</v>
      </c>
      <c r="P41">
        <v>77.325581395348792</v>
      </c>
      <c r="Q41" t="s">
        <v>11</v>
      </c>
      <c r="R41" t="s">
        <v>11</v>
      </c>
      <c r="S41">
        <v>12.727272727272702</v>
      </c>
      <c r="T41">
        <v>56.363636363636402</v>
      </c>
      <c r="U41" t="s">
        <v>11</v>
      </c>
      <c r="V41">
        <v>99.421965317919074</v>
      </c>
      <c r="W41" t="s">
        <v>11</v>
      </c>
      <c r="X41" t="s">
        <v>11</v>
      </c>
      <c r="Y41">
        <v>49.397590361445786</v>
      </c>
      <c r="Z41">
        <v>87.951807228915669</v>
      </c>
      <c r="AA41" t="s">
        <v>11</v>
      </c>
      <c r="AB41">
        <v>62.427745664739888</v>
      </c>
      <c r="AC41" t="s">
        <v>11</v>
      </c>
      <c r="AD41" t="s">
        <v>11</v>
      </c>
      <c r="AE41">
        <v>1.8072289156626506</v>
      </c>
      <c r="AF41">
        <v>12.048192771084338</v>
      </c>
      <c r="AG41" t="s">
        <v>11</v>
      </c>
      <c r="AI41" t="s">
        <v>79</v>
      </c>
      <c r="AL41">
        <v>1</v>
      </c>
    </row>
    <row r="42" spans="1:40" x14ac:dyDescent="0.25">
      <c r="A42" t="s">
        <v>64</v>
      </c>
      <c r="B42" t="s">
        <v>63</v>
      </c>
      <c r="L42" t="s">
        <v>80</v>
      </c>
      <c r="M42" t="s">
        <v>81</v>
      </c>
      <c r="N42">
        <v>1</v>
      </c>
      <c r="O42" t="s">
        <v>80</v>
      </c>
      <c r="P42">
        <v>88.3720930232558</v>
      </c>
      <c r="Q42">
        <v>81.168831168831204</v>
      </c>
      <c r="R42">
        <v>73.548387096774206</v>
      </c>
      <c r="S42">
        <v>90.909090909090892</v>
      </c>
      <c r="T42">
        <v>71.515151515151501</v>
      </c>
      <c r="U42">
        <v>76.6233766233766</v>
      </c>
      <c r="V42">
        <v>100</v>
      </c>
      <c r="W42">
        <v>98.064516129032256</v>
      </c>
      <c r="X42">
        <v>84.615384615384613</v>
      </c>
      <c r="Y42">
        <v>100</v>
      </c>
      <c r="Z42">
        <v>83.132530120481931</v>
      </c>
      <c r="AA42">
        <v>83.225806451612897</v>
      </c>
      <c r="AB42">
        <v>76.300578034682076</v>
      </c>
      <c r="AC42">
        <v>65.161290322580641</v>
      </c>
      <c r="AD42">
        <v>55.128205128205131</v>
      </c>
      <c r="AE42">
        <v>48.192771084337352</v>
      </c>
      <c r="AF42">
        <v>57.2289156626506</v>
      </c>
      <c r="AG42">
        <v>66.451612903225808</v>
      </c>
      <c r="AI42" t="s">
        <v>81</v>
      </c>
      <c r="AM42">
        <v>1</v>
      </c>
    </row>
    <row r="43" spans="1:40" x14ac:dyDescent="0.25">
      <c r="A43" t="s">
        <v>66</v>
      </c>
      <c r="B43" t="s">
        <v>65</v>
      </c>
      <c r="L43" t="s">
        <v>82</v>
      </c>
      <c r="M43" t="s">
        <v>83</v>
      </c>
      <c r="N43">
        <v>1</v>
      </c>
      <c r="O43" t="s">
        <v>82</v>
      </c>
      <c r="P43">
        <v>5.2325581395347998</v>
      </c>
      <c r="Q43">
        <v>57.142857142857096</v>
      </c>
      <c r="R43">
        <v>31.612903225806498</v>
      </c>
      <c r="S43">
        <v>15.151515151515198</v>
      </c>
      <c r="T43">
        <v>57.575757575757599</v>
      </c>
      <c r="U43">
        <v>67.532467532467493</v>
      </c>
      <c r="V43">
        <v>17.919075144508668</v>
      </c>
      <c r="W43">
        <v>77.41935483870968</v>
      </c>
      <c r="X43">
        <v>62.820512820512818</v>
      </c>
      <c r="Y43">
        <v>37.951807228915662</v>
      </c>
      <c r="Z43">
        <v>72.891566265060248</v>
      </c>
      <c r="AA43">
        <v>81.290322580645153</v>
      </c>
      <c r="AB43">
        <v>0</v>
      </c>
      <c r="AC43">
        <v>33.548387096774192</v>
      </c>
      <c r="AD43">
        <v>10.256410256410257</v>
      </c>
      <c r="AE43">
        <v>3.6144578313253013</v>
      </c>
      <c r="AF43">
        <v>37.349397590361448</v>
      </c>
      <c r="AG43">
        <v>49.677419354838712</v>
      </c>
      <c r="AI43" t="s">
        <v>83</v>
      </c>
      <c r="AM43">
        <v>1</v>
      </c>
    </row>
    <row r="44" spans="1:40" x14ac:dyDescent="0.25">
      <c r="A44" t="s">
        <v>68</v>
      </c>
      <c r="B44" t="s">
        <v>67</v>
      </c>
      <c r="L44" t="s">
        <v>84</v>
      </c>
      <c r="M44" t="s">
        <v>85</v>
      </c>
      <c r="N44">
        <v>1</v>
      </c>
      <c r="O44" t="s">
        <v>84</v>
      </c>
      <c r="P44">
        <v>82.558139534883708</v>
      </c>
      <c r="Q44">
        <v>65.584415584415595</v>
      </c>
      <c r="R44">
        <v>84.516129032258107</v>
      </c>
      <c r="S44">
        <v>83.030303030303003</v>
      </c>
      <c r="T44">
        <v>80.606060606060609</v>
      </c>
      <c r="U44">
        <v>94.155844155844207</v>
      </c>
      <c r="V44">
        <v>97.109826589595372</v>
      </c>
      <c r="W44">
        <v>83.870967741935488</v>
      </c>
      <c r="X44">
        <v>94.871794871794876</v>
      </c>
      <c r="Y44">
        <v>100</v>
      </c>
      <c r="Z44">
        <v>91.566265060240966</v>
      </c>
      <c r="AA44">
        <v>100</v>
      </c>
      <c r="AB44">
        <v>69.364161849710982</v>
      </c>
      <c r="AC44">
        <v>41.29032258064516</v>
      </c>
      <c r="AD44">
        <v>71.15384615384616</v>
      </c>
      <c r="AE44">
        <v>42.7710843373494</v>
      </c>
      <c r="AF44">
        <v>65.662650602409641</v>
      </c>
      <c r="AG44">
        <v>87.741935483870961</v>
      </c>
      <c r="AI44" t="s">
        <v>85</v>
      </c>
      <c r="AN44">
        <v>1</v>
      </c>
    </row>
    <row r="45" spans="1:40" x14ac:dyDescent="0.25">
      <c r="A45" t="s">
        <v>70</v>
      </c>
      <c r="B45" t="s">
        <v>69</v>
      </c>
      <c r="L45" t="s">
        <v>86</v>
      </c>
      <c r="M45" t="s">
        <v>87</v>
      </c>
      <c r="N45">
        <v>1</v>
      </c>
      <c r="O45" t="s">
        <v>86</v>
      </c>
      <c r="P45">
        <v>86.046511627906995</v>
      </c>
      <c r="Q45">
        <v>78.571428571428598</v>
      </c>
      <c r="R45">
        <v>75.483870967741893</v>
      </c>
      <c r="S45">
        <v>72.121212121212096</v>
      </c>
      <c r="T45">
        <v>70.909090909090907</v>
      </c>
      <c r="U45">
        <v>70.779220779220793</v>
      </c>
      <c r="V45">
        <v>100</v>
      </c>
      <c r="W45">
        <v>88.387096774193552</v>
      </c>
      <c r="X45">
        <v>83.974358974358978</v>
      </c>
      <c r="Y45">
        <v>91.566265060240966</v>
      </c>
      <c r="Z45">
        <v>78.313253012048193</v>
      </c>
      <c r="AA45">
        <v>80.645161290322577</v>
      </c>
      <c r="AB45">
        <v>71.676300578034684</v>
      </c>
      <c r="AC45">
        <v>65.806451612903231</v>
      </c>
      <c r="AD45">
        <v>67.307692307692307</v>
      </c>
      <c r="AE45">
        <v>51.204819277108435</v>
      </c>
      <c r="AF45">
        <v>62.048192771084338</v>
      </c>
      <c r="AG45">
        <v>64.516129032258064</v>
      </c>
      <c r="AI45" t="s">
        <v>87</v>
      </c>
      <c r="AJ45">
        <v>1</v>
      </c>
    </row>
    <row r="46" spans="1:40" x14ac:dyDescent="0.25">
      <c r="A46" t="s">
        <v>72</v>
      </c>
      <c r="B46" t="s">
        <v>71</v>
      </c>
      <c r="L46" t="s">
        <v>88</v>
      </c>
      <c r="M46" t="s">
        <v>89</v>
      </c>
      <c r="N46">
        <v>1</v>
      </c>
      <c r="O46" t="s">
        <v>88</v>
      </c>
      <c r="P46">
        <v>94.767441860465098</v>
      </c>
      <c r="Q46">
        <v>90.909090909090892</v>
      </c>
      <c r="R46">
        <v>90.9677419354839</v>
      </c>
      <c r="S46">
        <v>89.090909090909093</v>
      </c>
      <c r="T46">
        <v>92.12121212121211</v>
      </c>
      <c r="U46">
        <v>91.558441558441601</v>
      </c>
      <c r="V46">
        <v>100</v>
      </c>
      <c r="W46">
        <v>100</v>
      </c>
      <c r="X46">
        <v>97.435897435897431</v>
      </c>
      <c r="Y46">
        <v>100</v>
      </c>
      <c r="Z46">
        <v>98.795180722891573</v>
      </c>
      <c r="AA46">
        <v>95.483870967741936</v>
      </c>
      <c r="AB46">
        <v>78.034682080924853</v>
      </c>
      <c r="AC46">
        <v>79.354838709677423</v>
      </c>
      <c r="AD46">
        <v>83.974358974358978</v>
      </c>
      <c r="AE46">
        <v>66.265060240963862</v>
      </c>
      <c r="AF46">
        <v>83.734939759036138</v>
      </c>
      <c r="AG46">
        <v>86.451612903225808</v>
      </c>
      <c r="AI46" t="s">
        <v>89</v>
      </c>
      <c r="AN46">
        <v>1</v>
      </c>
    </row>
    <row r="47" spans="1:40" x14ac:dyDescent="0.25">
      <c r="A47" t="s">
        <v>357</v>
      </c>
      <c r="B47" t="s">
        <v>73</v>
      </c>
      <c r="L47" t="s">
        <v>90</v>
      </c>
      <c r="M47" t="s">
        <v>91</v>
      </c>
      <c r="N47">
        <v>1</v>
      </c>
      <c r="O47" t="s">
        <v>90</v>
      </c>
      <c r="P47">
        <v>29.6511627906977</v>
      </c>
      <c r="Q47" t="s">
        <v>11</v>
      </c>
      <c r="R47" t="s">
        <v>11</v>
      </c>
      <c r="S47">
        <v>24.2424242424242</v>
      </c>
      <c r="T47">
        <v>46.060606060606105</v>
      </c>
      <c r="U47" t="s">
        <v>11</v>
      </c>
      <c r="V47">
        <v>58.959537572254334</v>
      </c>
      <c r="W47" t="s">
        <v>11</v>
      </c>
      <c r="X47" t="s">
        <v>11</v>
      </c>
      <c r="Y47">
        <v>77.108433734939752</v>
      </c>
      <c r="Z47">
        <v>81.325301204819283</v>
      </c>
      <c r="AA47" t="s">
        <v>11</v>
      </c>
      <c r="AB47">
        <v>9.8265895953757223</v>
      </c>
      <c r="AC47" t="s">
        <v>11</v>
      </c>
      <c r="AD47" t="s">
        <v>11</v>
      </c>
      <c r="AE47">
        <v>3.6144578313253013</v>
      </c>
      <c r="AF47">
        <v>3.6144578313253013</v>
      </c>
      <c r="AG47" t="s">
        <v>11</v>
      </c>
      <c r="AI47" t="s">
        <v>91</v>
      </c>
      <c r="AK47">
        <v>1</v>
      </c>
    </row>
    <row r="48" spans="1:40" x14ac:dyDescent="0.25">
      <c r="A48" t="s">
        <v>75</v>
      </c>
      <c r="B48" t="s">
        <v>74</v>
      </c>
      <c r="L48" t="s">
        <v>92</v>
      </c>
      <c r="M48" t="s">
        <v>93</v>
      </c>
      <c r="N48">
        <v>1</v>
      </c>
      <c r="O48" t="s">
        <v>92</v>
      </c>
      <c r="P48">
        <v>98.837209302325604</v>
      </c>
      <c r="Q48">
        <v>90.259740259740298</v>
      </c>
      <c r="R48">
        <v>97.419354838709708</v>
      </c>
      <c r="S48">
        <v>94.545454545454504</v>
      </c>
      <c r="T48">
        <v>96.363636363636402</v>
      </c>
      <c r="U48">
        <v>100</v>
      </c>
      <c r="V48">
        <v>100</v>
      </c>
      <c r="W48">
        <v>100</v>
      </c>
      <c r="X48">
        <v>100</v>
      </c>
      <c r="Y48">
        <v>100</v>
      </c>
      <c r="Z48">
        <v>100</v>
      </c>
      <c r="AA48">
        <v>100</v>
      </c>
      <c r="AB48">
        <v>83.236994219653184</v>
      </c>
      <c r="AC48">
        <v>77.41935483870968</v>
      </c>
      <c r="AD48">
        <v>86.538461538461533</v>
      </c>
      <c r="AE48">
        <v>74.096385542168676</v>
      </c>
      <c r="AF48">
        <v>87.951807228915669</v>
      </c>
      <c r="AG48">
        <v>93.548387096774192</v>
      </c>
      <c r="AI48" t="s">
        <v>93</v>
      </c>
      <c r="AN48">
        <v>1</v>
      </c>
    </row>
    <row r="49" spans="1:40" x14ac:dyDescent="0.25">
      <c r="A49" t="s">
        <v>77</v>
      </c>
      <c r="B49" t="s">
        <v>76</v>
      </c>
      <c r="L49" t="s">
        <v>94</v>
      </c>
      <c r="M49" t="s">
        <v>358</v>
      </c>
      <c r="N49">
        <v>1</v>
      </c>
      <c r="O49" t="s">
        <v>94</v>
      </c>
      <c r="P49">
        <v>49.418604651162802</v>
      </c>
      <c r="Q49">
        <v>53.896103896103895</v>
      </c>
      <c r="R49">
        <v>16.129032258064498</v>
      </c>
      <c r="S49">
        <v>70.303030303030297</v>
      </c>
      <c r="T49">
        <v>65.454545454545496</v>
      </c>
      <c r="U49">
        <v>22.727272727272698</v>
      </c>
      <c r="V49">
        <v>65.317919075144516</v>
      </c>
      <c r="W49">
        <v>78.064516129032256</v>
      </c>
      <c r="X49">
        <v>50</v>
      </c>
      <c r="Y49">
        <v>100</v>
      </c>
      <c r="Z49">
        <v>83.132530120481931</v>
      </c>
      <c r="AA49">
        <v>53.548387096774192</v>
      </c>
      <c r="AB49">
        <v>31.213872832369944</v>
      </c>
      <c r="AC49">
        <v>26.451612903225808</v>
      </c>
      <c r="AD49">
        <v>2.5641025641025643</v>
      </c>
      <c r="AE49">
        <v>24.698795180722893</v>
      </c>
      <c r="AF49">
        <v>45.783132530120483</v>
      </c>
      <c r="AG49">
        <v>1.2903225806451613</v>
      </c>
      <c r="AI49" t="s">
        <v>358</v>
      </c>
      <c r="AM49">
        <v>1</v>
      </c>
    </row>
    <row r="50" spans="1:40" x14ac:dyDescent="0.25">
      <c r="A50" t="s">
        <v>79</v>
      </c>
      <c r="B50" t="s">
        <v>78</v>
      </c>
      <c r="L50" t="s">
        <v>95</v>
      </c>
      <c r="M50" t="s">
        <v>96</v>
      </c>
      <c r="N50">
        <v>1</v>
      </c>
      <c r="O50" t="s">
        <v>95</v>
      </c>
      <c r="P50">
        <v>9.3023255813952996</v>
      </c>
      <c r="Q50">
        <v>0.64935064935060005</v>
      </c>
      <c r="R50">
        <v>11.6129032258065</v>
      </c>
      <c r="S50">
        <v>10.303030303030299</v>
      </c>
      <c r="T50">
        <v>10.909090909090899</v>
      </c>
      <c r="U50">
        <v>13.636363636363599</v>
      </c>
      <c r="V50">
        <v>23.121387283236999</v>
      </c>
      <c r="W50">
        <v>2.5806451612903203</v>
      </c>
      <c r="X50">
        <v>34.615384615384613</v>
      </c>
      <c r="Y50">
        <v>25.903614457831324</v>
      </c>
      <c r="Z50">
        <v>31.325301204819283</v>
      </c>
      <c r="AA50">
        <v>41.29032258064516</v>
      </c>
      <c r="AB50">
        <v>0</v>
      </c>
      <c r="AC50">
        <v>0</v>
      </c>
      <c r="AD50">
        <v>1.2820512820512822</v>
      </c>
      <c r="AE50">
        <v>1.8072289156626506</v>
      </c>
      <c r="AF50">
        <v>1.2048192771084338</v>
      </c>
      <c r="AG50">
        <v>1.2903225806451613</v>
      </c>
      <c r="AI50" t="s">
        <v>96</v>
      </c>
      <c r="AL50">
        <v>1</v>
      </c>
    </row>
    <row r="51" spans="1:40" x14ac:dyDescent="0.25">
      <c r="A51" t="s">
        <v>81</v>
      </c>
      <c r="B51" t="s">
        <v>80</v>
      </c>
      <c r="L51" t="s">
        <v>97</v>
      </c>
      <c r="M51" t="s">
        <v>98</v>
      </c>
      <c r="N51">
        <v>1</v>
      </c>
      <c r="O51" t="s">
        <v>97</v>
      </c>
      <c r="P51">
        <v>62.209302325581397</v>
      </c>
      <c r="Q51">
        <v>29.870129870129901</v>
      </c>
      <c r="R51">
        <v>29.032258064516096</v>
      </c>
      <c r="S51">
        <v>63.636363636363605</v>
      </c>
      <c r="T51">
        <v>26.6666666666667</v>
      </c>
      <c r="U51">
        <v>19.480519480519501</v>
      </c>
      <c r="V51">
        <v>72.832369942196536</v>
      </c>
      <c r="W51">
        <v>51.612903225806448</v>
      </c>
      <c r="X51">
        <v>53.846153846153847</v>
      </c>
      <c r="Y51">
        <v>96.385542168674704</v>
      </c>
      <c r="Z51">
        <v>45.180722891566262</v>
      </c>
      <c r="AA51">
        <v>43.225806451612904</v>
      </c>
      <c r="AB51">
        <v>43.930635838150287</v>
      </c>
      <c r="AC51">
        <v>14.838709677419354</v>
      </c>
      <c r="AD51">
        <v>12.179487179487179</v>
      </c>
      <c r="AE51">
        <v>25.903614457831324</v>
      </c>
      <c r="AF51">
        <v>8.4337349397590362</v>
      </c>
      <c r="AG51">
        <v>1.935483870967742</v>
      </c>
      <c r="AI51" t="s">
        <v>98</v>
      </c>
      <c r="AM51">
        <v>1</v>
      </c>
    </row>
    <row r="52" spans="1:40" x14ac:dyDescent="0.25">
      <c r="A52" t="s">
        <v>83</v>
      </c>
      <c r="B52" t="s">
        <v>82</v>
      </c>
      <c r="L52" t="s">
        <v>99</v>
      </c>
      <c r="M52" t="s">
        <v>359</v>
      </c>
      <c r="N52">
        <v>1</v>
      </c>
      <c r="O52" t="s">
        <v>99</v>
      </c>
      <c r="P52">
        <v>28.488372093023301</v>
      </c>
      <c r="Q52">
        <v>46.103896103896105</v>
      </c>
      <c r="R52">
        <v>49.677419354838698</v>
      </c>
      <c r="S52">
        <v>46.060606060606105</v>
      </c>
      <c r="T52">
        <v>58.181818181818201</v>
      </c>
      <c r="U52">
        <v>48.701298701298704</v>
      </c>
      <c r="V52">
        <v>44.508670520231213</v>
      </c>
      <c r="W52">
        <v>66.451612903225808</v>
      </c>
      <c r="X52">
        <v>70.512820512820511</v>
      </c>
      <c r="Y52">
        <v>72.289156626506028</v>
      </c>
      <c r="Z52">
        <v>72.289156626506028</v>
      </c>
      <c r="AA52">
        <v>64.516129032258064</v>
      </c>
      <c r="AB52">
        <v>12.716763005780347</v>
      </c>
      <c r="AC52">
        <v>26.451612903225808</v>
      </c>
      <c r="AD52">
        <v>27.564102564102566</v>
      </c>
      <c r="AE52">
        <v>28.91566265060241</v>
      </c>
      <c r="AF52">
        <v>43.373493975903614</v>
      </c>
      <c r="AG52">
        <v>25.806451612903224</v>
      </c>
      <c r="AI52" t="s">
        <v>359</v>
      </c>
      <c r="AL52">
        <v>1</v>
      </c>
    </row>
    <row r="53" spans="1:40" x14ac:dyDescent="0.25">
      <c r="A53" t="s">
        <v>85</v>
      </c>
      <c r="B53" t="s">
        <v>84</v>
      </c>
      <c r="L53" t="s">
        <v>100</v>
      </c>
      <c r="M53" t="s">
        <v>101</v>
      </c>
      <c r="N53">
        <v>1</v>
      </c>
      <c r="O53" t="s">
        <v>100</v>
      </c>
      <c r="P53">
        <v>30.232558139534898</v>
      </c>
      <c r="Q53" t="s">
        <v>11</v>
      </c>
      <c r="R53" t="s">
        <v>11</v>
      </c>
      <c r="S53" t="s">
        <v>11</v>
      </c>
      <c r="T53" t="s">
        <v>11</v>
      </c>
      <c r="U53" t="s">
        <v>11</v>
      </c>
      <c r="V53">
        <v>58.959537572254334</v>
      </c>
      <c r="W53" t="s">
        <v>11</v>
      </c>
      <c r="X53" t="s">
        <v>11</v>
      </c>
      <c r="Y53" t="s">
        <v>11</v>
      </c>
      <c r="Z53" t="s">
        <v>11</v>
      </c>
      <c r="AA53" t="s">
        <v>11</v>
      </c>
      <c r="AB53">
        <v>9.8265895953757223</v>
      </c>
      <c r="AC53" t="s">
        <v>11</v>
      </c>
      <c r="AD53" t="s">
        <v>11</v>
      </c>
      <c r="AE53" t="s">
        <v>11</v>
      </c>
      <c r="AF53" t="s">
        <v>11</v>
      </c>
      <c r="AG53" t="s">
        <v>11</v>
      </c>
      <c r="AI53" t="s">
        <v>101</v>
      </c>
      <c r="AL53">
        <v>1</v>
      </c>
    </row>
    <row r="54" spans="1:40" x14ac:dyDescent="0.25">
      <c r="A54" t="s">
        <v>87</v>
      </c>
      <c r="B54" t="s">
        <v>86</v>
      </c>
      <c r="L54" t="s">
        <v>102</v>
      </c>
      <c r="M54" t="s">
        <v>103</v>
      </c>
      <c r="N54">
        <v>1</v>
      </c>
      <c r="O54" t="s">
        <v>102</v>
      </c>
      <c r="P54">
        <v>87.79069767441861</v>
      </c>
      <c r="Q54">
        <v>72.077922077922096</v>
      </c>
      <c r="R54">
        <v>94.193548387096797</v>
      </c>
      <c r="S54">
        <v>85.45454545454551</v>
      </c>
      <c r="T54">
        <v>83.636363636363598</v>
      </c>
      <c r="U54">
        <v>85.714285714285694</v>
      </c>
      <c r="V54">
        <v>100</v>
      </c>
      <c r="W54">
        <v>84.516129032258064</v>
      </c>
      <c r="X54">
        <v>99.358974358974365</v>
      </c>
      <c r="Y54">
        <v>100</v>
      </c>
      <c r="Z54">
        <v>90.963855421686745</v>
      </c>
      <c r="AA54">
        <v>90.322580645161295</v>
      </c>
      <c r="AB54">
        <v>76.300578034682076</v>
      </c>
      <c r="AC54">
        <v>52.258064516129032</v>
      </c>
      <c r="AD54">
        <v>84.615384615384613</v>
      </c>
      <c r="AE54">
        <v>65.060240963855421</v>
      </c>
      <c r="AF54">
        <v>72.289156626506028</v>
      </c>
      <c r="AG54">
        <v>83.225806451612897</v>
      </c>
      <c r="AI54" t="s">
        <v>103</v>
      </c>
      <c r="AN54">
        <v>1</v>
      </c>
    </row>
    <row r="55" spans="1:40" x14ac:dyDescent="0.25">
      <c r="A55" t="s">
        <v>89</v>
      </c>
      <c r="B55" t="s">
        <v>88</v>
      </c>
      <c r="L55" t="s">
        <v>104</v>
      </c>
      <c r="M55" t="s">
        <v>105</v>
      </c>
      <c r="N55">
        <v>1</v>
      </c>
      <c r="O55" t="s">
        <v>104</v>
      </c>
      <c r="P55">
        <v>75</v>
      </c>
      <c r="Q55">
        <v>77.922077922077904</v>
      </c>
      <c r="R55">
        <v>69.0322580645161</v>
      </c>
      <c r="S55">
        <v>80</v>
      </c>
      <c r="T55">
        <v>69.090909090909108</v>
      </c>
      <c r="U55">
        <v>77.272727272727309</v>
      </c>
      <c r="V55">
        <v>86.705202312138724</v>
      </c>
      <c r="W55">
        <v>89.032258064516128</v>
      </c>
      <c r="X55">
        <v>81.410256410256409</v>
      </c>
      <c r="Y55">
        <v>100</v>
      </c>
      <c r="Z55">
        <v>78.313253012048193</v>
      </c>
      <c r="AA55">
        <v>83.225806451612897</v>
      </c>
      <c r="AB55">
        <v>63.005780346820806</v>
      </c>
      <c r="AC55">
        <v>61.935483870967744</v>
      </c>
      <c r="AD55">
        <v>47.435897435897438</v>
      </c>
      <c r="AE55">
        <v>54.216867469879517</v>
      </c>
      <c r="AF55">
        <v>60.24096385542169</v>
      </c>
      <c r="AG55">
        <v>67.096774193548384</v>
      </c>
      <c r="AI55" t="s">
        <v>105</v>
      </c>
      <c r="AJ55">
        <v>1</v>
      </c>
    </row>
    <row r="56" spans="1:40" x14ac:dyDescent="0.25">
      <c r="A56" t="s">
        <v>91</v>
      </c>
      <c r="B56" t="s">
        <v>90</v>
      </c>
      <c r="L56" t="s">
        <v>106</v>
      </c>
      <c r="M56" t="s">
        <v>107</v>
      </c>
      <c r="N56">
        <v>1</v>
      </c>
      <c r="O56" t="s">
        <v>106</v>
      </c>
      <c r="P56">
        <v>35.465116279069804</v>
      </c>
      <c r="Q56">
        <v>55.194805194805198</v>
      </c>
      <c r="R56">
        <v>48.387096774193601</v>
      </c>
      <c r="S56">
        <v>42.424242424242401</v>
      </c>
      <c r="T56">
        <v>63.030303030303003</v>
      </c>
      <c r="U56">
        <v>38.961038961039002</v>
      </c>
      <c r="V56">
        <v>58.381502890173408</v>
      </c>
      <c r="W56">
        <v>80.645161290322577</v>
      </c>
      <c r="X56">
        <v>71.794871794871796</v>
      </c>
      <c r="Y56">
        <v>77.108433734939752</v>
      </c>
      <c r="Z56">
        <v>86.144578313253007</v>
      </c>
      <c r="AA56">
        <v>67.096774193548384</v>
      </c>
      <c r="AB56">
        <v>13.872832369942197</v>
      </c>
      <c r="AC56">
        <v>25.806451612903224</v>
      </c>
      <c r="AD56">
        <v>17.948717948717949</v>
      </c>
      <c r="AE56">
        <v>21.686746987951807</v>
      </c>
      <c r="AF56">
        <v>30.722891566265059</v>
      </c>
      <c r="AG56">
        <v>3.225806451612903</v>
      </c>
      <c r="AI56" t="s">
        <v>107</v>
      </c>
      <c r="AL56">
        <v>1</v>
      </c>
    </row>
    <row r="57" spans="1:40" x14ac:dyDescent="0.25">
      <c r="A57" t="s">
        <v>93</v>
      </c>
      <c r="B57" t="s">
        <v>92</v>
      </c>
      <c r="L57" t="s">
        <v>108</v>
      </c>
      <c r="M57" t="s">
        <v>109</v>
      </c>
      <c r="N57">
        <v>1</v>
      </c>
      <c r="O57" t="s">
        <v>108</v>
      </c>
      <c r="P57">
        <v>96.511627906976798</v>
      </c>
      <c r="Q57">
        <v>99.350649350649405</v>
      </c>
      <c r="R57">
        <v>94.838709677419402</v>
      </c>
      <c r="S57">
        <v>95.757575757575793</v>
      </c>
      <c r="T57">
        <v>96.969696969696997</v>
      </c>
      <c r="U57">
        <v>98.701298701298697</v>
      </c>
      <c r="V57">
        <v>100</v>
      </c>
      <c r="W57">
        <v>100</v>
      </c>
      <c r="X57">
        <v>100</v>
      </c>
      <c r="Y57">
        <v>100</v>
      </c>
      <c r="Z57">
        <v>100</v>
      </c>
      <c r="AA57">
        <v>100</v>
      </c>
      <c r="AB57">
        <v>82.080924855491332</v>
      </c>
      <c r="AC57">
        <v>83.870967741935488</v>
      </c>
      <c r="AD57">
        <v>84.615384615384613</v>
      </c>
      <c r="AE57">
        <v>78.313253012048193</v>
      </c>
      <c r="AF57">
        <v>89.156626506024097</v>
      </c>
      <c r="AG57">
        <v>92.903225806451616</v>
      </c>
      <c r="AI57" t="s">
        <v>109</v>
      </c>
      <c r="AN57">
        <v>1</v>
      </c>
    </row>
    <row r="58" spans="1:40" x14ac:dyDescent="0.25">
      <c r="A58" t="s">
        <v>358</v>
      </c>
      <c r="B58" t="s">
        <v>94</v>
      </c>
      <c r="L58" t="s">
        <v>110</v>
      </c>
      <c r="M58" t="s">
        <v>111</v>
      </c>
      <c r="N58">
        <v>1</v>
      </c>
      <c r="O58" t="s">
        <v>110</v>
      </c>
      <c r="P58">
        <v>54.651162790697704</v>
      </c>
      <c r="Q58">
        <v>50</v>
      </c>
      <c r="R58">
        <v>79.354838709677395</v>
      </c>
      <c r="S58">
        <v>26.060606060606101</v>
      </c>
      <c r="T58">
        <v>33.939393939393902</v>
      </c>
      <c r="U58">
        <v>82.467532467532507</v>
      </c>
      <c r="V58">
        <v>71.098265895953759</v>
      </c>
      <c r="W58">
        <v>90.322580645161295</v>
      </c>
      <c r="X58">
        <v>97.435897435897431</v>
      </c>
      <c r="Y58">
        <v>81.92771084337349</v>
      </c>
      <c r="Z58">
        <v>65.662650602409641</v>
      </c>
      <c r="AA58">
        <v>94.838709677419359</v>
      </c>
      <c r="AB58">
        <v>28.323699421965319</v>
      </c>
      <c r="AC58">
        <v>10.32258064516129</v>
      </c>
      <c r="AD58">
        <v>33.974358974358971</v>
      </c>
      <c r="AE58">
        <v>4.2168674698795181</v>
      </c>
      <c r="AF58">
        <v>3.6144578313253013</v>
      </c>
      <c r="AG58">
        <v>49.677419354838712</v>
      </c>
      <c r="AI58" t="s">
        <v>111</v>
      </c>
      <c r="AK58">
        <v>1</v>
      </c>
    </row>
    <row r="59" spans="1:40" x14ac:dyDescent="0.25">
      <c r="A59" t="s">
        <v>96</v>
      </c>
      <c r="B59" t="s">
        <v>95</v>
      </c>
      <c r="L59" t="s">
        <v>112</v>
      </c>
      <c r="M59" t="s">
        <v>113</v>
      </c>
      <c r="N59">
        <v>1</v>
      </c>
      <c r="O59" t="s">
        <v>112</v>
      </c>
      <c r="P59">
        <v>83.720930232558203</v>
      </c>
      <c r="Q59">
        <v>72.727272727272691</v>
      </c>
      <c r="R59">
        <v>88.387096774193594</v>
      </c>
      <c r="S59">
        <v>78.787878787878796</v>
      </c>
      <c r="T59">
        <v>84.848484848484901</v>
      </c>
      <c r="U59">
        <v>87.662337662337691</v>
      </c>
      <c r="V59">
        <v>98.843930635838149</v>
      </c>
      <c r="W59">
        <v>85.806451612903231</v>
      </c>
      <c r="X59">
        <v>97.435897435897431</v>
      </c>
      <c r="Y59">
        <v>96.98795180722891</v>
      </c>
      <c r="Z59">
        <v>92.168674698795186</v>
      </c>
      <c r="AA59">
        <v>91.612903225806448</v>
      </c>
      <c r="AB59">
        <v>69.942196531791907</v>
      </c>
      <c r="AC59">
        <v>56.12903225806452</v>
      </c>
      <c r="AD59">
        <v>82.051282051282058</v>
      </c>
      <c r="AE59">
        <v>56.626506024096386</v>
      </c>
      <c r="AF59">
        <v>73.493975903614455</v>
      </c>
      <c r="AG59">
        <v>83.225806451612897</v>
      </c>
      <c r="AI59" t="s">
        <v>113</v>
      </c>
      <c r="AN59">
        <v>1</v>
      </c>
    </row>
    <row r="60" spans="1:40" x14ac:dyDescent="0.25">
      <c r="A60" t="s">
        <v>98</v>
      </c>
      <c r="B60" t="s">
        <v>97</v>
      </c>
      <c r="L60" t="s">
        <v>114</v>
      </c>
      <c r="M60" t="s">
        <v>115</v>
      </c>
      <c r="N60">
        <v>1</v>
      </c>
      <c r="O60" t="s">
        <v>114</v>
      </c>
      <c r="P60">
        <v>40.116279069767401</v>
      </c>
      <c r="Q60">
        <v>25.974025974025999</v>
      </c>
      <c r="R60">
        <v>9.6774193548386993</v>
      </c>
      <c r="S60">
        <v>62.424242424242408</v>
      </c>
      <c r="T60">
        <v>32.727272727272698</v>
      </c>
      <c r="U60">
        <v>5.8441558441558001</v>
      </c>
      <c r="V60">
        <v>61.271676300578036</v>
      </c>
      <c r="W60">
        <v>52.903225806451616</v>
      </c>
      <c r="X60">
        <v>37.179487179487182</v>
      </c>
      <c r="Y60">
        <v>100</v>
      </c>
      <c r="Z60">
        <v>57.2289156626506</v>
      </c>
      <c r="AA60">
        <v>39.354838709677416</v>
      </c>
      <c r="AB60">
        <v>23.121387283236995</v>
      </c>
      <c r="AC60">
        <v>10.32258064516129</v>
      </c>
      <c r="AD60">
        <v>0.64102564102564108</v>
      </c>
      <c r="AE60">
        <v>21.686746987951807</v>
      </c>
      <c r="AF60">
        <v>9.0361445783132535</v>
      </c>
      <c r="AG60">
        <v>0</v>
      </c>
      <c r="AI60" t="s">
        <v>115</v>
      </c>
      <c r="AL60">
        <v>1</v>
      </c>
    </row>
    <row r="61" spans="1:40" x14ac:dyDescent="0.25">
      <c r="A61" t="s">
        <v>359</v>
      </c>
      <c r="B61" t="s">
        <v>99</v>
      </c>
      <c r="L61" t="s">
        <v>116</v>
      </c>
      <c r="M61" t="s">
        <v>117</v>
      </c>
      <c r="N61">
        <v>1</v>
      </c>
      <c r="O61" t="s">
        <v>116</v>
      </c>
      <c r="P61">
        <v>93.604651162790702</v>
      </c>
      <c r="Q61">
        <v>82.467532467532507</v>
      </c>
      <c r="R61">
        <v>98.064516129032299</v>
      </c>
      <c r="S61">
        <v>98.181818181818201</v>
      </c>
      <c r="T61">
        <v>95.757575757575793</v>
      </c>
      <c r="U61">
        <v>93.506493506493499</v>
      </c>
      <c r="V61">
        <v>100</v>
      </c>
      <c r="W61">
        <v>96.129032258064512</v>
      </c>
      <c r="X61">
        <v>100</v>
      </c>
      <c r="Y61">
        <v>100</v>
      </c>
      <c r="Z61">
        <v>100</v>
      </c>
      <c r="AA61">
        <v>98.064516129032256</v>
      </c>
      <c r="AB61">
        <v>78.034682080924853</v>
      </c>
      <c r="AC61">
        <v>66.451612903225808</v>
      </c>
      <c r="AD61">
        <v>92.307692307692307</v>
      </c>
      <c r="AE61">
        <v>80.722891566265062</v>
      </c>
      <c r="AF61">
        <v>89.156626506024097</v>
      </c>
      <c r="AG61">
        <v>88.387096774193552</v>
      </c>
      <c r="AI61" t="s">
        <v>117</v>
      </c>
      <c r="AN61">
        <v>1</v>
      </c>
    </row>
    <row r="62" spans="1:40" x14ac:dyDescent="0.25">
      <c r="A62" t="s">
        <v>101</v>
      </c>
      <c r="B62" t="s">
        <v>100</v>
      </c>
      <c r="L62" t="s">
        <v>118</v>
      </c>
      <c r="M62" t="s">
        <v>119</v>
      </c>
      <c r="N62">
        <v>1</v>
      </c>
      <c r="O62" t="s">
        <v>118</v>
      </c>
      <c r="P62">
        <v>41.860465116279101</v>
      </c>
      <c r="Q62">
        <v>21.428571428571399</v>
      </c>
      <c r="R62">
        <v>30.9677419354839</v>
      </c>
      <c r="S62">
        <v>16.363636363636399</v>
      </c>
      <c r="T62">
        <v>34.545454545454504</v>
      </c>
      <c r="U62">
        <v>24.675324675324699</v>
      </c>
      <c r="V62">
        <v>64.161849710982665</v>
      </c>
      <c r="W62">
        <v>43.225806451612904</v>
      </c>
      <c r="X62">
        <v>61.53846153846154</v>
      </c>
      <c r="Y62">
        <v>28.915662650602414</v>
      </c>
      <c r="Z62">
        <v>50.602409638554214</v>
      </c>
      <c r="AA62">
        <v>47.096774193548384</v>
      </c>
      <c r="AB62">
        <v>16.184971098265898</v>
      </c>
      <c r="AC62">
        <v>9.0322580645161299</v>
      </c>
      <c r="AD62">
        <v>10.897435897435898</v>
      </c>
      <c r="AE62">
        <v>7.2289156626506026</v>
      </c>
      <c r="AF62">
        <v>16.867469879518072</v>
      </c>
      <c r="AG62">
        <v>3.225806451612903</v>
      </c>
      <c r="AI62" t="s">
        <v>119</v>
      </c>
      <c r="AJ62">
        <v>1</v>
      </c>
    </row>
    <row r="63" spans="1:40" x14ac:dyDescent="0.25">
      <c r="A63" t="s">
        <v>103</v>
      </c>
      <c r="B63" t="s">
        <v>102</v>
      </c>
      <c r="L63" t="s">
        <v>120</v>
      </c>
      <c r="M63" t="s">
        <v>121</v>
      </c>
      <c r="N63">
        <v>1</v>
      </c>
      <c r="O63" t="s">
        <v>120</v>
      </c>
      <c r="P63">
        <v>37.209302325581397</v>
      </c>
      <c r="Q63">
        <v>44.805194805194795</v>
      </c>
      <c r="R63">
        <v>42.580645161290299</v>
      </c>
      <c r="S63">
        <v>57.575757575757599</v>
      </c>
      <c r="T63">
        <v>53.939393939393895</v>
      </c>
      <c r="U63">
        <v>45.454545454545496</v>
      </c>
      <c r="V63">
        <v>56.647398843930638</v>
      </c>
      <c r="W63">
        <v>66.451612903225808</v>
      </c>
      <c r="X63">
        <v>63.46153846153846</v>
      </c>
      <c r="Y63">
        <v>83.734939759036138</v>
      </c>
      <c r="Z63">
        <v>66.867469879518069</v>
      </c>
      <c r="AA63">
        <v>64.516129032258064</v>
      </c>
      <c r="AB63">
        <v>17.919075144508671</v>
      </c>
      <c r="AC63">
        <v>25.161290322580644</v>
      </c>
      <c r="AD63">
        <v>19.23076923076923</v>
      </c>
      <c r="AE63">
        <v>30.120481927710845</v>
      </c>
      <c r="AF63">
        <v>33.734939759036145</v>
      </c>
      <c r="AG63">
        <v>25.806451612903224</v>
      </c>
      <c r="AI63" t="s">
        <v>121</v>
      </c>
      <c r="AL63">
        <v>1</v>
      </c>
    </row>
    <row r="64" spans="1:40" x14ac:dyDescent="0.25">
      <c r="A64" t="s">
        <v>105</v>
      </c>
      <c r="B64" t="s">
        <v>104</v>
      </c>
      <c r="L64" t="s">
        <v>122</v>
      </c>
      <c r="M64" t="s">
        <v>123</v>
      </c>
      <c r="N64">
        <v>1</v>
      </c>
      <c r="O64" t="s">
        <v>122</v>
      </c>
      <c r="P64">
        <v>21.511627906976699</v>
      </c>
      <c r="Q64">
        <v>13.636363636363599</v>
      </c>
      <c r="R64">
        <v>54.838709677419395</v>
      </c>
      <c r="S64">
        <v>51.515151515151501</v>
      </c>
      <c r="T64">
        <v>23.030303030303003</v>
      </c>
      <c r="U64">
        <v>17.5324675324675</v>
      </c>
      <c r="V64">
        <v>41.040462427745666</v>
      </c>
      <c r="W64">
        <v>38.70967741935484</v>
      </c>
      <c r="X64">
        <v>83.974358974358978</v>
      </c>
      <c r="Y64">
        <v>98.795180722891573</v>
      </c>
      <c r="Z64">
        <v>53.012048192771083</v>
      </c>
      <c r="AA64">
        <v>64.516129032258064</v>
      </c>
      <c r="AB64">
        <v>6.3583815028901736</v>
      </c>
      <c r="AC64">
        <v>3.870967741935484</v>
      </c>
      <c r="AD64">
        <v>12.179487179487179</v>
      </c>
      <c r="AE64">
        <v>18.674698795180724</v>
      </c>
      <c r="AF64">
        <v>3.0120481927710845</v>
      </c>
      <c r="AG64">
        <v>0</v>
      </c>
      <c r="AI64" t="s">
        <v>123</v>
      </c>
      <c r="AL64">
        <v>1</v>
      </c>
    </row>
    <row r="65" spans="1:40" x14ac:dyDescent="0.25">
      <c r="A65" t="s">
        <v>107</v>
      </c>
      <c r="B65" t="s">
        <v>106</v>
      </c>
      <c r="L65" t="s">
        <v>124</v>
      </c>
      <c r="M65" t="s">
        <v>125</v>
      </c>
      <c r="N65">
        <v>1</v>
      </c>
      <c r="O65" t="s">
        <v>124</v>
      </c>
      <c r="P65" t="s">
        <v>11</v>
      </c>
      <c r="Q65" t="s">
        <v>11</v>
      </c>
      <c r="R65" t="s">
        <v>11</v>
      </c>
      <c r="S65" t="s">
        <v>11</v>
      </c>
      <c r="T65" t="s">
        <v>11</v>
      </c>
      <c r="U65" t="s">
        <v>11</v>
      </c>
      <c r="V65" t="s">
        <v>11</v>
      </c>
      <c r="W65" t="s">
        <v>11</v>
      </c>
      <c r="X65" t="s">
        <v>11</v>
      </c>
      <c r="Y65" t="s">
        <v>11</v>
      </c>
      <c r="Z65" t="s">
        <v>11</v>
      </c>
      <c r="AA65" t="s">
        <v>11</v>
      </c>
      <c r="AB65" t="s">
        <v>11</v>
      </c>
      <c r="AC65" t="s">
        <v>11</v>
      </c>
      <c r="AD65" t="s">
        <v>11</v>
      </c>
      <c r="AE65" t="s">
        <v>11</v>
      </c>
      <c r="AF65" t="s">
        <v>11</v>
      </c>
      <c r="AG65" t="s">
        <v>11</v>
      </c>
      <c r="AI65" t="s">
        <v>125</v>
      </c>
      <c r="AM65">
        <v>1</v>
      </c>
    </row>
    <row r="66" spans="1:40" x14ac:dyDescent="0.25">
      <c r="A66" t="s">
        <v>109</v>
      </c>
      <c r="B66" t="s">
        <v>108</v>
      </c>
      <c r="L66" t="s">
        <v>126</v>
      </c>
      <c r="M66" t="s">
        <v>360</v>
      </c>
      <c r="N66">
        <v>1</v>
      </c>
      <c r="O66" t="s">
        <v>126</v>
      </c>
      <c r="P66">
        <v>16.2790697674419</v>
      </c>
      <c r="Q66">
        <v>70.779220779220793</v>
      </c>
      <c r="R66">
        <v>64.516129032258092</v>
      </c>
      <c r="S66">
        <v>30.909090909090903</v>
      </c>
      <c r="T66">
        <v>64.242424242424306</v>
      </c>
      <c r="U66">
        <v>58.441558441558406</v>
      </c>
      <c r="V66">
        <v>39.306358381502889</v>
      </c>
      <c r="W66">
        <v>92.258064516129025</v>
      </c>
      <c r="X66">
        <v>95.512820512820511</v>
      </c>
      <c r="Y66">
        <v>81.325301204819283</v>
      </c>
      <c r="Z66">
        <v>86.144578313253007</v>
      </c>
      <c r="AA66">
        <v>89.032258064516128</v>
      </c>
      <c r="AB66">
        <v>4.6242774566473992</v>
      </c>
      <c r="AC66">
        <v>40.645161290322584</v>
      </c>
      <c r="AD66">
        <v>5.1282051282051286</v>
      </c>
      <c r="AE66">
        <v>8.4337349397590362</v>
      </c>
      <c r="AF66">
        <v>30.120481927710845</v>
      </c>
      <c r="AG66">
        <v>1.2903225806451613</v>
      </c>
      <c r="AI66" t="s">
        <v>360</v>
      </c>
      <c r="AL66">
        <v>1</v>
      </c>
    </row>
    <row r="67" spans="1:40" x14ac:dyDescent="0.25">
      <c r="A67" t="s">
        <v>111</v>
      </c>
      <c r="B67" t="s">
        <v>110</v>
      </c>
      <c r="L67" t="s">
        <v>127</v>
      </c>
      <c r="M67" t="s">
        <v>128</v>
      </c>
      <c r="N67">
        <v>1</v>
      </c>
      <c r="O67" t="s">
        <v>127</v>
      </c>
      <c r="P67">
        <v>36.046511627907002</v>
      </c>
      <c r="Q67">
        <v>10.3896103896104</v>
      </c>
      <c r="R67">
        <v>39.354838709677395</v>
      </c>
      <c r="S67">
        <v>7.2727272727272005</v>
      </c>
      <c r="T67">
        <v>1.2121212121211999</v>
      </c>
      <c r="U67">
        <v>53.896103896103895</v>
      </c>
      <c r="V67">
        <v>58.959537572254334</v>
      </c>
      <c r="W67">
        <v>29.677419354838705</v>
      </c>
      <c r="X67">
        <v>79.487179487179489</v>
      </c>
      <c r="Y67">
        <v>28.915662650602414</v>
      </c>
      <c r="Z67">
        <v>17.46987951807229</v>
      </c>
      <c r="AA67">
        <v>81.290322580645153</v>
      </c>
      <c r="AB67">
        <v>15.606936416184972</v>
      </c>
      <c r="AC67">
        <v>1.935483870967742</v>
      </c>
      <c r="AD67">
        <v>5.1282051282051286</v>
      </c>
      <c r="AE67">
        <v>1.2048192771084338</v>
      </c>
      <c r="AF67">
        <v>0</v>
      </c>
      <c r="AG67">
        <v>3.225806451612903</v>
      </c>
      <c r="AI67" t="s">
        <v>128</v>
      </c>
      <c r="AL67">
        <v>1</v>
      </c>
    </row>
    <row r="68" spans="1:40" x14ac:dyDescent="0.25">
      <c r="A68" t="s">
        <v>113</v>
      </c>
      <c r="B68" t="s">
        <v>112</v>
      </c>
      <c r="L68" t="s">
        <v>129</v>
      </c>
      <c r="M68" t="s">
        <v>130</v>
      </c>
      <c r="N68">
        <v>1</v>
      </c>
      <c r="O68" t="s">
        <v>129</v>
      </c>
      <c r="P68">
        <v>6.9767441860465</v>
      </c>
      <c r="Q68" t="s">
        <v>11</v>
      </c>
      <c r="R68" t="s">
        <v>11</v>
      </c>
      <c r="S68">
        <v>7.8787878787878007</v>
      </c>
      <c r="T68">
        <v>6.6666666666666003</v>
      </c>
      <c r="U68" t="s">
        <v>11</v>
      </c>
      <c r="V68">
        <v>28.323699421965316</v>
      </c>
      <c r="W68" t="s">
        <v>11</v>
      </c>
      <c r="X68" t="s">
        <v>11</v>
      </c>
      <c r="Y68">
        <v>34.939759036144579</v>
      </c>
      <c r="Z68">
        <v>53.012048192771083</v>
      </c>
      <c r="AA68" t="s">
        <v>11</v>
      </c>
      <c r="AB68">
        <v>0</v>
      </c>
      <c r="AC68" t="s">
        <v>11</v>
      </c>
      <c r="AD68" t="s">
        <v>11</v>
      </c>
      <c r="AE68">
        <v>0.60240963855421692</v>
      </c>
      <c r="AF68">
        <v>0</v>
      </c>
      <c r="AG68" t="s">
        <v>11</v>
      </c>
      <c r="AI68" t="s">
        <v>130</v>
      </c>
      <c r="AL68">
        <v>1</v>
      </c>
    </row>
    <row r="69" spans="1:40" x14ac:dyDescent="0.25">
      <c r="A69" t="s">
        <v>115</v>
      </c>
      <c r="B69" t="s">
        <v>114</v>
      </c>
      <c r="L69" t="s">
        <v>131</v>
      </c>
      <c r="M69" t="s">
        <v>132</v>
      </c>
      <c r="N69">
        <v>1</v>
      </c>
      <c r="O69" t="s">
        <v>131</v>
      </c>
      <c r="P69">
        <v>81.395348837209298</v>
      </c>
      <c r="Q69">
        <v>57.792207792207797</v>
      </c>
      <c r="R69">
        <v>74.193548387096797</v>
      </c>
      <c r="S69">
        <v>74.545454545454604</v>
      </c>
      <c r="T69">
        <v>67.878787878787904</v>
      </c>
      <c r="U69">
        <v>83.116883116883102</v>
      </c>
      <c r="V69">
        <v>95.95375722543352</v>
      </c>
      <c r="W69">
        <v>76.129032258064512</v>
      </c>
      <c r="X69">
        <v>84.615384615384613</v>
      </c>
      <c r="Y69">
        <v>94.578313253012055</v>
      </c>
      <c r="Z69">
        <v>80.120481927710841</v>
      </c>
      <c r="AA69">
        <v>85.161290322580641</v>
      </c>
      <c r="AB69">
        <v>67.630057803468205</v>
      </c>
      <c r="AC69">
        <v>38.70967741935484</v>
      </c>
      <c r="AD69">
        <v>61.53846153846154</v>
      </c>
      <c r="AE69">
        <v>48.192771084337352</v>
      </c>
      <c r="AF69">
        <v>56.024096385542165</v>
      </c>
      <c r="AG69">
        <v>71.612903225806448</v>
      </c>
      <c r="AI69" t="s">
        <v>132</v>
      </c>
      <c r="AN69">
        <v>1</v>
      </c>
    </row>
    <row r="70" spans="1:40" x14ac:dyDescent="0.25">
      <c r="A70" t="s">
        <v>117</v>
      </c>
      <c r="B70" t="s">
        <v>116</v>
      </c>
      <c r="L70" t="s">
        <v>133</v>
      </c>
      <c r="M70" t="s">
        <v>134</v>
      </c>
      <c r="N70">
        <v>1</v>
      </c>
      <c r="O70" t="s">
        <v>133</v>
      </c>
      <c r="P70">
        <v>32.558139534883701</v>
      </c>
      <c r="Q70">
        <v>22.0779220779221</v>
      </c>
      <c r="R70">
        <v>45.806451612903196</v>
      </c>
      <c r="S70">
        <v>66.6666666666667</v>
      </c>
      <c r="T70">
        <v>10.303030303030299</v>
      </c>
      <c r="U70">
        <v>18.831168831168803</v>
      </c>
      <c r="V70">
        <v>50.289017341040463</v>
      </c>
      <c r="W70">
        <v>44.516129032258064</v>
      </c>
      <c r="X70">
        <v>72.435897435897431</v>
      </c>
      <c r="Y70">
        <v>100</v>
      </c>
      <c r="Z70">
        <v>31.325301204819283</v>
      </c>
      <c r="AA70">
        <v>43.225806451612904</v>
      </c>
      <c r="AB70">
        <v>13.872832369942197</v>
      </c>
      <c r="AC70">
        <v>9.0322580645161299</v>
      </c>
      <c r="AD70">
        <v>12.179487179487179</v>
      </c>
      <c r="AE70">
        <v>22.289156626506024</v>
      </c>
      <c r="AF70">
        <v>1.2048192771084338</v>
      </c>
      <c r="AG70">
        <v>1.935483870967742</v>
      </c>
      <c r="AI70" t="s">
        <v>134</v>
      </c>
      <c r="AM70">
        <v>1</v>
      </c>
    </row>
    <row r="71" spans="1:40" x14ac:dyDescent="0.25">
      <c r="A71" t="s">
        <v>119</v>
      </c>
      <c r="B71" t="s">
        <v>118</v>
      </c>
      <c r="L71" t="s">
        <v>135</v>
      </c>
      <c r="M71" t="s">
        <v>136</v>
      </c>
      <c r="N71">
        <v>1</v>
      </c>
      <c r="O71" t="s">
        <v>135</v>
      </c>
      <c r="P71">
        <v>79.069767441860492</v>
      </c>
      <c r="Q71">
        <v>42.207792207792203</v>
      </c>
      <c r="R71">
        <v>56.129032258064505</v>
      </c>
      <c r="S71">
        <v>54.545454545454497</v>
      </c>
      <c r="T71">
        <v>49.696969696969703</v>
      </c>
      <c r="U71">
        <v>58.441558441558406</v>
      </c>
      <c r="V71">
        <v>95.95375722543352</v>
      </c>
      <c r="W71">
        <v>72.258064516129025</v>
      </c>
      <c r="X71">
        <v>92.307692307692307</v>
      </c>
      <c r="Y71">
        <v>100</v>
      </c>
      <c r="Z71">
        <v>75.301204819277103</v>
      </c>
      <c r="AA71">
        <v>89.032258064516128</v>
      </c>
      <c r="AB71">
        <v>65.317919075144502</v>
      </c>
      <c r="AC71">
        <v>14.193548387096774</v>
      </c>
      <c r="AD71">
        <v>2.5641025641025643</v>
      </c>
      <c r="AE71">
        <v>18.674698795180724</v>
      </c>
      <c r="AF71">
        <v>13.253012048192771</v>
      </c>
      <c r="AG71">
        <v>1.2903225806451613</v>
      </c>
      <c r="AI71" t="s">
        <v>136</v>
      </c>
      <c r="AM71">
        <v>1</v>
      </c>
    </row>
    <row r="72" spans="1:40" x14ac:dyDescent="0.25">
      <c r="A72" t="s">
        <v>121</v>
      </c>
      <c r="B72" t="s">
        <v>120</v>
      </c>
      <c r="L72" t="s">
        <v>137</v>
      </c>
      <c r="M72" t="s">
        <v>361</v>
      </c>
      <c r="N72">
        <v>1</v>
      </c>
      <c r="O72" t="s">
        <v>137</v>
      </c>
      <c r="P72">
        <v>50</v>
      </c>
      <c r="Q72">
        <v>83.116883116883102</v>
      </c>
      <c r="R72">
        <v>87.096774193548399</v>
      </c>
      <c r="S72">
        <v>98.787878787878796</v>
      </c>
      <c r="T72">
        <v>89.696969696969703</v>
      </c>
      <c r="U72">
        <v>88.3116883116883</v>
      </c>
      <c r="V72">
        <v>65.317919075144516</v>
      </c>
      <c r="W72">
        <v>98.064516129032256</v>
      </c>
      <c r="X72">
        <v>97.435897435897431</v>
      </c>
      <c r="Y72">
        <v>100</v>
      </c>
      <c r="Z72">
        <v>96.98795180722891</v>
      </c>
      <c r="AA72">
        <v>90.967741935483872</v>
      </c>
      <c r="AB72">
        <v>32.369942196531795</v>
      </c>
      <c r="AC72">
        <v>65.806451612903231</v>
      </c>
      <c r="AD72">
        <v>81.410256410256409</v>
      </c>
      <c r="AE72">
        <v>80.722891566265062</v>
      </c>
      <c r="AF72">
        <v>79.518072289156621</v>
      </c>
      <c r="AG72">
        <v>83.225806451612897</v>
      </c>
      <c r="AI72" t="s">
        <v>361</v>
      </c>
      <c r="AK72">
        <v>1</v>
      </c>
    </row>
    <row r="73" spans="1:40" x14ac:dyDescent="0.25">
      <c r="A73" t="s">
        <v>123</v>
      </c>
      <c r="B73" t="s">
        <v>122</v>
      </c>
      <c r="L73" t="s">
        <v>138</v>
      </c>
      <c r="M73" t="s">
        <v>139</v>
      </c>
      <c r="N73">
        <v>1</v>
      </c>
      <c r="O73" t="s">
        <v>138</v>
      </c>
      <c r="P73">
        <v>50.581395348837198</v>
      </c>
      <c r="Q73">
        <v>36.363636363636395</v>
      </c>
      <c r="R73">
        <v>36.129032258064498</v>
      </c>
      <c r="S73">
        <v>43.636363636363598</v>
      </c>
      <c r="T73">
        <v>16.969696969697001</v>
      </c>
      <c r="U73">
        <v>11.038961038961</v>
      </c>
      <c r="V73">
        <v>65.317919075144516</v>
      </c>
      <c r="W73">
        <v>60.645161290322584</v>
      </c>
      <c r="X73">
        <v>70.512820512820511</v>
      </c>
      <c r="Y73">
        <v>94.578313253012055</v>
      </c>
      <c r="Z73">
        <v>42.168674698795179</v>
      </c>
      <c r="AA73">
        <v>38.064516129032256</v>
      </c>
      <c r="AB73">
        <v>33.52601156069364</v>
      </c>
      <c r="AC73">
        <v>16.129032258064516</v>
      </c>
      <c r="AD73">
        <v>8.9743589743589745</v>
      </c>
      <c r="AE73">
        <v>14.457831325301205</v>
      </c>
      <c r="AF73">
        <v>3.0120481927710845</v>
      </c>
      <c r="AG73">
        <v>1.2903225806451613</v>
      </c>
      <c r="AI73" t="s">
        <v>139</v>
      </c>
      <c r="AM73">
        <v>1</v>
      </c>
    </row>
    <row r="74" spans="1:40" x14ac:dyDescent="0.25">
      <c r="A74" t="s">
        <v>125</v>
      </c>
      <c r="B74" t="s">
        <v>124</v>
      </c>
      <c r="L74" t="s">
        <v>140</v>
      </c>
      <c r="M74" t="s">
        <v>141</v>
      </c>
      <c r="N74">
        <v>1</v>
      </c>
      <c r="O74" t="s">
        <v>140</v>
      </c>
      <c r="P74">
        <v>39.534883720930196</v>
      </c>
      <c r="Q74">
        <v>66.233766233766204</v>
      </c>
      <c r="R74">
        <v>63.870967741935502</v>
      </c>
      <c r="S74">
        <v>55.151515151515198</v>
      </c>
      <c r="T74">
        <v>59.393939393939398</v>
      </c>
      <c r="U74">
        <v>36.363636363636395</v>
      </c>
      <c r="V74">
        <v>60.693641618497111</v>
      </c>
      <c r="W74">
        <v>80.645161290322577</v>
      </c>
      <c r="X74">
        <v>79.487179487179489</v>
      </c>
      <c r="Y74">
        <v>80.722891566265062</v>
      </c>
      <c r="Z74">
        <v>69.277108433734938</v>
      </c>
      <c r="AA74">
        <v>57.41935483870968</v>
      </c>
      <c r="AB74">
        <v>23.121387283236995</v>
      </c>
      <c r="AC74">
        <v>45.806451612903224</v>
      </c>
      <c r="AD74">
        <v>37.820512820512818</v>
      </c>
      <c r="AE74">
        <v>30.722891566265059</v>
      </c>
      <c r="AF74">
        <v>47.590361445783131</v>
      </c>
      <c r="AG74">
        <v>16.774193548387096</v>
      </c>
      <c r="AI74" t="s">
        <v>141</v>
      </c>
      <c r="AJ74">
        <v>1</v>
      </c>
    </row>
    <row r="75" spans="1:40" x14ac:dyDescent="0.25">
      <c r="A75" t="s">
        <v>360</v>
      </c>
      <c r="B75" t="s">
        <v>126</v>
      </c>
      <c r="L75" t="s">
        <v>142</v>
      </c>
      <c r="M75" t="s">
        <v>143</v>
      </c>
      <c r="N75">
        <v>1</v>
      </c>
      <c r="O75" t="s">
        <v>142</v>
      </c>
      <c r="P75">
        <v>26.162790697674399</v>
      </c>
      <c r="Q75">
        <v>4.5454545454544997</v>
      </c>
      <c r="R75">
        <v>7.7419354838709005</v>
      </c>
      <c r="S75">
        <v>11.515151515151501</v>
      </c>
      <c r="T75">
        <v>1.8181818181818001</v>
      </c>
      <c r="U75">
        <v>31.818181818181802</v>
      </c>
      <c r="V75">
        <v>46.820809248554916</v>
      </c>
      <c r="W75">
        <v>18.709677419354833</v>
      </c>
      <c r="X75">
        <v>70.512820512820511</v>
      </c>
      <c r="Y75">
        <v>36.746987951807228</v>
      </c>
      <c r="Z75">
        <v>30.120481927710841</v>
      </c>
      <c r="AA75">
        <v>83.225806451612897</v>
      </c>
      <c r="AB75">
        <v>10.982658959537572</v>
      </c>
      <c r="AC75">
        <v>0.64516129032258063</v>
      </c>
      <c r="AD75">
        <v>0</v>
      </c>
      <c r="AE75">
        <v>1.8072289156626506</v>
      </c>
      <c r="AF75">
        <v>0</v>
      </c>
      <c r="AG75">
        <v>0</v>
      </c>
      <c r="AI75" t="s">
        <v>143</v>
      </c>
      <c r="AM75">
        <v>1</v>
      </c>
    </row>
    <row r="76" spans="1:40" x14ac:dyDescent="0.25">
      <c r="A76" t="s">
        <v>128</v>
      </c>
      <c r="B76" t="s">
        <v>127</v>
      </c>
      <c r="L76" t="s">
        <v>144</v>
      </c>
      <c r="M76" t="s">
        <v>145</v>
      </c>
      <c r="N76">
        <v>1</v>
      </c>
      <c r="O76" t="s">
        <v>144</v>
      </c>
      <c r="P76">
        <v>85.465116279069804</v>
      </c>
      <c r="Q76">
        <v>88.961038961038994</v>
      </c>
      <c r="R76">
        <v>76.129032258064498</v>
      </c>
      <c r="S76">
        <v>84.848484848484901</v>
      </c>
      <c r="T76">
        <v>74.545454545454604</v>
      </c>
      <c r="U76">
        <v>77.922077922077904</v>
      </c>
      <c r="V76">
        <v>99.421965317919074</v>
      </c>
      <c r="W76">
        <v>99.354838709677423</v>
      </c>
      <c r="X76">
        <v>83.974358974358978</v>
      </c>
      <c r="Y76">
        <v>98.795180722891573</v>
      </c>
      <c r="Z76">
        <v>83.132530120481931</v>
      </c>
      <c r="AA76">
        <v>83.225806451612897</v>
      </c>
      <c r="AB76">
        <v>71.098265895953759</v>
      </c>
      <c r="AC76">
        <v>79.354838709677423</v>
      </c>
      <c r="AD76">
        <v>67.307692307692307</v>
      </c>
      <c r="AE76">
        <v>67.46987951807229</v>
      </c>
      <c r="AF76">
        <v>65.662650602409641</v>
      </c>
      <c r="AG76">
        <v>68.387096774193552</v>
      </c>
      <c r="AI76" t="s">
        <v>145</v>
      </c>
      <c r="AJ76">
        <v>1</v>
      </c>
    </row>
    <row r="77" spans="1:40" x14ac:dyDescent="0.25">
      <c r="A77" t="s">
        <v>130</v>
      </c>
      <c r="B77" t="s">
        <v>129</v>
      </c>
      <c r="L77" t="s">
        <v>146</v>
      </c>
      <c r="M77" t="s">
        <v>147</v>
      </c>
      <c r="N77">
        <v>1</v>
      </c>
      <c r="O77" t="s">
        <v>146</v>
      </c>
      <c r="P77">
        <v>12.790697674418599</v>
      </c>
      <c r="Q77">
        <v>9.7402597402597006</v>
      </c>
      <c r="R77">
        <v>30.322580645161302</v>
      </c>
      <c r="S77">
        <v>46.6666666666667</v>
      </c>
      <c r="T77">
        <v>15.151515151515198</v>
      </c>
      <c r="U77">
        <v>20.7792207792208</v>
      </c>
      <c r="V77">
        <v>28.901734104046241</v>
      </c>
      <c r="W77">
        <v>20.645161290322577</v>
      </c>
      <c r="X77">
        <v>53.846153846153847</v>
      </c>
      <c r="Y77">
        <v>72.289156626506028</v>
      </c>
      <c r="Z77">
        <v>34.939759036144579</v>
      </c>
      <c r="AA77">
        <v>34.193548387096769</v>
      </c>
      <c r="AB77">
        <v>2.3121387283236996</v>
      </c>
      <c r="AC77">
        <v>3.225806451612903</v>
      </c>
      <c r="AD77">
        <v>12.179487179487179</v>
      </c>
      <c r="AE77">
        <v>28.91566265060241</v>
      </c>
      <c r="AF77">
        <v>4.2168674698795181</v>
      </c>
      <c r="AG77">
        <v>3.225806451612903</v>
      </c>
      <c r="AI77" t="s">
        <v>147</v>
      </c>
      <c r="AK77">
        <v>1</v>
      </c>
    </row>
    <row r="78" spans="1:40" x14ac:dyDescent="0.25">
      <c r="A78" t="s">
        <v>132</v>
      </c>
      <c r="B78" t="s">
        <v>131</v>
      </c>
      <c r="L78" t="s">
        <v>148</v>
      </c>
      <c r="M78" t="s">
        <v>149</v>
      </c>
      <c r="N78">
        <v>1</v>
      </c>
      <c r="O78" t="s">
        <v>148</v>
      </c>
      <c r="P78">
        <v>66.860465116279101</v>
      </c>
      <c r="Q78">
        <v>47.402597402597401</v>
      </c>
      <c r="R78">
        <v>43.870967741935502</v>
      </c>
      <c r="S78">
        <v>40.606060606060602</v>
      </c>
      <c r="T78">
        <v>60.606060606060595</v>
      </c>
      <c r="U78">
        <v>44.805194805194795</v>
      </c>
      <c r="V78">
        <v>77.456647398843927</v>
      </c>
      <c r="W78">
        <v>67.741935483870975</v>
      </c>
      <c r="X78">
        <v>67.307692307692307</v>
      </c>
      <c r="Y78">
        <v>65.060240963855421</v>
      </c>
      <c r="Z78">
        <v>72.289156626506028</v>
      </c>
      <c r="AA78">
        <v>61.29032258064516</v>
      </c>
      <c r="AB78">
        <v>54.335260115606935</v>
      </c>
      <c r="AC78">
        <v>27.096774193548388</v>
      </c>
      <c r="AD78">
        <v>19.23076923076923</v>
      </c>
      <c r="AE78">
        <v>24.698795180722893</v>
      </c>
      <c r="AF78">
        <v>45.180722891566262</v>
      </c>
      <c r="AG78">
        <v>28.387096774193548</v>
      </c>
      <c r="AI78" t="s">
        <v>149</v>
      </c>
      <c r="AK78">
        <v>1</v>
      </c>
    </row>
    <row r="79" spans="1:40" x14ac:dyDescent="0.25">
      <c r="A79" t="s">
        <v>134</v>
      </c>
      <c r="B79" t="s">
        <v>133</v>
      </c>
      <c r="L79" t="s">
        <v>150</v>
      </c>
      <c r="M79" t="s">
        <v>151</v>
      </c>
      <c r="N79">
        <v>1</v>
      </c>
      <c r="O79" t="s">
        <v>150</v>
      </c>
      <c r="P79">
        <v>95.348837209302289</v>
      </c>
      <c r="Q79">
        <v>98.051948051948102</v>
      </c>
      <c r="R79">
        <v>89.677419354838705</v>
      </c>
      <c r="S79">
        <v>96.969696969696997</v>
      </c>
      <c r="T79">
        <v>90.303030303030297</v>
      </c>
      <c r="U79">
        <v>90.259740259740298</v>
      </c>
      <c r="V79">
        <v>100</v>
      </c>
      <c r="W79">
        <v>100</v>
      </c>
      <c r="X79">
        <v>97.435897435897431</v>
      </c>
      <c r="Y79">
        <v>100</v>
      </c>
      <c r="Z79">
        <v>96.98795180722891</v>
      </c>
      <c r="AA79">
        <v>94.838709677419359</v>
      </c>
      <c r="AB79">
        <v>78.612716763005778</v>
      </c>
      <c r="AC79">
        <v>83.225806451612897</v>
      </c>
      <c r="AD79">
        <v>83.974358974358978</v>
      </c>
      <c r="AE79">
        <v>78.313253012048193</v>
      </c>
      <c r="AF79">
        <v>83.132530120481931</v>
      </c>
      <c r="AG79">
        <v>85.161290322580641</v>
      </c>
      <c r="AI79" t="s">
        <v>151</v>
      </c>
      <c r="AN79">
        <v>1</v>
      </c>
    </row>
    <row r="80" spans="1:40" x14ac:dyDescent="0.25">
      <c r="A80" t="s">
        <v>136</v>
      </c>
      <c r="B80" t="s">
        <v>135</v>
      </c>
      <c r="L80" t="s">
        <v>152</v>
      </c>
      <c r="M80" t="s">
        <v>362</v>
      </c>
      <c r="N80">
        <v>1</v>
      </c>
      <c r="O80" t="s">
        <v>152</v>
      </c>
      <c r="P80">
        <v>33.139534883720899</v>
      </c>
      <c r="Q80">
        <v>54.545454545454497</v>
      </c>
      <c r="R80">
        <v>38.709677419354797</v>
      </c>
      <c r="S80">
        <v>9.0909090909089993</v>
      </c>
      <c r="T80">
        <v>40</v>
      </c>
      <c r="U80">
        <v>16.883116883116898</v>
      </c>
      <c r="V80">
        <v>50.289017341040463</v>
      </c>
      <c r="W80">
        <v>74.838709677419359</v>
      </c>
      <c r="X80">
        <v>67.948717948717956</v>
      </c>
      <c r="Y80">
        <v>24.698795180722897</v>
      </c>
      <c r="Z80">
        <v>59.036144578313255</v>
      </c>
      <c r="AA80">
        <v>43.225806451612904</v>
      </c>
      <c r="AB80">
        <v>13.872832369942197</v>
      </c>
      <c r="AC80">
        <v>31.612903225806452</v>
      </c>
      <c r="AD80">
        <v>13.461538461538462</v>
      </c>
      <c r="AE80">
        <v>1.8072289156626506</v>
      </c>
      <c r="AF80">
        <v>19.277108433734941</v>
      </c>
      <c r="AG80">
        <v>1.2903225806451613</v>
      </c>
      <c r="AI80" t="s">
        <v>362</v>
      </c>
      <c r="AK80">
        <v>1</v>
      </c>
    </row>
    <row r="81" spans="1:40" x14ac:dyDescent="0.25">
      <c r="A81" t="s">
        <v>361</v>
      </c>
      <c r="B81" t="s">
        <v>137</v>
      </c>
      <c r="L81" t="s">
        <v>153</v>
      </c>
      <c r="M81" t="s">
        <v>154</v>
      </c>
      <c r="N81">
        <v>1</v>
      </c>
      <c r="O81" t="s">
        <v>153</v>
      </c>
      <c r="P81">
        <v>0.58139534883720001</v>
      </c>
      <c r="Q81">
        <v>1.2987012987013</v>
      </c>
      <c r="R81">
        <v>0</v>
      </c>
      <c r="S81">
        <v>0</v>
      </c>
      <c r="T81">
        <v>0.60606060606059997</v>
      </c>
      <c r="U81">
        <v>2.5974025974026</v>
      </c>
      <c r="V81">
        <v>10.982658959537574</v>
      </c>
      <c r="W81">
        <v>6.4516129032258078</v>
      </c>
      <c r="X81">
        <v>7.0512820512820582</v>
      </c>
      <c r="Y81">
        <v>1.2048192771084274</v>
      </c>
      <c r="Z81">
        <v>4.819277108433738</v>
      </c>
      <c r="AA81">
        <v>25.161290322580641</v>
      </c>
      <c r="AB81">
        <v>0</v>
      </c>
      <c r="AC81">
        <v>0</v>
      </c>
      <c r="AD81">
        <v>0</v>
      </c>
      <c r="AE81">
        <v>0</v>
      </c>
      <c r="AF81">
        <v>0</v>
      </c>
      <c r="AG81">
        <v>0</v>
      </c>
      <c r="AI81" t="s">
        <v>154</v>
      </c>
      <c r="AK81">
        <v>1</v>
      </c>
    </row>
    <row r="82" spans="1:40" x14ac:dyDescent="0.25">
      <c r="A82" t="s">
        <v>139</v>
      </c>
      <c r="B82" t="s">
        <v>138</v>
      </c>
      <c r="L82" t="s">
        <v>155</v>
      </c>
      <c r="M82" t="s">
        <v>156</v>
      </c>
      <c r="N82">
        <v>1</v>
      </c>
      <c r="O82" t="s">
        <v>155</v>
      </c>
      <c r="P82">
        <v>90.697674418604706</v>
      </c>
      <c r="Q82">
        <v>89.610389610389589</v>
      </c>
      <c r="R82">
        <v>92.258064516128997</v>
      </c>
      <c r="S82">
        <v>76.363636363636402</v>
      </c>
      <c r="T82">
        <v>91.515151515151501</v>
      </c>
      <c r="U82">
        <v>94.805194805194802</v>
      </c>
      <c r="V82">
        <v>100</v>
      </c>
      <c r="W82">
        <v>100</v>
      </c>
      <c r="X82">
        <v>100</v>
      </c>
      <c r="Y82">
        <v>94.578313253012055</v>
      </c>
      <c r="Z82">
        <v>100</v>
      </c>
      <c r="AA82">
        <v>100</v>
      </c>
      <c r="AB82">
        <v>76.300578034682076</v>
      </c>
      <c r="AC82">
        <v>69.677419354838705</v>
      </c>
      <c r="AD82">
        <v>80.769230769230774</v>
      </c>
      <c r="AE82">
        <v>46.987951807228917</v>
      </c>
      <c r="AF82">
        <v>79.518072289156621</v>
      </c>
      <c r="AG82">
        <v>86.451612903225808</v>
      </c>
      <c r="AI82" t="s">
        <v>156</v>
      </c>
      <c r="AN82">
        <v>1</v>
      </c>
    </row>
    <row r="83" spans="1:40" x14ac:dyDescent="0.25">
      <c r="A83" t="s">
        <v>141</v>
      </c>
      <c r="B83" t="s">
        <v>140</v>
      </c>
      <c r="L83" t="s">
        <v>157</v>
      </c>
      <c r="M83" t="s">
        <v>158</v>
      </c>
      <c r="N83">
        <v>1</v>
      </c>
      <c r="O83" t="s">
        <v>157</v>
      </c>
      <c r="P83">
        <v>81.976744186046503</v>
      </c>
      <c r="Q83">
        <v>30.519480519480503</v>
      </c>
      <c r="R83">
        <v>80.645161290322591</v>
      </c>
      <c r="S83">
        <v>69.696969696969703</v>
      </c>
      <c r="T83">
        <v>83.030303030303003</v>
      </c>
      <c r="U83">
        <v>87.012987012986997</v>
      </c>
      <c r="V83">
        <v>95.95375722543352</v>
      </c>
      <c r="W83">
        <v>52.903225806451616</v>
      </c>
      <c r="X83">
        <v>85.897435897435898</v>
      </c>
      <c r="Y83">
        <v>93.373493975903614</v>
      </c>
      <c r="Z83">
        <v>90.361445783132524</v>
      </c>
      <c r="AA83">
        <v>91.612903225806448</v>
      </c>
      <c r="AB83">
        <v>67.630057803468205</v>
      </c>
      <c r="AC83">
        <v>14.193548387096774</v>
      </c>
      <c r="AD83">
        <v>64.102564102564102</v>
      </c>
      <c r="AE83">
        <v>43.975903614457835</v>
      </c>
      <c r="AF83">
        <v>69.879518072289159</v>
      </c>
      <c r="AG83">
        <v>83.225806451612897</v>
      </c>
      <c r="AI83" t="s">
        <v>158</v>
      </c>
      <c r="AN83">
        <v>1</v>
      </c>
    </row>
    <row r="84" spans="1:40" x14ac:dyDescent="0.25">
      <c r="A84" t="s">
        <v>143</v>
      </c>
      <c r="B84" t="s">
        <v>142</v>
      </c>
      <c r="L84" t="s">
        <v>159</v>
      </c>
      <c r="M84" t="s">
        <v>160</v>
      </c>
      <c r="N84">
        <v>1</v>
      </c>
      <c r="O84" t="s">
        <v>159</v>
      </c>
      <c r="P84">
        <v>87.20930232558139</v>
      </c>
      <c r="Q84">
        <v>87.662337662337691</v>
      </c>
      <c r="R84">
        <v>81.935483870967701</v>
      </c>
      <c r="S84">
        <v>73.3333333333333</v>
      </c>
      <c r="T84">
        <v>78.787878787878796</v>
      </c>
      <c r="U84">
        <v>81.818181818181799</v>
      </c>
      <c r="V84">
        <v>100</v>
      </c>
      <c r="W84">
        <v>99.354838709677423</v>
      </c>
      <c r="X84">
        <v>86.538461538461533</v>
      </c>
      <c r="Y84">
        <v>93.975903614457835</v>
      </c>
      <c r="Z84">
        <v>87.951807228915669</v>
      </c>
      <c r="AA84">
        <v>85.161290322580641</v>
      </c>
      <c r="AB84">
        <v>75.144508670520224</v>
      </c>
      <c r="AC84">
        <v>74.838709677419359</v>
      </c>
      <c r="AD84">
        <v>70.512820512820511</v>
      </c>
      <c r="AE84">
        <v>47.590361445783131</v>
      </c>
      <c r="AF84">
        <v>66.867469879518069</v>
      </c>
      <c r="AG84">
        <v>71.612903225806448</v>
      </c>
      <c r="AI84" t="s">
        <v>160</v>
      </c>
      <c r="AN84">
        <v>1</v>
      </c>
    </row>
    <row r="85" spans="1:40" x14ac:dyDescent="0.25">
      <c r="A85" t="s">
        <v>145</v>
      </c>
      <c r="B85" t="s">
        <v>144</v>
      </c>
      <c r="L85" t="s">
        <v>161</v>
      </c>
      <c r="M85" t="s">
        <v>162</v>
      </c>
      <c r="N85">
        <v>1</v>
      </c>
      <c r="O85" t="s">
        <v>161</v>
      </c>
      <c r="P85">
        <v>72.674418604651208</v>
      </c>
      <c r="Q85">
        <v>35.714285714285701</v>
      </c>
      <c r="R85">
        <v>32.903225806451601</v>
      </c>
      <c r="S85">
        <v>81.212121212121204</v>
      </c>
      <c r="T85">
        <v>24.848484848484802</v>
      </c>
      <c r="U85">
        <v>56.493506493506494</v>
      </c>
      <c r="V85">
        <v>86.705202312138724</v>
      </c>
      <c r="W85">
        <v>60.645161290322584</v>
      </c>
      <c r="X85">
        <v>64.102564102564102</v>
      </c>
      <c r="Y85">
        <v>100</v>
      </c>
      <c r="Z85">
        <v>47.590361445783131</v>
      </c>
      <c r="AA85">
        <v>70.967741935483872</v>
      </c>
      <c r="AB85">
        <v>61.849710982658962</v>
      </c>
      <c r="AC85">
        <v>15.483870967741936</v>
      </c>
      <c r="AD85">
        <v>9.615384615384615</v>
      </c>
      <c r="AE85">
        <v>30.722891566265059</v>
      </c>
      <c r="AF85">
        <v>5.4216867469879517</v>
      </c>
      <c r="AG85">
        <v>27.096774193548388</v>
      </c>
      <c r="AI85" t="s">
        <v>162</v>
      </c>
      <c r="AM85">
        <v>1</v>
      </c>
    </row>
    <row r="86" spans="1:40" x14ac:dyDescent="0.25">
      <c r="A86" t="s">
        <v>147</v>
      </c>
      <c r="B86" t="s">
        <v>146</v>
      </c>
      <c r="L86" t="s">
        <v>163</v>
      </c>
      <c r="M86" t="s">
        <v>164</v>
      </c>
      <c r="N86">
        <v>1</v>
      </c>
      <c r="O86" t="s">
        <v>163</v>
      </c>
      <c r="P86">
        <v>59.883720930232599</v>
      </c>
      <c r="Q86">
        <v>46.753246753246799</v>
      </c>
      <c r="R86">
        <v>78.064516129032299</v>
      </c>
      <c r="S86">
        <v>65.454545454545496</v>
      </c>
      <c r="T86">
        <v>75.151515151515198</v>
      </c>
      <c r="U86">
        <v>65.584415584415595</v>
      </c>
      <c r="V86">
        <v>69.942196531791907</v>
      </c>
      <c r="W86">
        <v>68.387096774193552</v>
      </c>
      <c r="X86">
        <v>84.615384615384613</v>
      </c>
      <c r="Y86">
        <v>92.771084337349393</v>
      </c>
      <c r="Z86">
        <v>86.144578313253007</v>
      </c>
      <c r="AA86">
        <v>75.483870967741936</v>
      </c>
      <c r="AB86">
        <v>39.306358381502889</v>
      </c>
      <c r="AC86">
        <v>25.161290322580644</v>
      </c>
      <c r="AD86">
        <v>61.53846153846154</v>
      </c>
      <c r="AE86">
        <v>36.746987951807228</v>
      </c>
      <c r="AF86">
        <v>62.048192771084338</v>
      </c>
      <c r="AG86">
        <v>47.096774193548384</v>
      </c>
      <c r="AI86" t="s">
        <v>164</v>
      </c>
      <c r="AK86">
        <v>1</v>
      </c>
    </row>
    <row r="87" spans="1:40" x14ac:dyDescent="0.25">
      <c r="A87" t="s">
        <v>149</v>
      </c>
      <c r="B87" t="s">
        <v>148</v>
      </c>
      <c r="L87" t="s">
        <v>165</v>
      </c>
      <c r="M87" t="s">
        <v>166</v>
      </c>
      <c r="N87">
        <v>1</v>
      </c>
      <c r="O87" t="s">
        <v>165</v>
      </c>
      <c r="P87">
        <v>84.302325581395394</v>
      </c>
      <c r="Q87">
        <v>87.012987012986997</v>
      </c>
      <c r="R87">
        <v>82.580645161290306</v>
      </c>
      <c r="S87">
        <v>64.848484848484901</v>
      </c>
      <c r="T87">
        <v>90.909090909090892</v>
      </c>
      <c r="U87">
        <v>81.168831168831204</v>
      </c>
      <c r="V87">
        <v>100</v>
      </c>
      <c r="W87">
        <v>100</v>
      </c>
      <c r="X87">
        <v>91.025641025641022</v>
      </c>
      <c r="Y87">
        <v>82.53012048192771</v>
      </c>
      <c r="Z87">
        <v>98.795180722891573</v>
      </c>
      <c r="AA87">
        <v>84.516129032258064</v>
      </c>
      <c r="AB87">
        <v>67.630057803468205</v>
      </c>
      <c r="AC87">
        <v>72.258064516129039</v>
      </c>
      <c r="AD87">
        <v>68.589743589743591</v>
      </c>
      <c r="AE87">
        <v>39.75903614457831</v>
      </c>
      <c r="AF87">
        <v>81.325301204819283</v>
      </c>
      <c r="AG87">
        <v>70.967741935483872</v>
      </c>
      <c r="AI87" t="s">
        <v>166</v>
      </c>
      <c r="AK87">
        <v>1</v>
      </c>
    </row>
    <row r="88" spans="1:40" x14ac:dyDescent="0.25">
      <c r="A88" t="s">
        <v>151</v>
      </c>
      <c r="B88" t="s">
        <v>150</v>
      </c>
      <c r="L88" t="s">
        <v>167</v>
      </c>
      <c r="M88" t="s">
        <v>168</v>
      </c>
      <c r="N88">
        <v>1</v>
      </c>
      <c r="O88" t="s">
        <v>167</v>
      </c>
      <c r="P88">
        <v>25.581395348837198</v>
      </c>
      <c r="Q88">
        <v>58.441558441558406</v>
      </c>
      <c r="R88">
        <v>16.7741935483871</v>
      </c>
      <c r="S88">
        <v>25.454545454545503</v>
      </c>
      <c r="T88">
        <v>30.303030303030297</v>
      </c>
      <c r="U88">
        <v>14.285714285714299</v>
      </c>
      <c r="V88">
        <v>43.930635838150287</v>
      </c>
      <c r="W88">
        <v>74.193548387096769</v>
      </c>
      <c r="X88">
        <v>37.179487179487182</v>
      </c>
      <c r="Y88">
        <v>45.783132530120483</v>
      </c>
      <c r="Z88">
        <v>45.180722891566262</v>
      </c>
      <c r="AA88">
        <v>33.548387096774192</v>
      </c>
      <c r="AB88">
        <v>12.138728323699421</v>
      </c>
      <c r="AC88">
        <v>41.29032258064516</v>
      </c>
      <c r="AD88">
        <v>7.0512820512820511</v>
      </c>
      <c r="AE88">
        <v>14.457831325301205</v>
      </c>
      <c r="AF88">
        <v>14.457831325301205</v>
      </c>
      <c r="AG88">
        <v>3.225806451612903</v>
      </c>
      <c r="AI88" t="s">
        <v>168</v>
      </c>
      <c r="AJ88">
        <v>1</v>
      </c>
    </row>
    <row r="89" spans="1:40" x14ac:dyDescent="0.25">
      <c r="A89" t="s">
        <v>362</v>
      </c>
      <c r="B89" t="s">
        <v>152</v>
      </c>
      <c r="L89" t="s">
        <v>169</v>
      </c>
      <c r="M89" t="s">
        <v>170</v>
      </c>
      <c r="N89">
        <v>1</v>
      </c>
      <c r="O89" t="s">
        <v>169</v>
      </c>
      <c r="P89">
        <v>27.325581395348802</v>
      </c>
      <c r="Q89">
        <v>12.3376623376623</v>
      </c>
      <c r="R89">
        <v>13.548387096774201</v>
      </c>
      <c r="S89">
        <v>35.7575757575758</v>
      </c>
      <c r="T89">
        <v>6.0606060606060002</v>
      </c>
      <c r="U89">
        <v>26.6233766233766</v>
      </c>
      <c r="V89">
        <v>44.508670520231213</v>
      </c>
      <c r="W89">
        <v>25.161290322580641</v>
      </c>
      <c r="X89">
        <v>33.974358974358978</v>
      </c>
      <c r="Y89">
        <v>66.265060240963862</v>
      </c>
      <c r="Z89">
        <v>25.903614457831324</v>
      </c>
      <c r="AA89">
        <v>50.322580645161288</v>
      </c>
      <c r="AB89">
        <v>12.138728323699421</v>
      </c>
      <c r="AC89">
        <v>7.096774193548387</v>
      </c>
      <c r="AD89">
        <v>5.1282051282051286</v>
      </c>
      <c r="AE89">
        <v>21.08433734939759</v>
      </c>
      <c r="AF89">
        <v>1.2048192771084338</v>
      </c>
      <c r="AG89">
        <v>4.5161290322580649</v>
      </c>
      <c r="AI89" t="s">
        <v>170</v>
      </c>
      <c r="AL89">
        <v>1</v>
      </c>
    </row>
    <row r="90" spans="1:40" x14ac:dyDescent="0.25">
      <c r="A90" t="s">
        <v>154</v>
      </c>
      <c r="B90" t="s">
        <v>153</v>
      </c>
      <c r="L90" t="s">
        <v>171</v>
      </c>
      <c r="M90" t="s">
        <v>172</v>
      </c>
      <c r="N90">
        <v>1</v>
      </c>
      <c r="O90" t="s">
        <v>171</v>
      </c>
      <c r="P90">
        <v>43.023255813953497</v>
      </c>
      <c r="Q90">
        <v>61.6883116883117</v>
      </c>
      <c r="R90">
        <v>27.096774193548402</v>
      </c>
      <c r="S90">
        <v>18.7878787878788</v>
      </c>
      <c r="T90">
        <v>35.7575757575758</v>
      </c>
      <c r="U90">
        <v>24.025974025974001</v>
      </c>
      <c r="V90">
        <v>65.317919075144516</v>
      </c>
      <c r="W90">
        <v>81.935483870967744</v>
      </c>
      <c r="X90">
        <v>59.615384615384613</v>
      </c>
      <c r="Y90">
        <v>31.92771084337349</v>
      </c>
      <c r="Z90">
        <v>51.807228915662648</v>
      </c>
      <c r="AA90">
        <v>45.806451612903224</v>
      </c>
      <c r="AB90">
        <v>17.919075144508671</v>
      </c>
      <c r="AC90">
        <v>39.354838709677416</v>
      </c>
      <c r="AD90">
        <v>8.9743589743589745</v>
      </c>
      <c r="AE90">
        <v>8.4337349397590362</v>
      </c>
      <c r="AF90">
        <v>18.674698795180724</v>
      </c>
      <c r="AG90">
        <v>3.225806451612903</v>
      </c>
      <c r="AI90" t="s">
        <v>172</v>
      </c>
      <c r="AJ90">
        <v>1</v>
      </c>
    </row>
    <row r="91" spans="1:40" x14ac:dyDescent="0.25">
      <c r="A91" t="s">
        <v>156</v>
      </c>
      <c r="B91" t="s">
        <v>155</v>
      </c>
      <c r="L91" t="s">
        <v>173</v>
      </c>
      <c r="M91" t="s">
        <v>174</v>
      </c>
      <c r="N91">
        <v>1</v>
      </c>
      <c r="O91" t="s">
        <v>173</v>
      </c>
      <c r="P91">
        <v>19.767441860465098</v>
      </c>
      <c r="Q91" t="s">
        <v>11</v>
      </c>
      <c r="R91" t="s">
        <v>11</v>
      </c>
      <c r="S91">
        <v>41.818181818181799</v>
      </c>
      <c r="T91">
        <v>46.060606060606105</v>
      </c>
      <c r="U91" t="s">
        <v>11</v>
      </c>
      <c r="V91">
        <v>44.508670520231213</v>
      </c>
      <c r="W91" t="s">
        <v>11</v>
      </c>
      <c r="X91" t="s">
        <v>11</v>
      </c>
      <c r="Y91">
        <v>96.385542168674704</v>
      </c>
      <c r="Z91">
        <v>81.325301204819283</v>
      </c>
      <c r="AA91" t="s">
        <v>11</v>
      </c>
      <c r="AB91">
        <v>3.4682080924855492</v>
      </c>
      <c r="AC91" t="s">
        <v>11</v>
      </c>
      <c r="AD91" t="s">
        <v>11</v>
      </c>
      <c r="AE91">
        <v>10.240963855421686</v>
      </c>
      <c r="AF91">
        <v>3.6144578313253013</v>
      </c>
      <c r="AG91" t="s">
        <v>11</v>
      </c>
      <c r="AI91" t="s">
        <v>174</v>
      </c>
      <c r="AK91">
        <v>1</v>
      </c>
    </row>
    <row r="92" spans="1:40" x14ac:dyDescent="0.25">
      <c r="A92" t="s">
        <v>158</v>
      </c>
      <c r="B92" t="s">
        <v>157</v>
      </c>
      <c r="L92" t="s">
        <v>175</v>
      </c>
      <c r="M92" t="s">
        <v>364</v>
      </c>
      <c r="N92">
        <v>1</v>
      </c>
      <c r="O92" t="s">
        <v>175</v>
      </c>
      <c r="P92">
        <v>78.488372093023301</v>
      </c>
      <c r="Q92">
        <v>56.493506493506494</v>
      </c>
      <c r="R92">
        <v>70.9677419354839</v>
      </c>
      <c r="S92">
        <v>53.939393939393895</v>
      </c>
      <c r="T92">
        <v>81.818181818181799</v>
      </c>
      <c r="U92">
        <v>66.233766233766204</v>
      </c>
      <c r="V92">
        <v>94.797687861271669</v>
      </c>
      <c r="W92">
        <v>74.193548387096769</v>
      </c>
      <c r="X92">
        <v>82.692307692307693</v>
      </c>
      <c r="Y92">
        <v>77.108433734939752</v>
      </c>
      <c r="Z92">
        <v>89.759036144578317</v>
      </c>
      <c r="AA92">
        <v>71.612903225806448</v>
      </c>
      <c r="AB92">
        <v>67.052023121387279</v>
      </c>
      <c r="AC92">
        <v>37.41935483870968</v>
      </c>
      <c r="AD92">
        <v>53.846153846153847</v>
      </c>
      <c r="AE92">
        <v>31.325301204819276</v>
      </c>
      <c r="AF92">
        <v>69.879518072289159</v>
      </c>
      <c r="AG92">
        <v>55.483870967741936</v>
      </c>
      <c r="AI92" t="s">
        <v>364</v>
      </c>
      <c r="AK92">
        <v>1</v>
      </c>
    </row>
    <row r="93" spans="1:40" x14ac:dyDescent="0.25">
      <c r="A93" t="s">
        <v>160</v>
      </c>
      <c r="B93" t="s">
        <v>159</v>
      </c>
      <c r="L93" t="s">
        <v>176</v>
      </c>
      <c r="M93" t="s">
        <v>177</v>
      </c>
      <c r="N93">
        <v>1</v>
      </c>
      <c r="O93" t="s">
        <v>176</v>
      </c>
      <c r="P93">
        <v>54.069767441860492</v>
      </c>
      <c r="Q93">
        <v>75.324675324675312</v>
      </c>
      <c r="R93">
        <v>51.612903225806491</v>
      </c>
      <c r="S93">
        <v>37.575757575757599</v>
      </c>
      <c r="T93">
        <v>80</v>
      </c>
      <c r="U93">
        <v>78.571428571428598</v>
      </c>
      <c r="V93">
        <v>67.052023121387293</v>
      </c>
      <c r="W93">
        <v>89.677419354838705</v>
      </c>
      <c r="X93">
        <v>74.358974358974365</v>
      </c>
      <c r="Y93">
        <v>78.313253012048193</v>
      </c>
      <c r="Z93">
        <v>90.963855421686745</v>
      </c>
      <c r="AA93">
        <v>85.161290322580641</v>
      </c>
      <c r="AB93">
        <v>35.838150289017342</v>
      </c>
      <c r="AC93">
        <v>52.903225806451616</v>
      </c>
      <c r="AD93">
        <v>20.512820512820515</v>
      </c>
      <c r="AE93">
        <v>15.060240963855422</v>
      </c>
      <c r="AF93">
        <v>65.060240963855421</v>
      </c>
      <c r="AG93">
        <v>64.516129032258064</v>
      </c>
      <c r="AI93" t="s">
        <v>177</v>
      </c>
      <c r="AK93">
        <v>1</v>
      </c>
    </row>
    <row r="94" spans="1:40" x14ac:dyDescent="0.25">
      <c r="A94" t="s">
        <v>162</v>
      </c>
      <c r="B94" t="s">
        <v>161</v>
      </c>
      <c r="L94" t="s">
        <v>178</v>
      </c>
      <c r="M94" t="s">
        <v>377</v>
      </c>
      <c r="N94">
        <v>1</v>
      </c>
      <c r="O94" t="s">
        <v>178</v>
      </c>
      <c r="P94">
        <v>14.5348837209302</v>
      </c>
      <c r="Q94" t="s">
        <v>11</v>
      </c>
      <c r="R94" t="s">
        <v>11</v>
      </c>
      <c r="S94">
        <v>2.4242424242423999</v>
      </c>
      <c r="T94">
        <v>6.6666666666666003</v>
      </c>
      <c r="U94" t="s">
        <v>11</v>
      </c>
      <c r="V94">
        <v>39.306358381502889</v>
      </c>
      <c r="W94" t="s">
        <v>11</v>
      </c>
      <c r="X94" t="s">
        <v>11</v>
      </c>
      <c r="Y94">
        <v>21.686746987951807</v>
      </c>
      <c r="Z94">
        <v>53.012048192771083</v>
      </c>
      <c r="AA94" t="s">
        <v>11</v>
      </c>
      <c r="AB94">
        <v>0.5780346820809249</v>
      </c>
      <c r="AC94" t="s">
        <v>11</v>
      </c>
      <c r="AD94" t="s">
        <v>11</v>
      </c>
      <c r="AE94">
        <v>0.60240963855421692</v>
      </c>
      <c r="AF94">
        <v>0</v>
      </c>
      <c r="AG94" t="s">
        <v>11</v>
      </c>
      <c r="AI94" t="s">
        <v>377</v>
      </c>
      <c r="AK94">
        <v>1</v>
      </c>
    </row>
    <row r="95" spans="1:40" x14ac:dyDescent="0.25">
      <c r="A95" t="s">
        <v>164</v>
      </c>
      <c r="B95" t="s">
        <v>163</v>
      </c>
      <c r="L95" t="s">
        <v>179</v>
      </c>
      <c r="M95" t="s">
        <v>180</v>
      </c>
      <c r="N95">
        <v>1</v>
      </c>
      <c r="O95" t="s">
        <v>179</v>
      </c>
      <c r="P95">
        <v>38.953488372092998</v>
      </c>
      <c r="Q95">
        <v>39.610389610389603</v>
      </c>
      <c r="R95">
        <v>66.451612903225794</v>
      </c>
      <c r="S95">
        <v>45.454545454545496</v>
      </c>
      <c r="T95">
        <v>62.424242424242408</v>
      </c>
      <c r="U95">
        <v>39.610389610389603</v>
      </c>
      <c r="V95">
        <v>58.959537572254334</v>
      </c>
      <c r="W95">
        <v>61.935483870967744</v>
      </c>
      <c r="X95">
        <v>82.051282051282044</v>
      </c>
      <c r="Y95">
        <v>87.349397590361448</v>
      </c>
      <c r="Z95">
        <v>77.108433734939752</v>
      </c>
      <c r="AA95">
        <v>65.161290322580641</v>
      </c>
      <c r="AB95">
        <v>20.809248554913296</v>
      </c>
      <c r="AC95">
        <v>19.35483870967742</v>
      </c>
      <c r="AD95">
        <v>35.256410256410255</v>
      </c>
      <c r="AE95">
        <v>21.686746987951807</v>
      </c>
      <c r="AF95">
        <v>44.578313253012048</v>
      </c>
      <c r="AG95">
        <v>12.258064516129032</v>
      </c>
      <c r="AI95" t="s">
        <v>180</v>
      </c>
      <c r="AK95">
        <v>1</v>
      </c>
    </row>
    <row r="96" spans="1:40" x14ac:dyDescent="0.25">
      <c r="A96" t="s">
        <v>166</v>
      </c>
      <c r="B96" t="s">
        <v>165</v>
      </c>
      <c r="L96" t="s">
        <v>181</v>
      </c>
      <c r="M96" t="s">
        <v>182</v>
      </c>
      <c r="N96">
        <v>1</v>
      </c>
      <c r="O96" t="s">
        <v>181</v>
      </c>
      <c r="P96">
        <v>20.930232558139501</v>
      </c>
      <c r="Q96">
        <v>16.2337662337662</v>
      </c>
      <c r="R96">
        <v>12.903225806451598</v>
      </c>
      <c r="S96">
        <v>9.696969696969699</v>
      </c>
      <c r="T96">
        <v>4.8484848484847998</v>
      </c>
      <c r="U96">
        <v>4.5454545454544997</v>
      </c>
      <c r="V96">
        <v>39.884393063583815</v>
      </c>
      <c r="W96">
        <v>43.225806451612904</v>
      </c>
      <c r="X96">
        <v>75</v>
      </c>
      <c r="Y96">
        <v>48.192771084337352</v>
      </c>
      <c r="Z96">
        <v>47.590361445783131</v>
      </c>
      <c r="AA96">
        <v>70.967741935483872</v>
      </c>
      <c r="AB96">
        <v>5.7803468208092488</v>
      </c>
      <c r="AC96">
        <v>3.870967741935484</v>
      </c>
      <c r="AD96">
        <v>0</v>
      </c>
      <c r="AE96">
        <v>0.60240963855421692</v>
      </c>
      <c r="AF96">
        <v>0</v>
      </c>
      <c r="AG96">
        <v>0</v>
      </c>
      <c r="AI96" t="s">
        <v>182</v>
      </c>
      <c r="AL96">
        <v>1</v>
      </c>
    </row>
    <row r="97" spans="1:40" x14ac:dyDescent="0.25">
      <c r="A97" t="s">
        <v>168</v>
      </c>
      <c r="B97" t="s">
        <v>167</v>
      </c>
      <c r="L97" t="s">
        <v>183</v>
      </c>
      <c r="M97" t="s">
        <v>184</v>
      </c>
      <c r="N97">
        <v>1</v>
      </c>
      <c r="O97" t="s">
        <v>183</v>
      </c>
      <c r="P97">
        <v>8.1395348837209003</v>
      </c>
      <c r="Q97">
        <v>11.038961038961</v>
      </c>
      <c r="R97">
        <v>5.1612903225805997</v>
      </c>
      <c r="S97">
        <v>0.60606060606059997</v>
      </c>
      <c r="T97">
        <v>9.0909090909089993</v>
      </c>
      <c r="U97">
        <v>12.987012987012999</v>
      </c>
      <c r="V97">
        <v>23.121387283236999</v>
      </c>
      <c r="W97">
        <v>25.161290322580641</v>
      </c>
      <c r="X97">
        <v>19.871794871794876</v>
      </c>
      <c r="Y97">
        <v>3.6144578313252964</v>
      </c>
      <c r="Z97">
        <v>30.722891566265062</v>
      </c>
      <c r="AA97">
        <v>41.29032258064516</v>
      </c>
      <c r="AB97">
        <v>0</v>
      </c>
      <c r="AC97">
        <v>3.870967741935484</v>
      </c>
      <c r="AD97">
        <v>0</v>
      </c>
      <c r="AE97">
        <v>0</v>
      </c>
      <c r="AF97">
        <v>1.2048192771084338</v>
      </c>
      <c r="AG97">
        <v>1.2903225806451613</v>
      </c>
      <c r="AI97" t="s">
        <v>184</v>
      </c>
      <c r="AL97">
        <v>1</v>
      </c>
    </row>
    <row r="98" spans="1:40" x14ac:dyDescent="0.25">
      <c r="A98" t="s">
        <v>170</v>
      </c>
      <c r="B98" t="s">
        <v>169</v>
      </c>
      <c r="L98" t="s">
        <v>185</v>
      </c>
      <c r="M98" t="s">
        <v>186</v>
      </c>
      <c r="N98">
        <v>1</v>
      </c>
      <c r="O98" t="s">
        <v>185</v>
      </c>
      <c r="P98">
        <v>45.348837209302303</v>
      </c>
      <c r="Q98">
        <v>6.4935064935064002</v>
      </c>
      <c r="R98">
        <v>24.5161290322581</v>
      </c>
      <c r="S98">
        <v>76.969696969696997</v>
      </c>
      <c r="T98">
        <v>40.606060606060602</v>
      </c>
      <c r="U98">
        <v>55.844155844155793</v>
      </c>
      <c r="V98">
        <v>63.583815028901732</v>
      </c>
      <c r="W98">
        <v>13.548387096774192</v>
      </c>
      <c r="X98">
        <v>58.333333333333336</v>
      </c>
      <c r="Y98">
        <v>100</v>
      </c>
      <c r="Z98">
        <v>62.048192771084338</v>
      </c>
      <c r="AA98">
        <v>70.967741935483872</v>
      </c>
      <c r="AB98">
        <v>29.479768786127167</v>
      </c>
      <c r="AC98">
        <v>1.935483870967742</v>
      </c>
      <c r="AD98">
        <v>7.6923076923076925</v>
      </c>
      <c r="AE98">
        <v>34.337349397590359</v>
      </c>
      <c r="AF98">
        <v>16.867469879518072</v>
      </c>
      <c r="AG98">
        <v>27.096774193548388</v>
      </c>
      <c r="AI98" t="s">
        <v>186</v>
      </c>
      <c r="AK98">
        <v>1</v>
      </c>
    </row>
    <row r="99" spans="1:40" x14ac:dyDescent="0.25">
      <c r="A99" t="s">
        <v>172</v>
      </c>
      <c r="B99" t="s">
        <v>171</v>
      </c>
      <c r="L99" t="s">
        <v>187</v>
      </c>
      <c r="M99" t="s">
        <v>188</v>
      </c>
      <c r="N99">
        <v>1</v>
      </c>
      <c r="O99" t="s">
        <v>187</v>
      </c>
      <c r="P99">
        <v>45.930232558139501</v>
      </c>
      <c r="Q99">
        <v>19.480519480519501</v>
      </c>
      <c r="R99">
        <v>34.193548387096797</v>
      </c>
      <c r="S99">
        <v>40</v>
      </c>
      <c r="T99">
        <v>45.454545454545496</v>
      </c>
      <c r="U99">
        <v>66.883116883116898</v>
      </c>
      <c r="V99">
        <v>67.630057803468205</v>
      </c>
      <c r="W99">
        <v>63.225806451612904</v>
      </c>
      <c r="X99">
        <v>67.307692307692307</v>
      </c>
      <c r="Y99">
        <v>77.108433734939752</v>
      </c>
      <c r="Z99">
        <v>79.518072289156635</v>
      </c>
      <c r="AA99">
        <v>83.225806451612897</v>
      </c>
      <c r="AB99">
        <v>23.121387283236995</v>
      </c>
      <c r="AC99">
        <v>1.935483870967742</v>
      </c>
      <c r="AD99">
        <v>10.897435897435898</v>
      </c>
      <c r="AE99">
        <v>19.277108433734941</v>
      </c>
      <c r="AF99">
        <v>3.6144578313253013</v>
      </c>
      <c r="AG99">
        <v>30.967741935483872</v>
      </c>
      <c r="AI99" t="s">
        <v>188</v>
      </c>
      <c r="AL99">
        <v>1</v>
      </c>
    </row>
    <row r="100" spans="1:40" x14ac:dyDescent="0.25">
      <c r="A100" t="s">
        <v>174</v>
      </c>
      <c r="B100" t="s">
        <v>173</v>
      </c>
      <c r="L100" t="s">
        <v>189</v>
      </c>
      <c r="M100" t="s">
        <v>190</v>
      </c>
      <c r="N100">
        <v>1</v>
      </c>
      <c r="O100" t="s">
        <v>189</v>
      </c>
      <c r="P100">
        <v>73.255813953488399</v>
      </c>
      <c r="Q100">
        <v>62.337662337662302</v>
      </c>
      <c r="R100">
        <v>62.580645161290306</v>
      </c>
      <c r="S100">
        <v>44.2424242424242</v>
      </c>
      <c r="T100">
        <v>61.818181818181806</v>
      </c>
      <c r="U100">
        <v>63.636363636363605</v>
      </c>
      <c r="V100">
        <v>86.705202312138724</v>
      </c>
      <c r="W100">
        <v>78.709677419354847</v>
      </c>
      <c r="X100">
        <v>75.641025641025635</v>
      </c>
      <c r="Y100">
        <v>74.096385542168676</v>
      </c>
      <c r="Z100">
        <v>69.879518072289159</v>
      </c>
      <c r="AA100">
        <v>70.967741935483872</v>
      </c>
      <c r="AB100">
        <v>62.427745664739888</v>
      </c>
      <c r="AC100">
        <v>44.516129032258064</v>
      </c>
      <c r="AD100">
        <v>38.46153846153846</v>
      </c>
      <c r="AE100">
        <v>25.301204819277107</v>
      </c>
      <c r="AF100">
        <v>47.590361445783131</v>
      </c>
      <c r="AG100">
        <v>43.225806451612904</v>
      </c>
      <c r="AI100" t="s">
        <v>190</v>
      </c>
      <c r="AJ100">
        <v>1</v>
      </c>
    </row>
    <row r="101" spans="1:40" x14ac:dyDescent="0.25">
      <c r="A101" t="s">
        <v>364</v>
      </c>
      <c r="B101" t="s">
        <v>175</v>
      </c>
      <c r="L101" t="s">
        <v>191</v>
      </c>
      <c r="M101" t="s">
        <v>192</v>
      </c>
      <c r="N101">
        <v>1</v>
      </c>
      <c r="O101" t="s">
        <v>191</v>
      </c>
      <c r="P101">
        <v>92.441860465116292</v>
      </c>
      <c r="Q101">
        <v>95.454545454545496</v>
      </c>
      <c r="R101">
        <v>96.129032258064498</v>
      </c>
      <c r="S101">
        <v>92.12121212121211</v>
      </c>
      <c r="T101">
        <v>94.545454545454504</v>
      </c>
      <c r="U101">
        <v>92.20779220779221</v>
      </c>
      <c r="V101">
        <v>100</v>
      </c>
      <c r="W101">
        <v>100</v>
      </c>
      <c r="X101">
        <v>100</v>
      </c>
      <c r="Y101">
        <v>100</v>
      </c>
      <c r="Z101">
        <v>100</v>
      </c>
      <c r="AA101">
        <v>100</v>
      </c>
      <c r="AB101">
        <v>76.300578034682076</v>
      </c>
      <c r="AC101">
        <v>74.838709677419359</v>
      </c>
      <c r="AD101">
        <v>82.692307692307693</v>
      </c>
      <c r="AE101">
        <v>66.867469879518069</v>
      </c>
      <c r="AF101">
        <v>83.132530120481931</v>
      </c>
      <c r="AG101">
        <v>85.161290322580641</v>
      </c>
      <c r="AI101" t="s">
        <v>192</v>
      </c>
      <c r="AN101">
        <v>1</v>
      </c>
    </row>
    <row r="102" spans="1:40" x14ac:dyDescent="0.25">
      <c r="A102" t="s">
        <v>177</v>
      </c>
      <c r="B102" t="s">
        <v>176</v>
      </c>
      <c r="L102" t="s">
        <v>193</v>
      </c>
      <c r="M102" t="s">
        <v>194</v>
      </c>
      <c r="N102">
        <v>1</v>
      </c>
      <c r="O102" t="s">
        <v>193</v>
      </c>
      <c r="P102">
        <v>69.767441860465098</v>
      </c>
      <c r="Q102">
        <v>68.181818181818201</v>
      </c>
      <c r="R102">
        <v>61.290322580645196</v>
      </c>
      <c r="S102">
        <v>67.878787878787904</v>
      </c>
      <c r="T102">
        <v>60</v>
      </c>
      <c r="U102">
        <v>49.350649350649398</v>
      </c>
      <c r="V102">
        <v>82.658959537572258</v>
      </c>
      <c r="W102">
        <v>82.58064516129032</v>
      </c>
      <c r="X102">
        <v>73.07692307692308</v>
      </c>
      <c r="Y102">
        <v>93.975903614457835</v>
      </c>
      <c r="Z102">
        <v>68.674698795180717</v>
      </c>
      <c r="AA102">
        <v>64.516129032258064</v>
      </c>
      <c r="AB102">
        <v>59.537572254335259</v>
      </c>
      <c r="AC102">
        <v>49.032258064516128</v>
      </c>
      <c r="AD102">
        <v>36.53846153846154</v>
      </c>
      <c r="AE102">
        <v>42.7710843373494</v>
      </c>
      <c r="AF102">
        <v>47.590361445783131</v>
      </c>
      <c r="AG102">
        <v>27.096774193548388</v>
      </c>
      <c r="AI102" t="s">
        <v>194</v>
      </c>
      <c r="AJ102">
        <v>1</v>
      </c>
    </row>
    <row r="103" spans="1:40" x14ac:dyDescent="0.25">
      <c r="A103" t="s">
        <v>377</v>
      </c>
      <c r="B103" t="s">
        <v>178</v>
      </c>
      <c r="L103" t="s">
        <v>195</v>
      </c>
      <c r="M103" t="s">
        <v>365</v>
      </c>
      <c r="N103">
        <v>1</v>
      </c>
      <c r="O103" t="s">
        <v>195</v>
      </c>
      <c r="P103" t="s">
        <v>11</v>
      </c>
      <c r="Q103" t="s">
        <v>11</v>
      </c>
      <c r="R103" t="s">
        <v>11</v>
      </c>
      <c r="S103" t="s">
        <v>11</v>
      </c>
      <c r="T103" t="s">
        <v>11</v>
      </c>
      <c r="U103" t="s">
        <v>11</v>
      </c>
      <c r="V103" t="s">
        <v>11</v>
      </c>
      <c r="W103" t="s">
        <v>11</v>
      </c>
      <c r="X103" t="s">
        <v>11</v>
      </c>
      <c r="Y103" t="s">
        <v>11</v>
      </c>
      <c r="Z103" t="s">
        <v>11</v>
      </c>
      <c r="AA103" t="s">
        <v>11</v>
      </c>
      <c r="AB103" t="s">
        <v>11</v>
      </c>
      <c r="AC103" t="s">
        <v>11</v>
      </c>
      <c r="AD103" t="s">
        <v>11</v>
      </c>
      <c r="AE103" t="s">
        <v>11</v>
      </c>
      <c r="AF103" t="s">
        <v>11</v>
      </c>
      <c r="AG103" t="s">
        <v>11</v>
      </c>
      <c r="AI103" t="s">
        <v>365</v>
      </c>
      <c r="AK103">
        <v>1</v>
      </c>
    </row>
    <row r="104" spans="1:40" x14ac:dyDescent="0.25">
      <c r="A104" t="s">
        <v>180</v>
      </c>
      <c r="B104" t="s">
        <v>179</v>
      </c>
      <c r="L104" t="s">
        <v>196</v>
      </c>
      <c r="M104" t="s">
        <v>197</v>
      </c>
      <c r="N104">
        <v>1</v>
      </c>
      <c r="O104" t="s">
        <v>196</v>
      </c>
      <c r="P104">
        <v>43.604651162790695</v>
      </c>
      <c r="Q104">
        <v>52.597402597402599</v>
      </c>
      <c r="R104">
        <v>70.32258064516131</v>
      </c>
      <c r="S104">
        <v>52.727272727272698</v>
      </c>
      <c r="T104">
        <v>73.939393939393909</v>
      </c>
      <c r="U104">
        <v>64.935064935064901</v>
      </c>
      <c r="V104">
        <v>61.849710982658962</v>
      </c>
      <c r="W104">
        <v>72.258064516129025</v>
      </c>
      <c r="X104">
        <v>80.769230769230774</v>
      </c>
      <c r="Y104">
        <v>81.325301204819283</v>
      </c>
      <c r="Z104">
        <v>86.144578313253007</v>
      </c>
      <c r="AA104">
        <v>75.483870967741936</v>
      </c>
      <c r="AB104">
        <v>25.433526011560694</v>
      </c>
      <c r="AC104">
        <v>31.612903225806452</v>
      </c>
      <c r="AD104">
        <v>48.07692307692308</v>
      </c>
      <c r="AE104">
        <v>27.108433734939759</v>
      </c>
      <c r="AF104">
        <v>62.048192771084338</v>
      </c>
      <c r="AG104">
        <v>47.096774193548384</v>
      </c>
      <c r="AI104" t="s">
        <v>197</v>
      </c>
      <c r="AL104">
        <v>1</v>
      </c>
    </row>
    <row r="105" spans="1:40" x14ac:dyDescent="0.25">
      <c r="A105" t="s">
        <v>182</v>
      </c>
      <c r="B105" t="s">
        <v>181</v>
      </c>
      <c r="L105" t="s">
        <v>198</v>
      </c>
      <c r="M105" t="s">
        <v>199</v>
      </c>
      <c r="N105">
        <v>1</v>
      </c>
      <c r="O105" t="s">
        <v>198</v>
      </c>
      <c r="P105">
        <v>60.465116279069797</v>
      </c>
      <c r="Q105">
        <v>41.558441558441601</v>
      </c>
      <c r="R105">
        <v>34.838709677419402</v>
      </c>
      <c r="S105">
        <v>30.303030303030297</v>
      </c>
      <c r="T105">
        <v>53.3333333333333</v>
      </c>
      <c r="U105">
        <v>40.259740259740298</v>
      </c>
      <c r="V105">
        <v>69.942196531791907</v>
      </c>
      <c r="W105">
        <v>60</v>
      </c>
      <c r="X105">
        <v>58.333333333333336</v>
      </c>
      <c r="Y105">
        <v>54.819277108433738</v>
      </c>
      <c r="Z105">
        <v>65.060240963855421</v>
      </c>
      <c r="AA105">
        <v>61.29032258064516</v>
      </c>
      <c r="AB105">
        <v>39.306358381502889</v>
      </c>
      <c r="AC105">
        <v>24.516129032258064</v>
      </c>
      <c r="AD105">
        <v>12.820512820512821</v>
      </c>
      <c r="AE105">
        <v>18.674698795180724</v>
      </c>
      <c r="AF105">
        <v>39.75903614457831</v>
      </c>
      <c r="AG105">
        <v>24.516129032258064</v>
      </c>
      <c r="AI105" t="s">
        <v>199</v>
      </c>
      <c r="AJ105">
        <v>1</v>
      </c>
    </row>
    <row r="106" spans="1:40" x14ac:dyDescent="0.25">
      <c r="A106" t="s">
        <v>184</v>
      </c>
      <c r="B106" t="s">
        <v>183</v>
      </c>
      <c r="L106" t="s">
        <v>200</v>
      </c>
      <c r="M106" t="s">
        <v>201</v>
      </c>
      <c r="N106">
        <v>1</v>
      </c>
      <c r="O106" t="s">
        <v>200</v>
      </c>
      <c r="P106">
        <v>63.372093023255808</v>
      </c>
      <c r="Q106">
        <v>20.129870129870099</v>
      </c>
      <c r="R106">
        <v>41.935483870967701</v>
      </c>
      <c r="S106">
        <v>32.121212121212103</v>
      </c>
      <c r="T106">
        <v>20.606060606060598</v>
      </c>
      <c r="U106">
        <v>35.064935064935099</v>
      </c>
      <c r="V106">
        <v>76.300578034682076</v>
      </c>
      <c r="W106">
        <v>47.096774193548384</v>
      </c>
      <c r="X106">
        <v>71.15384615384616</v>
      </c>
      <c r="Y106">
        <v>81.92771084337349</v>
      </c>
      <c r="Z106">
        <v>50.602409638554214</v>
      </c>
      <c r="AA106">
        <v>71.612903225806448</v>
      </c>
      <c r="AB106">
        <v>42.774566473988436</v>
      </c>
      <c r="AC106">
        <v>7.741935483870968</v>
      </c>
      <c r="AD106">
        <v>12.179487179487179</v>
      </c>
      <c r="AE106">
        <v>10.240963855421686</v>
      </c>
      <c r="AF106">
        <v>1.8072289156626506</v>
      </c>
      <c r="AG106">
        <v>1.2903225806451613</v>
      </c>
      <c r="AI106" t="s">
        <v>201</v>
      </c>
      <c r="AL106">
        <v>1</v>
      </c>
    </row>
    <row r="107" spans="1:40" x14ac:dyDescent="0.25">
      <c r="A107" t="s">
        <v>186</v>
      </c>
      <c r="B107" t="s">
        <v>185</v>
      </c>
      <c r="L107" t="s">
        <v>202</v>
      </c>
      <c r="M107" t="s">
        <v>203</v>
      </c>
      <c r="N107">
        <v>1</v>
      </c>
      <c r="O107" t="s">
        <v>202</v>
      </c>
      <c r="P107">
        <v>19.767441860465098</v>
      </c>
      <c r="Q107" t="s">
        <v>11</v>
      </c>
      <c r="R107" t="s">
        <v>11</v>
      </c>
      <c r="S107" t="s">
        <v>11</v>
      </c>
      <c r="T107" t="s">
        <v>11</v>
      </c>
      <c r="U107" t="s">
        <v>11</v>
      </c>
      <c r="V107">
        <v>44.508670520231213</v>
      </c>
      <c r="W107" t="s">
        <v>11</v>
      </c>
      <c r="X107" t="s">
        <v>11</v>
      </c>
      <c r="Y107" t="s">
        <v>11</v>
      </c>
      <c r="Z107" t="s">
        <v>11</v>
      </c>
      <c r="AA107" t="s">
        <v>11</v>
      </c>
      <c r="AB107">
        <v>3.4682080924855492</v>
      </c>
      <c r="AC107" t="s">
        <v>11</v>
      </c>
      <c r="AD107" t="s">
        <v>11</v>
      </c>
      <c r="AE107" t="s">
        <v>11</v>
      </c>
      <c r="AF107" t="s">
        <v>11</v>
      </c>
      <c r="AG107" t="s">
        <v>11</v>
      </c>
      <c r="AI107" t="s">
        <v>203</v>
      </c>
      <c r="AL107">
        <v>1</v>
      </c>
    </row>
    <row r="108" spans="1:40" x14ac:dyDescent="0.25">
      <c r="A108" t="s">
        <v>188</v>
      </c>
      <c r="B108" t="s">
        <v>187</v>
      </c>
      <c r="L108" t="s">
        <v>204</v>
      </c>
      <c r="M108" t="s">
        <v>205</v>
      </c>
      <c r="N108">
        <v>1</v>
      </c>
      <c r="O108" t="s">
        <v>204</v>
      </c>
      <c r="P108">
        <v>48.255813953488399</v>
      </c>
      <c r="Q108">
        <v>35.064935064935099</v>
      </c>
      <c r="R108">
        <v>67.096774193548399</v>
      </c>
      <c r="S108">
        <v>75.151515151515198</v>
      </c>
      <c r="T108">
        <v>35.151515151515198</v>
      </c>
      <c r="U108">
        <v>47.402597402597401</v>
      </c>
      <c r="V108">
        <v>63.583815028901732</v>
      </c>
      <c r="W108">
        <v>55.483870967741936</v>
      </c>
      <c r="X108">
        <v>79.487179487179489</v>
      </c>
      <c r="Y108">
        <v>94.578313253012055</v>
      </c>
      <c r="Z108">
        <v>51.807228915662648</v>
      </c>
      <c r="AA108">
        <v>64.516129032258064</v>
      </c>
      <c r="AB108">
        <v>30.057803468208093</v>
      </c>
      <c r="AC108">
        <v>19.35483870967742</v>
      </c>
      <c r="AD108">
        <v>42.948717948717949</v>
      </c>
      <c r="AE108">
        <v>48.192771084337352</v>
      </c>
      <c r="AF108">
        <v>17.46987951807229</v>
      </c>
      <c r="AG108">
        <v>25.806451612903224</v>
      </c>
      <c r="AI108" t="s">
        <v>205</v>
      </c>
      <c r="AM108">
        <v>1</v>
      </c>
    </row>
    <row r="109" spans="1:40" x14ac:dyDescent="0.25">
      <c r="A109" t="s">
        <v>190</v>
      </c>
      <c r="B109" t="s">
        <v>189</v>
      </c>
      <c r="L109" t="s">
        <v>206</v>
      </c>
      <c r="M109" t="s">
        <v>366</v>
      </c>
      <c r="N109">
        <v>1</v>
      </c>
      <c r="O109" t="s">
        <v>206</v>
      </c>
      <c r="P109">
        <v>58.720930232558203</v>
      </c>
      <c r="Q109">
        <v>31.818181818181802</v>
      </c>
      <c r="R109">
        <v>26.451612903225801</v>
      </c>
      <c r="S109">
        <v>29.090909090909101</v>
      </c>
      <c r="T109">
        <v>44.848484848484901</v>
      </c>
      <c r="U109">
        <v>33.116883116883102</v>
      </c>
      <c r="V109">
        <v>69.942196531791907</v>
      </c>
      <c r="W109">
        <v>57.41935483870968</v>
      </c>
      <c r="X109">
        <v>53.846153846153847</v>
      </c>
      <c r="Y109">
        <v>62.048192771084338</v>
      </c>
      <c r="Z109">
        <v>59.036144578313255</v>
      </c>
      <c r="AA109">
        <v>56.12903225806452</v>
      </c>
      <c r="AB109">
        <v>35.838150289017342</v>
      </c>
      <c r="AC109">
        <v>14.838709677419354</v>
      </c>
      <c r="AD109">
        <v>10.897435897435898</v>
      </c>
      <c r="AE109">
        <v>14.457831325301205</v>
      </c>
      <c r="AF109">
        <v>29.518072289156628</v>
      </c>
      <c r="AG109">
        <v>12.258064516129032</v>
      </c>
      <c r="AI109" t="s">
        <v>366</v>
      </c>
      <c r="AJ109">
        <v>1</v>
      </c>
    </row>
    <row r="110" spans="1:40" x14ac:dyDescent="0.25">
      <c r="A110" t="s">
        <v>192</v>
      </c>
      <c r="B110" t="s">
        <v>191</v>
      </c>
      <c r="L110" t="s">
        <v>207</v>
      </c>
      <c r="M110" t="s">
        <v>208</v>
      </c>
      <c r="N110">
        <v>1</v>
      </c>
      <c r="O110" t="s">
        <v>207</v>
      </c>
      <c r="P110">
        <v>65.116279069767501</v>
      </c>
      <c r="Q110">
        <v>38.961038961039002</v>
      </c>
      <c r="R110">
        <v>53.548387096774199</v>
      </c>
      <c r="S110">
        <v>59.393939393939398</v>
      </c>
      <c r="T110">
        <v>36.363636363636395</v>
      </c>
      <c r="U110">
        <v>34.415584415584398</v>
      </c>
      <c r="V110">
        <v>76.878612716763001</v>
      </c>
      <c r="W110">
        <v>67.096774193548384</v>
      </c>
      <c r="X110">
        <v>83.974358974358978</v>
      </c>
      <c r="Y110">
        <v>100</v>
      </c>
      <c r="Z110">
        <v>62.048192771084338</v>
      </c>
      <c r="AA110">
        <v>71.612903225806448</v>
      </c>
      <c r="AB110">
        <v>45.664739884393065</v>
      </c>
      <c r="AC110">
        <v>14.193548387096774</v>
      </c>
      <c r="AD110">
        <v>12.179487179487179</v>
      </c>
      <c r="AE110">
        <v>19.879518072289155</v>
      </c>
      <c r="AF110">
        <v>8.4337349397590362</v>
      </c>
      <c r="AG110">
        <v>1.2903225806451613</v>
      </c>
      <c r="AI110" t="s">
        <v>208</v>
      </c>
      <c r="AL110">
        <v>1</v>
      </c>
    </row>
    <row r="111" spans="1:40" x14ac:dyDescent="0.25">
      <c r="A111" t="s">
        <v>194</v>
      </c>
      <c r="B111" t="s">
        <v>193</v>
      </c>
      <c r="L111" t="s">
        <v>209</v>
      </c>
      <c r="M111" t="s">
        <v>210</v>
      </c>
      <c r="N111">
        <v>1</v>
      </c>
      <c r="O111" t="s">
        <v>209</v>
      </c>
      <c r="P111">
        <v>89.534883720930196</v>
      </c>
      <c r="Q111">
        <v>91.558441558441601</v>
      </c>
      <c r="R111">
        <v>77.419354838709694</v>
      </c>
      <c r="S111">
        <v>64.242424242424306</v>
      </c>
      <c r="T111">
        <v>79.393939393939391</v>
      </c>
      <c r="U111">
        <v>73.3766233766234</v>
      </c>
      <c r="V111">
        <v>100</v>
      </c>
      <c r="W111">
        <v>100</v>
      </c>
      <c r="X111">
        <v>100</v>
      </c>
      <c r="Y111">
        <v>100</v>
      </c>
      <c r="Z111">
        <v>96.385542168674704</v>
      </c>
      <c r="AA111">
        <v>95.483870967741936</v>
      </c>
      <c r="AB111">
        <v>75.72254335260115</v>
      </c>
      <c r="AC111">
        <v>69.677419354838705</v>
      </c>
      <c r="AD111">
        <v>14.743589743589743</v>
      </c>
      <c r="AE111">
        <v>21.686746987951807</v>
      </c>
      <c r="AF111">
        <v>55.421686746987952</v>
      </c>
      <c r="AG111">
        <v>9.0322580645161299</v>
      </c>
      <c r="AI111" t="s">
        <v>210</v>
      </c>
      <c r="AN111">
        <v>1</v>
      </c>
    </row>
    <row r="112" spans="1:40" x14ac:dyDescent="0.25">
      <c r="A112" t="s">
        <v>365</v>
      </c>
      <c r="B112" t="s">
        <v>195</v>
      </c>
      <c r="L112" t="s">
        <v>211</v>
      </c>
      <c r="M112" t="s">
        <v>367</v>
      </c>
      <c r="N112">
        <v>1</v>
      </c>
      <c r="O112" t="s">
        <v>211</v>
      </c>
      <c r="P112">
        <v>1.1627906976744</v>
      </c>
      <c r="Q112">
        <v>15.5844155844156</v>
      </c>
      <c r="R112">
        <v>2.5806451612902999</v>
      </c>
      <c r="S112">
        <v>12.1212121212121</v>
      </c>
      <c r="T112">
        <v>19.393939393939398</v>
      </c>
      <c r="U112">
        <v>3.8961038961039001</v>
      </c>
      <c r="V112">
        <v>11.560693641618499</v>
      </c>
      <c r="W112">
        <v>33.548387096774192</v>
      </c>
      <c r="X112">
        <v>15.384615384615387</v>
      </c>
      <c r="Y112">
        <v>31.325301204819283</v>
      </c>
      <c r="Z112">
        <v>43.975903614457835</v>
      </c>
      <c r="AA112">
        <v>30.322580645161295</v>
      </c>
      <c r="AB112">
        <v>0</v>
      </c>
      <c r="AC112">
        <v>7.096774193548387</v>
      </c>
      <c r="AD112">
        <v>0</v>
      </c>
      <c r="AE112">
        <v>3.0120481927710845</v>
      </c>
      <c r="AF112">
        <v>3.6144578313253013</v>
      </c>
      <c r="AG112">
        <v>0</v>
      </c>
      <c r="AI112" t="s">
        <v>367</v>
      </c>
      <c r="AK112">
        <v>1</v>
      </c>
    </row>
    <row r="113" spans="1:40" x14ac:dyDescent="0.25">
      <c r="A113" t="s">
        <v>197</v>
      </c>
      <c r="B113" t="s">
        <v>196</v>
      </c>
      <c r="L113" t="s">
        <v>212</v>
      </c>
      <c r="M113" t="s">
        <v>213</v>
      </c>
      <c r="N113">
        <v>1</v>
      </c>
      <c r="O113" t="s">
        <v>212</v>
      </c>
      <c r="P113">
        <v>76.162790697674396</v>
      </c>
      <c r="Q113">
        <v>63.636363636363605</v>
      </c>
      <c r="R113">
        <v>59.354838709677402</v>
      </c>
      <c r="S113">
        <v>49.090909090909101</v>
      </c>
      <c r="T113">
        <v>55.757575757575793</v>
      </c>
      <c r="U113">
        <v>55.194805194805198</v>
      </c>
      <c r="V113">
        <v>89.595375722543352</v>
      </c>
      <c r="W113">
        <v>87.741935483870975</v>
      </c>
      <c r="X113">
        <v>82.051282051282044</v>
      </c>
      <c r="Y113">
        <v>96.98795180722891</v>
      </c>
      <c r="Z113">
        <v>72.891566265060248</v>
      </c>
      <c r="AA113">
        <v>80.645161290322577</v>
      </c>
      <c r="AB113">
        <v>62.427745664739888</v>
      </c>
      <c r="AC113">
        <v>31.612903225806452</v>
      </c>
      <c r="AD113">
        <v>19.23076923076923</v>
      </c>
      <c r="AE113">
        <v>16.867469879518072</v>
      </c>
      <c r="AF113">
        <v>30.722891566265059</v>
      </c>
      <c r="AG113">
        <v>9.0322580645161299</v>
      </c>
      <c r="AI113" t="s">
        <v>213</v>
      </c>
      <c r="AK113">
        <v>1</v>
      </c>
    </row>
    <row r="114" spans="1:40" x14ac:dyDescent="0.25">
      <c r="A114" t="s">
        <v>199</v>
      </c>
      <c r="B114" t="s">
        <v>198</v>
      </c>
      <c r="L114" t="s">
        <v>214</v>
      </c>
      <c r="M114" t="s">
        <v>215</v>
      </c>
      <c r="N114">
        <v>1</v>
      </c>
      <c r="O114" t="s">
        <v>214</v>
      </c>
      <c r="P114">
        <v>44.767441860465098</v>
      </c>
      <c r="Q114">
        <v>27.272727272727298</v>
      </c>
      <c r="R114">
        <v>40</v>
      </c>
      <c r="S114">
        <v>31.515151515151501</v>
      </c>
      <c r="T114">
        <v>12.1212121212121</v>
      </c>
      <c r="U114">
        <v>31.168831168831201</v>
      </c>
      <c r="V114">
        <v>63.583815028901732</v>
      </c>
      <c r="W114">
        <v>54.193548387096776</v>
      </c>
      <c r="X114">
        <v>67.948717948717956</v>
      </c>
      <c r="Y114">
        <v>65.662650602409641</v>
      </c>
      <c r="Z114">
        <v>42.7710843373494</v>
      </c>
      <c r="AA114">
        <v>64.516129032258064</v>
      </c>
      <c r="AB114">
        <v>25.433526011560694</v>
      </c>
      <c r="AC114">
        <v>10.96774193548387</v>
      </c>
      <c r="AD114">
        <v>14.102564102564102</v>
      </c>
      <c r="AE114">
        <v>15.060240963855422</v>
      </c>
      <c r="AF114">
        <v>1.2048192771084338</v>
      </c>
      <c r="AG114">
        <v>3.225806451612903</v>
      </c>
      <c r="AI114" t="s">
        <v>215</v>
      </c>
      <c r="AL114">
        <v>1</v>
      </c>
    </row>
    <row r="115" spans="1:40" x14ac:dyDescent="0.25">
      <c r="A115" t="s">
        <v>201</v>
      </c>
      <c r="B115" t="s">
        <v>200</v>
      </c>
      <c r="L115" t="s">
        <v>216</v>
      </c>
      <c r="M115" t="s">
        <v>217</v>
      </c>
      <c r="N115">
        <v>1</v>
      </c>
      <c r="O115" t="s">
        <v>216</v>
      </c>
      <c r="P115">
        <v>16.860465116279101</v>
      </c>
      <c r="Q115" t="s">
        <v>11</v>
      </c>
      <c r="R115" t="s">
        <v>11</v>
      </c>
      <c r="S115">
        <v>16.969696969697001</v>
      </c>
      <c r="T115">
        <v>31.515151515151501</v>
      </c>
      <c r="U115" t="s">
        <v>11</v>
      </c>
      <c r="V115">
        <v>42.774566473988436</v>
      </c>
      <c r="W115" t="s">
        <v>11</v>
      </c>
      <c r="X115" t="s">
        <v>11</v>
      </c>
      <c r="Y115">
        <v>62.048192771084338</v>
      </c>
      <c r="Z115">
        <v>72.289156626506028</v>
      </c>
      <c r="AA115" t="s">
        <v>11</v>
      </c>
      <c r="AB115">
        <v>2.3121387283236996</v>
      </c>
      <c r="AC115" t="s">
        <v>11</v>
      </c>
      <c r="AD115" t="s">
        <v>11</v>
      </c>
      <c r="AE115">
        <v>1.8072289156626506</v>
      </c>
      <c r="AF115">
        <v>1.2048192771084338</v>
      </c>
      <c r="AG115" t="s">
        <v>11</v>
      </c>
      <c r="AI115" t="s">
        <v>217</v>
      </c>
      <c r="AL115">
        <v>1</v>
      </c>
    </row>
    <row r="116" spans="1:40" x14ac:dyDescent="0.25">
      <c r="A116" t="s">
        <v>203</v>
      </c>
      <c r="B116" t="s">
        <v>202</v>
      </c>
      <c r="L116" t="s">
        <v>218</v>
      </c>
      <c r="M116" t="s">
        <v>219</v>
      </c>
      <c r="N116">
        <v>1</v>
      </c>
      <c r="O116" t="s">
        <v>218</v>
      </c>
      <c r="P116" t="s">
        <v>11</v>
      </c>
      <c r="Q116" t="s">
        <v>11</v>
      </c>
      <c r="R116" t="s">
        <v>11</v>
      </c>
      <c r="S116" t="s">
        <v>11</v>
      </c>
      <c r="T116" t="s">
        <v>11</v>
      </c>
      <c r="U116" t="s">
        <v>11</v>
      </c>
      <c r="V116" t="s">
        <v>11</v>
      </c>
      <c r="W116" t="s">
        <v>11</v>
      </c>
      <c r="X116" t="s">
        <v>11</v>
      </c>
      <c r="Y116" t="s">
        <v>11</v>
      </c>
      <c r="Z116" t="s">
        <v>11</v>
      </c>
      <c r="AA116" t="s">
        <v>11</v>
      </c>
      <c r="AB116" t="s">
        <v>11</v>
      </c>
      <c r="AC116" t="s">
        <v>11</v>
      </c>
      <c r="AD116" t="s">
        <v>11</v>
      </c>
      <c r="AE116" t="s">
        <v>11</v>
      </c>
      <c r="AF116" t="s">
        <v>11</v>
      </c>
      <c r="AG116" t="s">
        <v>11</v>
      </c>
      <c r="AI116" t="s">
        <v>219</v>
      </c>
      <c r="AM116">
        <v>1</v>
      </c>
    </row>
    <row r="117" spans="1:40" x14ac:dyDescent="0.25">
      <c r="A117" t="s">
        <v>205</v>
      </c>
      <c r="B117" t="s">
        <v>204</v>
      </c>
      <c r="L117" t="s">
        <v>220</v>
      </c>
      <c r="M117" t="s">
        <v>221</v>
      </c>
      <c r="N117">
        <v>1</v>
      </c>
      <c r="O117" t="s">
        <v>220</v>
      </c>
      <c r="P117">
        <v>79.651162790697711</v>
      </c>
      <c r="Q117">
        <v>86.363636363636402</v>
      </c>
      <c r="R117">
        <v>65.161290322580697</v>
      </c>
      <c r="S117">
        <v>53.3333333333333</v>
      </c>
      <c r="T117">
        <v>89.090909090909093</v>
      </c>
      <c r="U117">
        <v>68.831168831168796</v>
      </c>
      <c r="V117">
        <v>95.95375722543352</v>
      </c>
      <c r="W117">
        <v>100</v>
      </c>
      <c r="X117">
        <v>80.769230769230774</v>
      </c>
      <c r="Y117">
        <v>90.361445783132524</v>
      </c>
      <c r="Z117">
        <v>98.795180722891573</v>
      </c>
      <c r="AA117">
        <v>81.290322580645153</v>
      </c>
      <c r="AB117">
        <v>65.317919075144502</v>
      </c>
      <c r="AC117">
        <v>65.806451612903231</v>
      </c>
      <c r="AD117">
        <v>37.820512820512818</v>
      </c>
      <c r="AE117">
        <v>24.698795180722893</v>
      </c>
      <c r="AF117">
        <v>73.493975903614455</v>
      </c>
      <c r="AG117">
        <v>56.774193548387096</v>
      </c>
      <c r="AI117" t="s">
        <v>221</v>
      </c>
      <c r="AM117">
        <v>1</v>
      </c>
    </row>
    <row r="118" spans="1:40" x14ac:dyDescent="0.25">
      <c r="A118" t="s">
        <v>366</v>
      </c>
      <c r="B118" t="s">
        <v>206</v>
      </c>
      <c r="L118" t="s">
        <v>222</v>
      </c>
      <c r="M118" t="s">
        <v>223</v>
      </c>
      <c r="N118">
        <v>1</v>
      </c>
      <c r="O118" t="s">
        <v>222</v>
      </c>
      <c r="P118">
        <v>57.558139534883701</v>
      </c>
      <c r="Q118">
        <v>51.298701298701296</v>
      </c>
      <c r="R118">
        <v>23.2258064516129</v>
      </c>
      <c r="S118">
        <v>43.030303030303003</v>
      </c>
      <c r="T118">
        <v>38.181818181818201</v>
      </c>
      <c r="U118">
        <v>53.246753246753201</v>
      </c>
      <c r="V118">
        <v>67.630057803468205</v>
      </c>
      <c r="W118">
        <v>72.258064516129025</v>
      </c>
      <c r="X118">
        <v>48.07692307692308</v>
      </c>
      <c r="Y118">
        <v>79.518072289156635</v>
      </c>
      <c r="Z118">
        <v>59.036144578313255</v>
      </c>
      <c r="AA118">
        <v>67.096774193548384</v>
      </c>
      <c r="AB118">
        <v>37.572254335260112</v>
      </c>
      <c r="AC118">
        <v>27.096774193548388</v>
      </c>
      <c r="AD118">
        <v>11.538461538461538</v>
      </c>
      <c r="AE118">
        <v>22.891566265060241</v>
      </c>
      <c r="AF118">
        <v>14.457831325301205</v>
      </c>
      <c r="AG118">
        <v>27.096774193548388</v>
      </c>
      <c r="AI118" t="s">
        <v>223</v>
      </c>
      <c r="AM118">
        <v>1</v>
      </c>
    </row>
    <row r="119" spans="1:40" x14ac:dyDescent="0.25">
      <c r="A119" t="s">
        <v>208</v>
      </c>
      <c r="B119" t="s">
        <v>207</v>
      </c>
      <c r="L119" t="s">
        <v>224</v>
      </c>
      <c r="M119" t="s">
        <v>225</v>
      </c>
      <c r="N119">
        <v>1</v>
      </c>
      <c r="O119" t="s">
        <v>224</v>
      </c>
      <c r="P119">
        <v>46.511627906976699</v>
      </c>
      <c r="Q119">
        <v>70.129870129870099</v>
      </c>
      <c r="R119">
        <v>81.290322580645196</v>
      </c>
      <c r="S119">
        <v>67.272727272727295</v>
      </c>
      <c r="T119">
        <v>78.181818181818201</v>
      </c>
      <c r="U119">
        <v>79.870129870129901</v>
      </c>
      <c r="V119">
        <v>63.583815028901732</v>
      </c>
      <c r="W119">
        <v>84.516129032258064</v>
      </c>
      <c r="X119">
        <v>85.897435897435898</v>
      </c>
      <c r="Y119">
        <v>90.361445783132524</v>
      </c>
      <c r="Z119">
        <v>86.746987951807228</v>
      </c>
      <c r="AA119">
        <v>83.225806451612897</v>
      </c>
      <c r="AB119">
        <v>29.479768786127167</v>
      </c>
      <c r="AC119">
        <v>51.612903225806448</v>
      </c>
      <c r="AD119">
        <v>68.589743589743591</v>
      </c>
      <c r="AE119">
        <v>42.7710843373494</v>
      </c>
      <c r="AF119">
        <v>66.867469879518069</v>
      </c>
      <c r="AG119">
        <v>68.387096774193552</v>
      </c>
      <c r="AI119" t="s">
        <v>225</v>
      </c>
      <c r="AK119">
        <v>1</v>
      </c>
    </row>
    <row r="120" spans="1:40" x14ac:dyDescent="0.25">
      <c r="A120" t="s">
        <v>210</v>
      </c>
      <c r="B120" t="s">
        <v>209</v>
      </c>
      <c r="L120" t="s">
        <v>226</v>
      </c>
      <c r="M120" t="s">
        <v>227</v>
      </c>
      <c r="N120">
        <v>1</v>
      </c>
      <c r="O120" t="s">
        <v>226</v>
      </c>
      <c r="P120">
        <v>65.697674418604706</v>
      </c>
      <c r="Q120">
        <v>75.974025974026006</v>
      </c>
      <c r="R120">
        <v>60</v>
      </c>
      <c r="S120">
        <v>56.969696969697004</v>
      </c>
      <c r="T120">
        <v>82.424242424242394</v>
      </c>
      <c r="U120">
        <v>70.129870129870099</v>
      </c>
      <c r="V120">
        <v>76.878612716763001</v>
      </c>
      <c r="W120">
        <v>92.258064516129025</v>
      </c>
      <c r="X120">
        <v>73.07692307692308</v>
      </c>
      <c r="Y120">
        <v>90.361445783132524</v>
      </c>
      <c r="Z120">
        <v>92.771084337349393</v>
      </c>
      <c r="AA120">
        <v>83.225806451612897</v>
      </c>
      <c r="AB120">
        <v>52.02312138728324</v>
      </c>
      <c r="AC120">
        <v>52.903225806451616</v>
      </c>
      <c r="AD120">
        <v>35.256410256410255</v>
      </c>
      <c r="AE120">
        <v>25.903614457831324</v>
      </c>
      <c r="AF120">
        <v>65.060240963855421</v>
      </c>
      <c r="AG120">
        <v>56.774193548387096</v>
      </c>
      <c r="AI120" t="s">
        <v>227</v>
      </c>
      <c r="AL120">
        <v>1</v>
      </c>
    </row>
    <row r="121" spans="1:40" x14ac:dyDescent="0.25">
      <c r="A121" t="s">
        <v>367</v>
      </c>
      <c r="B121" t="s">
        <v>211</v>
      </c>
      <c r="L121" t="s">
        <v>228</v>
      </c>
      <c r="M121" t="s">
        <v>229</v>
      </c>
      <c r="N121">
        <v>1</v>
      </c>
      <c r="O121" t="s">
        <v>228</v>
      </c>
      <c r="P121">
        <v>25</v>
      </c>
      <c r="Q121">
        <v>20.7792207792208</v>
      </c>
      <c r="R121">
        <v>4.5161290322580001</v>
      </c>
      <c r="S121">
        <v>23.030303030303003</v>
      </c>
      <c r="T121">
        <v>8.4848484848483992</v>
      </c>
      <c r="U121">
        <v>0</v>
      </c>
      <c r="V121">
        <v>44.508670520231213</v>
      </c>
      <c r="W121">
        <v>51.612903225806448</v>
      </c>
      <c r="X121">
        <v>61.53846153846154</v>
      </c>
      <c r="Y121">
        <v>67.46987951807229</v>
      </c>
      <c r="Z121">
        <v>44.578313253012048</v>
      </c>
      <c r="AA121">
        <v>56.774193548387096</v>
      </c>
      <c r="AB121">
        <v>9.2485549132947984</v>
      </c>
      <c r="AC121">
        <v>7.096774193548387</v>
      </c>
      <c r="AD121">
        <v>0</v>
      </c>
      <c r="AE121">
        <v>3.6144578313253013</v>
      </c>
      <c r="AF121">
        <v>0.60240963855421692</v>
      </c>
      <c r="AG121">
        <v>0</v>
      </c>
      <c r="AI121" t="s">
        <v>229</v>
      </c>
      <c r="AL121">
        <v>1</v>
      </c>
    </row>
    <row r="122" spans="1:40" x14ac:dyDescent="0.25">
      <c r="A122" t="s">
        <v>213</v>
      </c>
      <c r="B122" t="s">
        <v>212</v>
      </c>
      <c r="L122" t="s">
        <v>230</v>
      </c>
      <c r="M122" t="s">
        <v>231</v>
      </c>
      <c r="N122">
        <v>1</v>
      </c>
      <c r="O122" t="s">
        <v>230</v>
      </c>
      <c r="P122">
        <v>11.6279069767442</v>
      </c>
      <c r="Q122">
        <v>12.987012987012999</v>
      </c>
      <c r="R122">
        <v>5.8064516129031993</v>
      </c>
      <c r="S122">
        <v>27.272727272727298</v>
      </c>
      <c r="T122">
        <v>11.515151515151501</v>
      </c>
      <c r="U122">
        <v>10.3896103896104</v>
      </c>
      <c r="V122">
        <v>25.433526011560687</v>
      </c>
      <c r="W122">
        <v>27.096774193548384</v>
      </c>
      <c r="X122">
        <v>14.743589743589737</v>
      </c>
      <c r="Y122">
        <v>54.216867469879517</v>
      </c>
      <c r="Z122">
        <v>30.120481927710841</v>
      </c>
      <c r="AA122">
        <v>30.322580645161295</v>
      </c>
      <c r="AB122">
        <v>1.7341040462427746</v>
      </c>
      <c r="AC122">
        <v>7.096774193548387</v>
      </c>
      <c r="AD122">
        <v>1.2820512820512822</v>
      </c>
      <c r="AE122">
        <v>14.457831325301205</v>
      </c>
      <c r="AF122">
        <v>1.8072289156626506</v>
      </c>
      <c r="AG122">
        <v>1.2903225806451613</v>
      </c>
      <c r="AI122" t="s">
        <v>231</v>
      </c>
      <c r="AL122">
        <v>1</v>
      </c>
    </row>
    <row r="123" spans="1:40" x14ac:dyDescent="0.25">
      <c r="A123" t="s">
        <v>215</v>
      </c>
      <c r="B123" t="s">
        <v>214</v>
      </c>
      <c r="L123" t="s">
        <v>232</v>
      </c>
      <c r="M123" t="s">
        <v>233</v>
      </c>
      <c r="N123">
        <v>1</v>
      </c>
      <c r="O123" t="s">
        <v>232</v>
      </c>
      <c r="P123">
        <v>58.139534883720899</v>
      </c>
      <c r="Q123">
        <v>37.662337662337706</v>
      </c>
      <c r="R123">
        <v>29.677419354838701</v>
      </c>
      <c r="S123">
        <v>36.969696969697004</v>
      </c>
      <c r="T123">
        <v>25.454545454545503</v>
      </c>
      <c r="U123">
        <v>18.181818181818198</v>
      </c>
      <c r="V123">
        <v>67.630057803468205</v>
      </c>
      <c r="W123">
        <v>60.645161290322584</v>
      </c>
      <c r="X123">
        <v>67.307692307692307</v>
      </c>
      <c r="Y123">
        <v>90.361445783132524</v>
      </c>
      <c r="Z123">
        <v>47.590361445783131</v>
      </c>
      <c r="AA123">
        <v>42.58064516129032</v>
      </c>
      <c r="AB123">
        <v>37.572254335260112</v>
      </c>
      <c r="AC123">
        <v>16.774193548387096</v>
      </c>
      <c r="AD123">
        <v>7.0512820512820511</v>
      </c>
      <c r="AE123">
        <v>12.048192771084338</v>
      </c>
      <c r="AF123">
        <v>5.4216867469879517</v>
      </c>
      <c r="AG123">
        <v>1.2903225806451613</v>
      </c>
      <c r="AI123" t="s">
        <v>233</v>
      </c>
      <c r="AM123">
        <v>1</v>
      </c>
    </row>
    <row r="124" spans="1:40" x14ac:dyDescent="0.25">
      <c r="A124" t="s">
        <v>217</v>
      </c>
      <c r="B124" t="s">
        <v>216</v>
      </c>
      <c r="L124" t="s">
        <v>234</v>
      </c>
      <c r="M124" t="s">
        <v>235</v>
      </c>
      <c r="N124">
        <v>1</v>
      </c>
      <c r="O124" t="s">
        <v>234</v>
      </c>
      <c r="P124">
        <v>97.093023255814003</v>
      </c>
      <c r="Q124">
        <v>98.701298701298697</v>
      </c>
      <c r="R124">
        <v>99.354838709677395</v>
      </c>
      <c r="S124">
        <v>96.363636363636402</v>
      </c>
      <c r="T124">
        <v>93.3333333333333</v>
      </c>
      <c r="U124">
        <v>96.103896103896105</v>
      </c>
      <c r="V124">
        <v>100</v>
      </c>
      <c r="W124">
        <v>100</v>
      </c>
      <c r="X124">
        <v>100</v>
      </c>
      <c r="Y124">
        <v>100</v>
      </c>
      <c r="Z124">
        <v>100</v>
      </c>
      <c r="AA124">
        <v>100</v>
      </c>
      <c r="AB124">
        <v>82.080924855491332</v>
      </c>
      <c r="AC124">
        <v>83.870967741935488</v>
      </c>
      <c r="AD124">
        <v>92.307692307692307</v>
      </c>
      <c r="AE124">
        <v>78.313253012048193</v>
      </c>
      <c r="AF124">
        <v>86.144578313253007</v>
      </c>
      <c r="AG124">
        <v>91.612903225806448</v>
      </c>
      <c r="AI124" t="s">
        <v>235</v>
      </c>
      <c r="AN124">
        <v>1</v>
      </c>
    </row>
    <row r="125" spans="1:40" x14ac:dyDescent="0.25">
      <c r="A125" t="s">
        <v>219</v>
      </c>
      <c r="B125" t="s">
        <v>218</v>
      </c>
      <c r="L125" t="s">
        <v>236</v>
      </c>
      <c r="M125" t="s">
        <v>237</v>
      </c>
      <c r="N125">
        <v>1</v>
      </c>
      <c r="O125" t="s">
        <v>236</v>
      </c>
      <c r="P125">
        <v>99.418604651162795</v>
      </c>
      <c r="Q125">
        <v>96.753246753246799</v>
      </c>
      <c r="R125">
        <v>95.483870967741908</v>
      </c>
      <c r="S125">
        <v>91.515151515151501</v>
      </c>
      <c r="T125">
        <v>98.787878787878796</v>
      </c>
      <c r="U125">
        <v>92.857142857142904</v>
      </c>
      <c r="V125">
        <v>100</v>
      </c>
      <c r="W125">
        <v>100</v>
      </c>
      <c r="X125">
        <v>100</v>
      </c>
      <c r="Y125">
        <v>100</v>
      </c>
      <c r="Z125">
        <v>100</v>
      </c>
      <c r="AA125">
        <v>97.41935483870968</v>
      </c>
      <c r="AB125">
        <v>83.815028901734109</v>
      </c>
      <c r="AC125">
        <v>80.645161290322577</v>
      </c>
      <c r="AD125">
        <v>85.897435897435898</v>
      </c>
      <c r="AE125">
        <v>67.46987951807229</v>
      </c>
      <c r="AF125">
        <v>90.361445783132524</v>
      </c>
      <c r="AG125">
        <v>87.741935483870961</v>
      </c>
      <c r="AI125" t="s">
        <v>237</v>
      </c>
      <c r="AN125">
        <v>1</v>
      </c>
    </row>
    <row r="126" spans="1:40" x14ac:dyDescent="0.25">
      <c r="A126" t="s">
        <v>221</v>
      </c>
      <c r="B126" t="s">
        <v>220</v>
      </c>
      <c r="L126" t="s">
        <v>238</v>
      </c>
      <c r="M126" t="s">
        <v>239</v>
      </c>
      <c r="N126">
        <v>1</v>
      </c>
      <c r="O126" t="s">
        <v>238</v>
      </c>
      <c r="P126">
        <v>56.395348837209305</v>
      </c>
      <c r="Q126" t="s">
        <v>11</v>
      </c>
      <c r="R126" t="s">
        <v>11</v>
      </c>
      <c r="S126">
        <v>26.6666666666667</v>
      </c>
      <c r="T126">
        <v>31.515151515151501</v>
      </c>
      <c r="U126" t="s">
        <v>11</v>
      </c>
      <c r="V126">
        <v>72.832369942196536</v>
      </c>
      <c r="W126" t="s">
        <v>11</v>
      </c>
      <c r="X126" t="s">
        <v>11</v>
      </c>
      <c r="Y126">
        <v>81.92771084337349</v>
      </c>
      <c r="Z126">
        <v>72.289156626506028</v>
      </c>
      <c r="AA126" t="s">
        <v>11</v>
      </c>
      <c r="AB126">
        <v>29.479768786127167</v>
      </c>
      <c r="AC126" t="s">
        <v>11</v>
      </c>
      <c r="AD126" t="s">
        <v>11</v>
      </c>
      <c r="AE126">
        <v>3.6144578313253013</v>
      </c>
      <c r="AF126">
        <v>1.2048192771084338</v>
      </c>
      <c r="AG126" t="s">
        <v>11</v>
      </c>
      <c r="AI126" t="s">
        <v>239</v>
      </c>
      <c r="AK126">
        <v>1</v>
      </c>
    </row>
    <row r="127" spans="1:40" x14ac:dyDescent="0.25">
      <c r="A127" t="s">
        <v>223</v>
      </c>
      <c r="B127" t="s">
        <v>222</v>
      </c>
      <c r="L127" t="s">
        <v>240</v>
      </c>
      <c r="M127" t="s">
        <v>241</v>
      </c>
      <c r="N127">
        <v>1</v>
      </c>
      <c r="O127" t="s">
        <v>240</v>
      </c>
      <c r="P127">
        <v>91.860465116279101</v>
      </c>
      <c r="Q127">
        <v>97.402597402597408</v>
      </c>
      <c r="R127">
        <v>92.903225806451601</v>
      </c>
      <c r="S127">
        <v>97.575757575757606</v>
      </c>
      <c r="T127">
        <v>98.181818181818201</v>
      </c>
      <c r="U127">
        <v>98.051948051948102</v>
      </c>
      <c r="V127">
        <v>100</v>
      </c>
      <c r="W127">
        <v>100</v>
      </c>
      <c r="X127">
        <v>100</v>
      </c>
      <c r="Y127">
        <v>100</v>
      </c>
      <c r="Z127">
        <v>100</v>
      </c>
      <c r="AA127">
        <v>100</v>
      </c>
      <c r="AB127">
        <v>76.878612716763001</v>
      </c>
      <c r="AC127">
        <v>80.645161290322577</v>
      </c>
      <c r="AD127">
        <v>84.615384615384613</v>
      </c>
      <c r="AE127">
        <v>80.722891566265062</v>
      </c>
      <c r="AF127">
        <v>89.759036144578317</v>
      </c>
      <c r="AG127">
        <v>92.258064516129039</v>
      </c>
      <c r="AI127" t="s">
        <v>241</v>
      </c>
      <c r="AN127">
        <v>1</v>
      </c>
    </row>
    <row r="128" spans="1:40" x14ac:dyDescent="0.25">
      <c r="A128" t="s">
        <v>225</v>
      </c>
      <c r="B128" t="s">
        <v>224</v>
      </c>
      <c r="L128" t="s">
        <v>242</v>
      </c>
      <c r="M128" t="s">
        <v>243</v>
      </c>
      <c r="N128">
        <v>1</v>
      </c>
      <c r="O128" t="s">
        <v>242</v>
      </c>
      <c r="P128">
        <v>31.395348837209301</v>
      </c>
      <c r="Q128">
        <v>81.818181818181799</v>
      </c>
      <c r="R128">
        <v>83.870967741935502</v>
      </c>
      <c r="S128">
        <v>61.212121212121197</v>
      </c>
      <c r="T128">
        <v>84.242424242424192</v>
      </c>
      <c r="U128">
        <v>72.077922077922096</v>
      </c>
      <c r="V128">
        <v>50.289017341040463</v>
      </c>
      <c r="W128">
        <v>98.709677419354833</v>
      </c>
      <c r="X128">
        <v>92.307692307692307</v>
      </c>
      <c r="Y128">
        <v>94.578313253012055</v>
      </c>
      <c r="Z128">
        <v>93.975903614457835</v>
      </c>
      <c r="AA128">
        <v>83.225806451612897</v>
      </c>
      <c r="AB128">
        <v>13.872832369942197</v>
      </c>
      <c r="AC128">
        <v>61.935483870967744</v>
      </c>
      <c r="AD128">
        <v>70.512820512820511</v>
      </c>
      <c r="AE128">
        <v>24.698795180722893</v>
      </c>
      <c r="AF128">
        <v>69.879518072289159</v>
      </c>
      <c r="AG128">
        <v>57.41935483870968</v>
      </c>
      <c r="AI128" t="s">
        <v>243</v>
      </c>
      <c r="AK128">
        <v>1</v>
      </c>
    </row>
    <row r="129" spans="1:40" x14ac:dyDescent="0.25">
      <c r="A129" t="s">
        <v>227</v>
      </c>
      <c r="B129" t="s">
        <v>226</v>
      </c>
      <c r="L129" t="s">
        <v>244</v>
      </c>
      <c r="M129" t="s">
        <v>245</v>
      </c>
      <c r="N129">
        <v>1</v>
      </c>
      <c r="O129" t="s">
        <v>244</v>
      </c>
      <c r="P129">
        <v>36.6279069767442</v>
      </c>
      <c r="Q129">
        <v>24.675324675324699</v>
      </c>
      <c r="R129">
        <v>18.709677419354801</v>
      </c>
      <c r="S129">
        <v>32.727272727272698</v>
      </c>
      <c r="T129">
        <v>23.636363636363601</v>
      </c>
      <c r="U129">
        <v>23.3766233766234</v>
      </c>
      <c r="V129">
        <v>56.647398843930638</v>
      </c>
      <c r="W129">
        <v>43.87096774193548</v>
      </c>
      <c r="X129">
        <v>45.512820512820511</v>
      </c>
      <c r="Y129">
        <v>62.048192771084338</v>
      </c>
      <c r="Z129">
        <v>43.975903614457835</v>
      </c>
      <c r="AA129">
        <v>43.225806451612904</v>
      </c>
      <c r="AB129">
        <v>17.919075144508671</v>
      </c>
      <c r="AC129">
        <v>11.612903225806452</v>
      </c>
      <c r="AD129">
        <v>7.0512820512820511</v>
      </c>
      <c r="AE129">
        <v>19.879518072289155</v>
      </c>
      <c r="AF129">
        <v>6.024096385542169</v>
      </c>
      <c r="AG129">
        <v>3.225806451612903</v>
      </c>
      <c r="AI129" t="s">
        <v>245</v>
      </c>
      <c r="AK129">
        <v>1</v>
      </c>
    </row>
    <row r="130" spans="1:40" x14ac:dyDescent="0.25">
      <c r="A130" t="s">
        <v>229</v>
      </c>
      <c r="B130" t="s">
        <v>228</v>
      </c>
      <c r="L130" t="s">
        <v>246</v>
      </c>
      <c r="M130" t="s">
        <v>247</v>
      </c>
      <c r="N130">
        <v>1</v>
      </c>
      <c r="O130" t="s">
        <v>246</v>
      </c>
      <c r="P130">
        <v>70.348837209302289</v>
      </c>
      <c r="Q130">
        <v>55.844155844155793</v>
      </c>
      <c r="R130">
        <v>43.225806451612904</v>
      </c>
      <c r="S130">
        <v>93.939393939393995</v>
      </c>
      <c r="T130">
        <v>39.393939393939398</v>
      </c>
      <c r="U130">
        <v>37.012987012986997</v>
      </c>
      <c r="V130">
        <v>83.815028901734109</v>
      </c>
      <c r="W130">
        <v>76.129032258064512</v>
      </c>
      <c r="X130">
        <v>70.512820512820511</v>
      </c>
      <c r="Y130">
        <v>100</v>
      </c>
      <c r="Z130">
        <v>59.638554216867469</v>
      </c>
      <c r="AA130">
        <v>64.516129032258064</v>
      </c>
      <c r="AB130">
        <v>60.693641618497111</v>
      </c>
      <c r="AC130">
        <v>31.612903225806452</v>
      </c>
      <c r="AD130">
        <v>13.461538461538462</v>
      </c>
      <c r="AE130">
        <v>54.216867469879517</v>
      </c>
      <c r="AF130">
        <v>14.457831325301205</v>
      </c>
      <c r="AG130">
        <v>9.0322580645161299</v>
      </c>
      <c r="AI130" t="s">
        <v>247</v>
      </c>
      <c r="AM130">
        <v>1</v>
      </c>
    </row>
    <row r="131" spans="1:40" x14ac:dyDescent="0.25">
      <c r="A131" t="s">
        <v>231</v>
      </c>
      <c r="B131" t="s">
        <v>230</v>
      </c>
      <c r="L131" t="s">
        <v>248</v>
      </c>
      <c r="M131" t="s">
        <v>249</v>
      </c>
      <c r="N131">
        <v>1</v>
      </c>
      <c r="O131" t="s">
        <v>248</v>
      </c>
      <c r="P131">
        <v>27.906976744186</v>
      </c>
      <c r="Q131">
        <v>27.922077922077897</v>
      </c>
      <c r="R131">
        <v>65.806451612903203</v>
      </c>
      <c r="S131">
        <v>78.181818181818201</v>
      </c>
      <c r="T131">
        <v>33.3333333333333</v>
      </c>
      <c r="U131">
        <v>52.597402597402599</v>
      </c>
      <c r="V131">
        <v>44.508670520231213</v>
      </c>
      <c r="W131">
        <v>47.741935483870968</v>
      </c>
      <c r="X131">
        <v>79.487179487179489</v>
      </c>
      <c r="Y131">
        <v>97.590361445783131</v>
      </c>
      <c r="Z131">
        <v>51.204819277108435</v>
      </c>
      <c r="AA131">
        <v>67.096774193548384</v>
      </c>
      <c r="AB131">
        <v>12.138728323699421</v>
      </c>
      <c r="AC131">
        <v>14.193548387096774</v>
      </c>
      <c r="AD131">
        <v>40.384615384615387</v>
      </c>
      <c r="AE131">
        <v>46.987951807228917</v>
      </c>
      <c r="AF131">
        <v>14.457831325301205</v>
      </c>
      <c r="AG131">
        <v>27.096774193548388</v>
      </c>
      <c r="AI131" t="s">
        <v>249</v>
      </c>
      <c r="AM131">
        <v>1</v>
      </c>
    </row>
    <row r="132" spans="1:40" x14ac:dyDescent="0.25">
      <c r="A132" t="s">
        <v>233</v>
      </c>
      <c r="B132" t="s">
        <v>232</v>
      </c>
      <c r="L132" t="s">
        <v>250</v>
      </c>
      <c r="M132" t="s">
        <v>251</v>
      </c>
      <c r="N132">
        <v>1</v>
      </c>
      <c r="O132" t="s">
        <v>250</v>
      </c>
      <c r="P132">
        <v>68.604651162790702</v>
      </c>
      <c r="Q132">
        <v>60.389610389610404</v>
      </c>
      <c r="R132">
        <v>61.935483870967801</v>
      </c>
      <c r="S132">
        <v>71.515151515151501</v>
      </c>
      <c r="T132">
        <v>51.515151515151501</v>
      </c>
      <c r="U132">
        <v>51.298701298701296</v>
      </c>
      <c r="V132">
        <v>82.080924855491332</v>
      </c>
      <c r="W132">
        <v>77.41935483870968</v>
      </c>
      <c r="X132">
        <v>76.282051282051285</v>
      </c>
      <c r="Y132">
        <v>93.975903614457835</v>
      </c>
      <c r="Z132">
        <v>65.060240963855421</v>
      </c>
      <c r="AA132">
        <v>64.516129032258064</v>
      </c>
      <c r="AB132">
        <v>58.959537572254334</v>
      </c>
      <c r="AC132">
        <v>40.645161290322584</v>
      </c>
      <c r="AD132">
        <v>37.820512820512818</v>
      </c>
      <c r="AE132">
        <v>45.783132530120483</v>
      </c>
      <c r="AF132">
        <v>33.734939759036145</v>
      </c>
      <c r="AG132">
        <v>30.967741935483872</v>
      </c>
      <c r="AI132" t="s">
        <v>251</v>
      </c>
      <c r="AK132">
        <v>1</v>
      </c>
    </row>
    <row r="133" spans="1:40" x14ac:dyDescent="0.25">
      <c r="A133" t="s">
        <v>235</v>
      </c>
      <c r="B133" t="s">
        <v>234</v>
      </c>
      <c r="L133" t="s">
        <v>252</v>
      </c>
      <c r="M133" t="s">
        <v>368</v>
      </c>
      <c r="N133">
        <v>1</v>
      </c>
      <c r="O133" t="s">
        <v>252</v>
      </c>
      <c r="P133">
        <v>59.302325581395401</v>
      </c>
      <c r="Q133">
        <v>33.116883116883102</v>
      </c>
      <c r="R133">
        <v>20</v>
      </c>
      <c r="S133">
        <v>36.363636363636395</v>
      </c>
      <c r="T133">
        <v>43.636363636363598</v>
      </c>
      <c r="U133">
        <v>15.5844155844156</v>
      </c>
      <c r="V133">
        <v>69.364161849710982</v>
      </c>
      <c r="W133">
        <v>60.645161290322584</v>
      </c>
      <c r="X133">
        <v>59.615384615384613</v>
      </c>
      <c r="Y133">
        <v>89.156626506024097</v>
      </c>
      <c r="Z133">
        <v>64.457831325301214</v>
      </c>
      <c r="AA133">
        <v>48.387096774193552</v>
      </c>
      <c r="AB133">
        <v>39.306358381502889</v>
      </c>
      <c r="AC133">
        <v>12.903225806451612</v>
      </c>
      <c r="AD133">
        <v>3.2051282051282053</v>
      </c>
      <c r="AE133">
        <v>11.445783132530121</v>
      </c>
      <c r="AF133">
        <v>15.060240963855422</v>
      </c>
      <c r="AG133">
        <v>1.2903225806451613</v>
      </c>
      <c r="AI133" t="s">
        <v>368</v>
      </c>
      <c r="AK133">
        <v>1</v>
      </c>
    </row>
    <row r="134" spans="1:40" x14ac:dyDescent="0.25">
      <c r="A134" t="s">
        <v>237</v>
      </c>
      <c r="B134" t="s">
        <v>236</v>
      </c>
      <c r="L134" t="s">
        <v>253</v>
      </c>
      <c r="M134" t="s">
        <v>254</v>
      </c>
      <c r="N134">
        <v>1</v>
      </c>
      <c r="O134" t="s">
        <v>253</v>
      </c>
      <c r="P134">
        <v>80.813953488372107</v>
      </c>
      <c r="Q134">
        <v>80.519480519480496</v>
      </c>
      <c r="R134">
        <v>80</v>
      </c>
      <c r="S134">
        <v>70.909090909090907</v>
      </c>
      <c r="T134">
        <v>70.303030303030297</v>
      </c>
      <c r="U134">
        <v>72.727272727272691</v>
      </c>
      <c r="V134">
        <v>95.95375722543352</v>
      </c>
      <c r="W134">
        <v>89.677419354838705</v>
      </c>
      <c r="X134">
        <v>84.615384615384613</v>
      </c>
      <c r="Y134">
        <v>91.566265060240966</v>
      </c>
      <c r="Z134">
        <v>78.313253012048193</v>
      </c>
      <c r="AA134">
        <v>82.58064516129032</v>
      </c>
      <c r="AB134">
        <v>67.630057803468205</v>
      </c>
      <c r="AC134">
        <v>66.451612903225808</v>
      </c>
      <c r="AD134">
        <v>70.512820512820511</v>
      </c>
      <c r="AE134">
        <v>50.602409638554214</v>
      </c>
      <c r="AF134">
        <v>62.048192771084338</v>
      </c>
      <c r="AG134">
        <v>66.451612903225808</v>
      </c>
      <c r="AI134" t="s">
        <v>254</v>
      </c>
      <c r="AJ134">
        <v>1</v>
      </c>
    </row>
    <row r="135" spans="1:40" x14ac:dyDescent="0.25">
      <c r="A135" t="s">
        <v>239</v>
      </c>
      <c r="B135" t="s">
        <v>238</v>
      </c>
      <c r="L135" t="s">
        <v>255</v>
      </c>
      <c r="M135" t="s">
        <v>256</v>
      </c>
      <c r="N135">
        <v>1</v>
      </c>
      <c r="O135" t="s">
        <v>255</v>
      </c>
      <c r="P135" t="s">
        <v>11</v>
      </c>
      <c r="Q135">
        <v>77.272727272727309</v>
      </c>
      <c r="R135">
        <v>87.741935483871003</v>
      </c>
      <c r="S135">
        <v>83.636363636363598</v>
      </c>
      <c r="T135">
        <v>76.363636363636402</v>
      </c>
      <c r="U135">
        <v>85.064935064935099</v>
      </c>
      <c r="V135" t="s">
        <v>11</v>
      </c>
      <c r="W135">
        <v>100</v>
      </c>
      <c r="X135">
        <v>100</v>
      </c>
      <c r="Y135">
        <v>100</v>
      </c>
      <c r="Z135">
        <v>96.98795180722891</v>
      </c>
      <c r="AA135">
        <v>100</v>
      </c>
      <c r="AB135" t="s">
        <v>11</v>
      </c>
      <c r="AC135">
        <v>39.354838709677416</v>
      </c>
      <c r="AD135">
        <v>68.589743589743591</v>
      </c>
      <c r="AE135">
        <v>33.132530120481931</v>
      </c>
      <c r="AF135">
        <v>47.590361445783131</v>
      </c>
      <c r="AG135">
        <v>64.516129032258064</v>
      </c>
      <c r="AI135" t="s">
        <v>256</v>
      </c>
      <c r="AN135">
        <v>1</v>
      </c>
    </row>
    <row r="136" spans="1:40" x14ac:dyDescent="0.25">
      <c r="A136" t="s">
        <v>241</v>
      </c>
      <c r="B136" t="s">
        <v>240</v>
      </c>
      <c r="L136" t="s">
        <v>257</v>
      </c>
      <c r="M136" t="s">
        <v>363</v>
      </c>
      <c r="N136">
        <v>1</v>
      </c>
      <c r="O136" t="s">
        <v>257</v>
      </c>
      <c r="P136">
        <v>0</v>
      </c>
      <c r="Q136">
        <v>63.636363636363605</v>
      </c>
      <c r="R136">
        <v>40.645161290322598</v>
      </c>
      <c r="S136">
        <v>6.0606060606060002</v>
      </c>
      <c r="T136">
        <v>28.484848484848502</v>
      </c>
      <c r="U136">
        <v>31.818181818181802</v>
      </c>
      <c r="V136">
        <v>12.138728323699425</v>
      </c>
      <c r="W136">
        <v>87.741935483870975</v>
      </c>
      <c r="X136">
        <v>85.897435897435898</v>
      </c>
      <c r="Y136">
        <v>25.903614457831324</v>
      </c>
      <c r="Z136">
        <v>62.048192771084338</v>
      </c>
      <c r="AA136">
        <v>83.225806451612897</v>
      </c>
      <c r="AB136">
        <v>0</v>
      </c>
      <c r="AC136">
        <v>31.612903225806452</v>
      </c>
      <c r="AD136">
        <v>0.64102564102564108</v>
      </c>
      <c r="AE136">
        <v>0.60240963855421692</v>
      </c>
      <c r="AF136">
        <v>1.8072289156626506</v>
      </c>
      <c r="AG136">
        <v>0</v>
      </c>
      <c r="AI136" t="s">
        <v>363</v>
      </c>
      <c r="AK136">
        <v>1</v>
      </c>
    </row>
    <row r="137" spans="1:40" x14ac:dyDescent="0.25">
      <c r="A137" t="s">
        <v>243</v>
      </c>
      <c r="B137" t="s">
        <v>242</v>
      </c>
      <c r="L137" t="s">
        <v>258</v>
      </c>
      <c r="M137" t="s">
        <v>259</v>
      </c>
      <c r="N137">
        <v>1</v>
      </c>
      <c r="O137" t="s">
        <v>258</v>
      </c>
      <c r="P137">
        <v>93.023255813953497</v>
      </c>
      <c r="Q137">
        <v>94.155844155844207</v>
      </c>
      <c r="R137">
        <v>85.161290322580598</v>
      </c>
      <c r="S137">
        <v>88.484848484848499</v>
      </c>
      <c r="T137">
        <v>85.45454545454551</v>
      </c>
      <c r="U137">
        <v>86.363636363636402</v>
      </c>
      <c r="V137">
        <v>100</v>
      </c>
      <c r="W137">
        <v>100</v>
      </c>
      <c r="X137">
        <v>94.230769230769226</v>
      </c>
      <c r="Y137">
        <v>100</v>
      </c>
      <c r="Z137">
        <v>92.168674698795186</v>
      </c>
      <c r="AA137">
        <v>90.322580645161295</v>
      </c>
      <c r="AB137">
        <v>77.456647398843927</v>
      </c>
      <c r="AC137">
        <v>80.645161290322577</v>
      </c>
      <c r="AD137">
        <v>80.769230769230774</v>
      </c>
      <c r="AE137">
        <v>66.265060240963862</v>
      </c>
      <c r="AF137">
        <v>73.493975903614455</v>
      </c>
      <c r="AG137">
        <v>83.225806451612897</v>
      </c>
      <c r="AI137" t="s">
        <v>259</v>
      </c>
      <c r="AN137">
        <v>1</v>
      </c>
    </row>
    <row r="138" spans="1:40" x14ac:dyDescent="0.25">
      <c r="A138" t="s">
        <v>245</v>
      </c>
      <c r="B138" t="s">
        <v>244</v>
      </c>
      <c r="L138" t="s">
        <v>260</v>
      </c>
      <c r="M138" t="s">
        <v>261</v>
      </c>
      <c r="N138">
        <v>1</v>
      </c>
      <c r="O138" t="s">
        <v>260</v>
      </c>
      <c r="P138">
        <v>37.790697674418603</v>
      </c>
      <c r="Q138">
        <v>25.324675324675301</v>
      </c>
      <c r="R138">
        <v>10.9677419354839</v>
      </c>
      <c r="S138">
        <v>63.030303030303003</v>
      </c>
      <c r="T138">
        <v>27.878787878787897</v>
      </c>
      <c r="U138">
        <v>9.7402597402597006</v>
      </c>
      <c r="V138">
        <v>58.381502890173408</v>
      </c>
      <c r="W138">
        <v>51.612903225806448</v>
      </c>
      <c r="X138">
        <v>35.256410256410263</v>
      </c>
      <c r="Y138">
        <v>100</v>
      </c>
      <c r="Z138">
        <v>50</v>
      </c>
      <c r="AA138">
        <v>39.354838709677416</v>
      </c>
      <c r="AB138">
        <v>19.653179190751445</v>
      </c>
      <c r="AC138">
        <v>10.96774193548387</v>
      </c>
      <c r="AD138">
        <v>1.2820512820512822</v>
      </c>
      <c r="AE138">
        <v>21.686746987951807</v>
      </c>
      <c r="AF138">
        <v>5.4216867469879517</v>
      </c>
      <c r="AG138">
        <v>1.2903225806451613</v>
      </c>
      <c r="AI138" t="s">
        <v>261</v>
      </c>
      <c r="AM138">
        <v>1</v>
      </c>
    </row>
    <row r="139" spans="1:40" x14ac:dyDescent="0.25">
      <c r="A139" t="s">
        <v>247</v>
      </c>
      <c r="B139" t="s">
        <v>246</v>
      </c>
      <c r="L139" t="s">
        <v>262</v>
      </c>
      <c r="M139" t="s">
        <v>263</v>
      </c>
      <c r="N139">
        <v>1</v>
      </c>
      <c r="O139" t="s">
        <v>262</v>
      </c>
      <c r="P139">
        <v>23.837209302325597</v>
      </c>
      <c r="Q139">
        <v>93.506493506493499</v>
      </c>
      <c r="R139">
        <v>72.258064516128997</v>
      </c>
      <c r="S139">
        <v>61.818181818181806</v>
      </c>
      <c r="T139">
        <v>88.484848484848499</v>
      </c>
      <c r="U139">
        <v>75.974025974026006</v>
      </c>
      <c r="V139">
        <v>42.774566473988436</v>
      </c>
      <c r="W139">
        <v>100</v>
      </c>
      <c r="X139">
        <v>84.615384615384613</v>
      </c>
      <c r="Y139">
        <v>94.578313253012055</v>
      </c>
      <c r="Z139">
        <v>96.98795180722891</v>
      </c>
      <c r="AA139">
        <v>84.516129032258064</v>
      </c>
      <c r="AB139">
        <v>10.982658959537572</v>
      </c>
      <c r="AC139">
        <v>78.064516129032256</v>
      </c>
      <c r="AD139">
        <v>49.358974358974358</v>
      </c>
      <c r="AE139">
        <v>25.301204819277107</v>
      </c>
      <c r="AF139">
        <v>75.301204819277103</v>
      </c>
      <c r="AG139">
        <v>63.87096774193548</v>
      </c>
      <c r="AI139" t="s">
        <v>263</v>
      </c>
      <c r="AK139">
        <v>1</v>
      </c>
    </row>
    <row r="140" spans="1:40" x14ac:dyDescent="0.25">
      <c r="A140" t="s">
        <v>249</v>
      </c>
      <c r="B140" t="s">
        <v>248</v>
      </c>
      <c r="L140" t="s">
        <v>264</v>
      </c>
      <c r="M140" t="s">
        <v>265</v>
      </c>
      <c r="N140">
        <v>1</v>
      </c>
      <c r="O140" t="s">
        <v>264</v>
      </c>
      <c r="P140" t="s">
        <v>11</v>
      </c>
      <c r="Q140" t="s">
        <v>11</v>
      </c>
      <c r="R140" t="s">
        <v>11</v>
      </c>
      <c r="S140" t="s">
        <v>11</v>
      </c>
      <c r="T140" t="s">
        <v>11</v>
      </c>
      <c r="U140" t="s">
        <v>11</v>
      </c>
      <c r="V140" t="s">
        <v>11</v>
      </c>
      <c r="W140" t="s">
        <v>11</v>
      </c>
      <c r="X140" t="s">
        <v>11</v>
      </c>
      <c r="Y140" t="s">
        <v>11</v>
      </c>
      <c r="Z140" t="s">
        <v>11</v>
      </c>
      <c r="AA140" t="s">
        <v>11</v>
      </c>
      <c r="AB140" t="s">
        <v>11</v>
      </c>
      <c r="AC140" t="s">
        <v>11</v>
      </c>
      <c r="AD140" t="s">
        <v>11</v>
      </c>
      <c r="AE140" t="s">
        <v>11</v>
      </c>
      <c r="AF140" t="s">
        <v>11</v>
      </c>
      <c r="AG140" t="s">
        <v>11</v>
      </c>
      <c r="AI140" t="s">
        <v>265</v>
      </c>
      <c r="AK140">
        <v>1</v>
      </c>
    </row>
    <row r="141" spans="1:40" x14ac:dyDescent="0.25">
      <c r="A141" t="s">
        <v>251</v>
      </c>
      <c r="B141" t="s">
        <v>250</v>
      </c>
      <c r="L141" t="s">
        <v>266</v>
      </c>
      <c r="M141" t="s">
        <v>267</v>
      </c>
      <c r="N141">
        <v>1</v>
      </c>
      <c r="O141" t="s">
        <v>266</v>
      </c>
      <c r="P141">
        <v>64.534883720930196</v>
      </c>
      <c r="Q141">
        <v>50.649350649350602</v>
      </c>
      <c r="R141">
        <v>27.741935483871</v>
      </c>
      <c r="S141">
        <v>52.121212121212103</v>
      </c>
      <c r="T141">
        <v>50.909090909090907</v>
      </c>
      <c r="U141">
        <v>37.662337662337706</v>
      </c>
      <c r="V141">
        <v>76.300578034682076</v>
      </c>
      <c r="W141">
        <v>69.032258064516128</v>
      </c>
      <c r="X141">
        <v>51.92307692307692</v>
      </c>
      <c r="Y141">
        <v>78.915662650602414</v>
      </c>
      <c r="Z141">
        <v>64.457831325301214</v>
      </c>
      <c r="AA141">
        <v>56.774193548387096</v>
      </c>
      <c r="AB141">
        <v>49.132947976878611</v>
      </c>
      <c r="AC141">
        <v>31.612903225806452</v>
      </c>
      <c r="AD141">
        <v>12.179487179487179</v>
      </c>
      <c r="AE141">
        <v>28.91566265060241</v>
      </c>
      <c r="AF141">
        <v>36.746987951807228</v>
      </c>
      <c r="AG141">
        <v>18.70967741935484</v>
      </c>
      <c r="AI141" t="s">
        <v>267</v>
      </c>
      <c r="AJ141">
        <v>1</v>
      </c>
    </row>
    <row r="142" spans="1:40" x14ac:dyDescent="0.25">
      <c r="A142" t="s">
        <v>368</v>
      </c>
      <c r="B142" t="s">
        <v>252</v>
      </c>
      <c r="L142" t="s">
        <v>268</v>
      </c>
      <c r="M142" t="s">
        <v>369</v>
      </c>
      <c r="N142">
        <v>1</v>
      </c>
      <c r="O142" t="s">
        <v>268</v>
      </c>
      <c r="P142">
        <v>40.697674418604699</v>
      </c>
      <c r="Q142">
        <v>24.025974025974001</v>
      </c>
      <c r="R142">
        <v>25.161290322580598</v>
      </c>
      <c r="S142">
        <v>29.696969696969699</v>
      </c>
      <c r="T142">
        <v>26.060606060606101</v>
      </c>
      <c r="U142">
        <v>27.272727272727298</v>
      </c>
      <c r="V142">
        <v>61.271676300578036</v>
      </c>
      <c r="W142">
        <v>39.354838709677416</v>
      </c>
      <c r="X142">
        <v>47.435897435897438</v>
      </c>
      <c r="Y142">
        <v>42.7710843373494</v>
      </c>
      <c r="Z142">
        <v>38.554216867469883</v>
      </c>
      <c r="AA142">
        <v>45.161290322580648</v>
      </c>
      <c r="AB142">
        <v>23.121387283236995</v>
      </c>
      <c r="AC142">
        <v>12.258064516129032</v>
      </c>
      <c r="AD142">
        <v>12.179487179487179</v>
      </c>
      <c r="AE142">
        <v>21.686746987951807</v>
      </c>
      <c r="AF142">
        <v>12.650602409638553</v>
      </c>
      <c r="AG142">
        <v>11.612903225806452</v>
      </c>
      <c r="AI142" t="s">
        <v>369</v>
      </c>
      <c r="AJ142">
        <v>1</v>
      </c>
    </row>
    <row r="143" spans="1:40" x14ac:dyDescent="0.25">
      <c r="A143" t="s">
        <v>254</v>
      </c>
      <c r="B143" t="s">
        <v>253</v>
      </c>
      <c r="L143" t="s">
        <v>269</v>
      </c>
      <c r="M143" t="s">
        <v>270</v>
      </c>
      <c r="N143">
        <v>1</v>
      </c>
      <c r="O143" t="s">
        <v>269</v>
      </c>
      <c r="P143">
        <v>12.209302325581401</v>
      </c>
      <c r="Q143" t="s">
        <v>11</v>
      </c>
      <c r="R143" t="s">
        <v>11</v>
      </c>
      <c r="S143">
        <v>10.909090909090899</v>
      </c>
      <c r="T143">
        <v>6.6666666666666003</v>
      </c>
      <c r="U143" t="s">
        <v>11</v>
      </c>
      <c r="V143">
        <v>35.838150289017335</v>
      </c>
      <c r="W143" t="s">
        <v>11</v>
      </c>
      <c r="X143" t="s">
        <v>11</v>
      </c>
      <c r="Y143">
        <v>42.7710843373494</v>
      </c>
      <c r="Z143">
        <v>53.012048192771083</v>
      </c>
      <c r="AA143" t="s">
        <v>11</v>
      </c>
      <c r="AB143">
        <v>0</v>
      </c>
      <c r="AC143" t="s">
        <v>11</v>
      </c>
      <c r="AD143" t="s">
        <v>11</v>
      </c>
      <c r="AE143">
        <v>1.2048192771084338</v>
      </c>
      <c r="AF143">
        <v>0</v>
      </c>
      <c r="AG143" t="s">
        <v>11</v>
      </c>
      <c r="AI143" t="s">
        <v>270</v>
      </c>
      <c r="AL143">
        <v>1</v>
      </c>
    </row>
    <row r="144" spans="1:40" x14ac:dyDescent="0.25">
      <c r="A144" t="s">
        <v>256</v>
      </c>
      <c r="B144" t="s">
        <v>255</v>
      </c>
      <c r="L144" t="s">
        <v>271</v>
      </c>
      <c r="M144" t="s">
        <v>272</v>
      </c>
      <c r="N144">
        <v>1</v>
      </c>
      <c r="O144" t="s">
        <v>271</v>
      </c>
      <c r="P144">
        <v>13.372093023255799</v>
      </c>
      <c r="Q144">
        <v>59.090909090909108</v>
      </c>
      <c r="R144">
        <v>38.064516129032299</v>
      </c>
      <c r="S144">
        <v>35.151515151515198</v>
      </c>
      <c r="T144">
        <v>67.272727272727295</v>
      </c>
      <c r="U144">
        <v>29.870129870129901</v>
      </c>
      <c r="V144">
        <v>29.479768786127167</v>
      </c>
      <c r="W144">
        <v>77.41935483870968</v>
      </c>
      <c r="X144">
        <v>67.307692307692307</v>
      </c>
      <c r="Y144">
        <v>77.108433734939752</v>
      </c>
      <c r="Z144">
        <v>83.132530120481931</v>
      </c>
      <c r="AA144">
        <v>57.41935483870968</v>
      </c>
      <c r="AB144">
        <v>3.4682080924855492</v>
      </c>
      <c r="AC144">
        <v>38.70967741935484</v>
      </c>
      <c r="AD144">
        <v>13.461538461538462</v>
      </c>
      <c r="AE144">
        <v>14.457831325301205</v>
      </c>
      <c r="AF144">
        <v>55.421686746987952</v>
      </c>
      <c r="AG144">
        <v>4.5161290322580649</v>
      </c>
      <c r="AI144" t="s">
        <v>272</v>
      </c>
      <c r="AK144">
        <v>1</v>
      </c>
    </row>
    <row r="145" spans="1:40" x14ac:dyDescent="0.25">
      <c r="A145" t="s">
        <v>363</v>
      </c>
      <c r="B145" t="s">
        <v>257</v>
      </c>
      <c r="L145" t="s">
        <v>273</v>
      </c>
      <c r="M145" t="s">
        <v>274</v>
      </c>
      <c r="N145">
        <v>1</v>
      </c>
      <c r="O145" t="s">
        <v>273</v>
      </c>
      <c r="P145">
        <v>4.6511627906976001</v>
      </c>
      <c r="Q145">
        <v>3.8961038961039001</v>
      </c>
      <c r="R145">
        <v>1.2903225806451</v>
      </c>
      <c r="S145">
        <v>18.181818181818198</v>
      </c>
      <c r="T145">
        <v>3.6363636363636003</v>
      </c>
      <c r="U145">
        <v>5.8441558441558001</v>
      </c>
      <c r="V145">
        <v>16.184971098265891</v>
      </c>
      <c r="W145">
        <v>12.903225806451616</v>
      </c>
      <c r="X145">
        <v>12.179487179487182</v>
      </c>
      <c r="Y145">
        <v>50.602409638554214</v>
      </c>
      <c r="Z145">
        <v>24.096385542168676</v>
      </c>
      <c r="AA145">
        <v>39.354838709677416</v>
      </c>
      <c r="AB145">
        <v>0</v>
      </c>
      <c r="AC145">
        <v>1.2903225806451613</v>
      </c>
      <c r="AD145">
        <v>0</v>
      </c>
      <c r="AE145">
        <v>2.4096385542168677</v>
      </c>
      <c r="AF145">
        <v>0.60240963855421692</v>
      </c>
      <c r="AG145">
        <v>0</v>
      </c>
      <c r="AI145" t="s">
        <v>274</v>
      </c>
      <c r="AL145">
        <v>1</v>
      </c>
    </row>
    <row r="146" spans="1:40" x14ac:dyDescent="0.25">
      <c r="A146" t="s">
        <v>259</v>
      </c>
      <c r="B146" t="s">
        <v>258</v>
      </c>
      <c r="L146" t="s">
        <v>275</v>
      </c>
      <c r="M146" t="s">
        <v>276</v>
      </c>
      <c r="N146">
        <v>1</v>
      </c>
      <c r="O146" t="s">
        <v>275</v>
      </c>
      <c r="P146">
        <v>41.279069767441904</v>
      </c>
      <c r="Q146">
        <v>18.831168831168803</v>
      </c>
      <c r="R146">
        <v>60.645161290322605</v>
      </c>
      <c r="S146">
        <v>28.484848484848502</v>
      </c>
      <c r="T146">
        <v>50.303030303030305</v>
      </c>
      <c r="U146">
        <v>50.649350649350602</v>
      </c>
      <c r="V146">
        <v>61.271676300578036</v>
      </c>
      <c r="W146">
        <v>40.645161290322584</v>
      </c>
      <c r="X146">
        <v>76.282051282051285</v>
      </c>
      <c r="Y146">
        <v>78.313253012048193</v>
      </c>
      <c r="Z146">
        <v>66.867469879518069</v>
      </c>
      <c r="AA146">
        <v>67.741935483870975</v>
      </c>
      <c r="AB146">
        <v>23.121387283236995</v>
      </c>
      <c r="AC146">
        <v>7.741935483870968</v>
      </c>
      <c r="AD146">
        <v>30.76923076923077</v>
      </c>
      <c r="AE146">
        <v>7.2289156626506026</v>
      </c>
      <c r="AF146">
        <v>30.120481927710845</v>
      </c>
      <c r="AG146">
        <v>24.516129032258064</v>
      </c>
      <c r="AI146" t="s">
        <v>276</v>
      </c>
      <c r="AL146">
        <v>1</v>
      </c>
    </row>
    <row r="147" spans="1:40" x14ac:dyDescent="0.25">
      <c r="A147" t="s">
        <v>261</v>
      </c>
      <c r="B147" t="s">
        <v>260</v>
      </c>
      <c r="L147" t="s">
        <v>277</v>
      </c>
      <c r="M147" t="s">
        <v>278</v>
      </c>
      <c r="N147">
        <v>1</v>
      </c>
      <c r="O147" t="s">
        <v>277</v>
      </c>
      <c r="P147">
        <v>55.813953488372107</v>
      </c>
      <c r="Q147">
        <v>94.805194805194802</v>
      </c>
      <c r="R147">
        <v>100</v>
      </c>
      <c r="S147">
        <v>100</v>
      </c>
      <c r="T147">
        <v>99.393939393939405</v>
      </c>
      <c r="U147">
        <v>95.454545454545496</v>
      </c>
      <c r="V147">
        <v>67.052023121387293</v>
      </c>
      <c r="W147">
        <v>100</v>
      </c>
      <c r="X147">
        <v>100</v>
      </c>
      <c r="Y147">
        <v>100</v>
      </c>
      <c r="Z147">
        <v>100</v>
      </c>
      <c r="AA147">
        <v>100</v>
      </c>
      <c r="AB147">
        <v>36.416184971098268</v>
      </c>
      <c r="AC147">
        <v>80.645161290322577</v>
      </c>
      <c r="AD147">
        <v>94.230769230769226</v>
      </c>
      <c r="AE147">
        <v>81.92771084337349</v>
      </c>
      <c r="AF147">
        <v>92.168674698795186</v>
      </c>
      <c r="AG147">
        <v>91.612903225806448</v>
      </c>
      <c r="AI147" t="s">
        <v>278</v>
      </c>
      <c r="AK147">
        <v>1</v>
      </c>
    </row>
    <row r="148" spans="1:40" x14ac:dyDescent="0.25">
      <c r="A148" t="s">
        <v>263</v>
      </c>
      <c r="B148" t="s">
        <v>262</v>
      </c>
      <c r="L148" t="s">
        <v>279</v>
      </c>
      <c r="M148" t="s">
        <v>280</v>
      </c>
      <c r="N148">
        <v>1</v>
      </c>
      <c r="O148" t="s">
        <v>279</v>
      </c>
      <c r="P148">
        <v>84.883720930232599</v>
      </c>
      <c r="Q148" t="s">
        <v>11</v>
      </c>
      <c r="R148" t="s">
        <v>11</v>
      </c>
      <c r="S148" t="s">
        <v>11</v>
      </c>
      <c r="T148" t="s">
        <v>11</v>
      </c>
      <c r="U148" t="s">
        <v>11</v>
      </c>
      <c r="V148">
        <v>100</v>
      </c>
      <c r="W148" t="s">
        <v>11</v>
      </c>
      <c r="X148" t="s">
        <v>11</v>
      </c>
      <c r="Y148" t="s">
        <v>11</v>
      </c>
      <c r="Z148" t="s">
        <v>11</v>
      </c>
      <c r="AA148" t="s">
        <v>11</v>
      </c>
      <c r="AB148">
        <v>65.317919075144502</v>
      </c>
      <c r="AC148" t="s">
        <v>11</v>
      </c>
      <c r="AD148" t="s">
        <v>11</v>
      </c>
      <c r="AE148" t="s">
        <v>11</v>
      </c>
      <c r="AF148" t="s">
        <v>11</v>
      </c>
      <c r="AG148" t="s">
        <v>11</v>
      </c>
      <c r="AI148" t="s">
        <v>280</v>
      </c>
      <c r="AK148">
        <v>1</v>
      </c>
    </row>
    <row r="149" spans="1:40" x14ac:dyDescent="0.25">
      <c r="A149" t="s">
        <v>265</v>
      </c>
      <c r="B149" t="s">
        <v>264</v>
      </c>
      <c r="L149" t="s">
        <v>281</v>
      </c>
      <c r="M149" t="s">
        <v>282</v>
      </c>
      <c r="N149">
        <v>1</v>
      </c>
      <c r="O149" t="s">
        <v>281</v>
      </c>
      <c r="P149">
        <v>2.3255813953488</v>
      </c>
      <c r="Q149">
        <v>7.1428571428570997</v>
      </c>
      <c r="R149">
        <v>56.129032258064505</v>
      </c>
      <c r="S149">
        <v>4.8484848484847998</v>
      </c>
      <c r="T149">
        <v>16.363636363636399</v>
      </c>
      <c r="U149">
        <v>58.441558441558406</v>
      </c>
      <c r="V149">
        <v>13.872832369942202</v>
      </c>
      <c r="W149">
        <v>23.870967741935488</v>
      </c>
      <c r="X149">
        <v>92.307692307692307</v>
      </c>
      <c r="Y149">
        <v>24.698795180722897</v>
      </c>
      <c r="Z149">
        <v>53.012048192771083</v>
      </c>
      <c r="AA149">
        <v>89.032258064516128</v>
      </c>
      <c r="AB149">
        <v>0</v>
      </c>
      <c r="AC149">
        <v>1.2903225806451613</v>
      </c>
      <c r="AD149">
        <v>2.5641025641025643</v>
      </c>
      <c r="AE149">
        <v>0.60240963855421692</v>
      </c>
      <c r="AF149">
        <v>1.2048192771084338</v>
      </c>
      <c r="AG149">
        <v>1.2903225806451613</v>
      </c>
      <c r="AI149" t="s">
        <v>282</v>
      </c>
      <c r="AL149">
        <v>1</v>
      </c>
    </row>
    <row r="150" spans="1:40" x14ac:dyDescent="0.25">
      <c r="A150" t="s">
        <v>267</v>
      </c>
      <c r="B150" t="s">
        <v>266</v>
      </c>
      <c r="L150" t="s">
        <v>283</v>
      </c>
      <c r="M150" t="s">
        <v>284</v>
      </c>
      <c r="N150">
        <v>1</v>
      </c>
      <c r="O150" t="s">
        <v>283</v>
      </c>
      <c r="P150">
        <v>48.837209302325604</v>
      </c>
      <c r="Q150">
        <v>48.051948051948102</v>
      </c>
      <c r="R150">
        <v>44.5161290322581</v>
      </c>
      <c r="S150">
        <v>99.393939393939405</v>
      </c>
      <c r="T150">
        <v>29.696969696969699</v>
      </c>
      <c r="U150">
        <v>41.558441558441601</v>
      </c>
      <c r="V150">
        <v>64.161849710982665</v>
      </c>
      <c r="W150">
        <v>72.258064516129025</v>
      </c>
      <c r="X150">
        <v>71.15384615384616</v>
      </c>
      <c r="Y150">
        <v>100</v>
      </c>
      <c r="Z150">
        <v>50</v>
      </c>
      <c r="AA150">
        <v>64.516129032258064</v>
      </c>
      <c r="AB150">
        <v>30.057803468208093</v>
      </c>
      <c r="AC150">
        <v>25.161290322580644</v>
      </c>
      <c r="AD150">
        <v>12.179487179487179</v>
      </c>
      <c r="AE150">
        <v>52.409638554216869</v>
      </c>
      <c r="AF150">
        <v>8.4337349397590362</v>
      </c>
      <c r="AG150">
        <v>21.29032258064516</v>
      </c>
      <c r="AI150" t="s">
        <v>284</v>
      </c>
      <c r="AM150">
        <v>1</v>
      </c>
    </row>
    <row r="151" spans="1:40" x14ac:dyDescent="0.25">
      <c r="A151" t="s">
        <v>369</v>
      </c>
      <c r="B151" t="s">
        <v>268</v>
      </c>
      <c r="L151" t="s">
        <v>285</v>
      </c>
      <c r="M151" t="s">
        <v>286</v>
      </c>
      <c r="N151">
        <v>1</v>
      </c>
      <c r="O151" t="s">
        <v>285</v>
      </c>
      <c r="P151">
        <v>1.7441860465116001</v>
      </c>
      <c r="Q151">
        <v>4.5454545454544997</v>
      </c>
      <c r="R151">
        <v>1.9354838709677</v>
      </c>
      <c r="S151">
        <v>3.0303030303030001</v>
      </c>
      <c r="T151">
        <v>1.8181818181818001</v>
      </c>
      <c r="U151">
        <v>4.5454545454544997</v>
      </c>
      <c r="V151">
        <v>13.294797687861276</v>
      </c>
      <c r="W151">
        <v>18.709677419354833</v>
      </c>
      <c r="X151">
        <v>47.435897435897438</v>
      </c>
      <c r="Y151">
        <v>19.277108433734938</v>
      </c>
      <c r="Z151">
        <v>30.120481927710841</v>
      </c>
      <c r="AA151">
        <v>70.967741935483872</v>
      </c>
      <c r="AB151">
        <v>0</v>
      </c>
      <c r="AC151">
        <v>0.64516129032258063</v>
      </c>
      <c r="AD151">
        <v>0</v>
      </c>
      <c r="AE151">
        <v>0.60240963855421692</v>
      </c>
      <c r="AF151">
        <v>0</v>
      </c>
      <c r="AG151">
        <v>0</v>
      </c>
      <c r="AI151" t="s">
        <v>286</v>
      </c>
      <c r="AL151">
        <v>1</v>
      </c>
    </row>
    <row r="152" spans="1:40" x14ac:dyDescent="0.25">
      <c r="A152" t="s">
        <v>270</v>
      </c>
      <c r="B152" t="s">
        <v>269</v>
      </c>
      <c r="L152" t="s">
        <v>287</v>
      </c>
      <c r="M152" t="s">
        <v>380</v>
      </c>
      <c r="N152">
        <v>1</v>
      </c>
      <c r="O152" t="s">
        <v>287</v>
      </c>
      <c r="P152">
        <v>75.581395348837205</v>
      </c>
      <c r="Q152" t="s">
        <v>11</v>
      </c>
      <c r="R152" t="s">
        <v>11</v>
      </c>
      <c r="S152" t="s">
        <v>11</v>
      </c>
      <c r="T152" t="s">
        <v>11</v>
      </c>
      <c r="U152" t="s">
        <v>11</v>
      </c>
      <c r="V152">
        <v>95.95375722543352</v>
      </c>
      <c r="W152" t="s">
        <v>11</v>
      </c>
      <c r="X152" t="s">
        <v>11</v>
      </c>
      <c r="Y152" t="s">
        <v>11</v>
      </c>
      <c r="Z152" t="s">
        <v>11</v>
      </c>
      <c r="AA152" t="s">
        <v>11</v>
      </c>
      <c r="AB152">
        <v>58.959537572254334</v>
      </c>
      <c r="AC152" t="s">
        <v>11</v>
      </c>
      <c r="AD152" t="s">
        <v>11</v>
      </c>
      <c r="AE152" t="s">
        <v>11</v>
      </c>
      <c r="AF152" t="s">
        <v>11</v>
      </c>
      <c r="AG152" t="s">
        <v>11</v>
      </c>
      <c r="AI152" t="s">
        <v>380</v>
      </c>
      <c r="AM152">
        <v>1</v>
      </c>
    </row>
    <row r="153" spans="1:40" x14ac:dyDescent="0.25">
      <c r="A153" t="s">
        <v>272</v>
      </c>
      <c r="B153" t="s">
        <v>271</v>
      </c>
      <c r="L153" t="s">
        <v>288</v>
      </c>
      <c r="M153" t="s">
        <v>289</v>
      </c>
      <c r="N153">
        <v>1</v>
      </c>
      <c r="O153" t="s">
        <v>288</v>
      </c>
      <c r="P153">
        <v>62.790697674418603</v>
      </c>
      <c r="Q153">
        <v>42.207792207792203</v>
      </c>
      <c r="R153">
        <v>49.0322580645161</v>
      </c>
      <c r="S153">
        <v>21.818181818181799</v>
      </c>
      <c r="T153">
        <v>24.2424242424242</v>
      </c>
      <c r="U153">
        <v>58.441558441558406</v>
      </c>
      <c r="V153">
        <v>76.300578034682076</v>
      </c>
      <c r="W153">
        <v>72.258064516129025</v>
      </c>
      <c r="X153">
        <v>89.102564102564102</v>
      </c>
      <c r="Y153">
        <v>66.265060240963862</v>
      </c>
      <c r="Z153">
        <v>59.036144578313255</v>
      </c>
      <c r="AA153">
        <v>89.032258064516128</v>
      </c>
      <c r="AB153">
        <v>42.196531791907518</v>
      </c>
      <c r="AC153">
        <v>14.193548387096774</v>
      </c>
      <c r="AD153">
        <v>2.5641025641025643</v>
      </c>
      <c r="AE153">
        <v>3.6144578313253013</v>
      </c>
      <c r="AF153">
        <v>1.8072289156626506</v>
      </c>
      <c r="AG153">
        <v>1.2903225806451613</v>
      </c>
      <c r="AI153" t="s">
        <v>289</v>
      </c>
      <c r="AM153">
        <v>1</v>
      </c>
    </row>
    <row r="154" spans="1:40" x14ac:dyDescent="0.25">
      <c r="A154" t="s">
        <v>274</v>
      </c>
      <c r="B154" t="s">
        <v>273</v>
      </c>
      <c r="L154" t="s">
        <v>290</v>
      </c>
      <c r="M154" t="s">
        <v>291</v>
      </c>
      <c r="N154">
        <v>1</v>
      </c>
      <c r="O154" t="s">
        <v>290</v>
      </c>
      <c r="P154">
        <v>72.093023255814003</v>
      </c>
      <c r="Q154">
        <v>73.3766233766234</v>
      </c>
      <c r="R154">
        <v>54.193548387096804</v>
      </c>
      <c r="S154">
        <v>48.484848484848499</v>
      </c>
      <c r="T154">
        <v>58.787878787878803</v>
      </c>
      <c r="U154">
        <v>62.987012987013003</v>
      </c>
      <c r="V154">
        <v>86.127167630057798</v>
      </c>
      <c r="W154">
        <v>85.161290322580641</v>
      </c>
      <c r="X154">
        <v>70.512820512820511</v>
      </c>
      <c r="Y154">
        <v>73.493975903614455</v>
      </c>
      <c r="Z154">
        <v>66.867469879518069</v>
      </c>
      <c r="AA154">
        <v>69.677419354838705</v>
      </c>
      <c r="AB154">
        <v>61.849710982658962</v>
      </c>
      <c r="AC154">
        <v>58.064516129032256</v>
      </c>
      <c r="AD154">
        <v>33.974358974358971</v>
      </c>
      <c r="AE154">
        <v>30.722891566265059</v>
      </c>
      <c r="AF154">
        <v>47.590361445783131</v>
      </c>
      <c r="AG154">
        <v>44.516129032258064</v>
      </c>
      <c r="AI154" t="s">
        <v>291</v>
      </c>
      <c r="AJ154">
        <v>1</v>
      </c>
    </row>
    <row r="155" spans="1:40" x14ac:dyDescent="0.25">
      <c r="A155" t="s">
        <v>276</v>
      </c>
      <c r="B155" t="s">
        <v>275</v>
      </c>
      <c r="L155" t="s">
        <v>292</v>
      </c>
      <c r="M155" t="s">
        <v>293</v>
      </c>
      <c r="N155">
        <v>1</v>
      </c>
      <c r="O155" t="s">
        <v>292</v>
      </c>
      <c r="P155">
        <v>80.232558139534902</v>
      </c>
      <c r="Q155">
        <v>85.064935064935099</v>
      </c>
      <c r="R155">
        <v>74.838709677419402</v>
      </c>
      <c r="S155">
        <v>69.090909090909108</v>
      </c>
      <c r="T155">
        <v>77.575757575757592</v>
      </c>
      <c r="U155">
        <v>83.766233766233796</v>
      </c>
      <c r="V155">
        <v>95.95375722543352</v>
      </c>
      <c r="W155">
        <v>99.354838709677423</v>
      </c>
      <c r="X155">
        <v>84.615384615384613</v>
      </c>
      <c r="Y155">
        <v>93.975903614457835</v>
      </c>
      <c r="Z155">
        <v>86.144578313253007</v>
      </c>
      <c r="AA155">
        <v>89.032258064516128</v>
      </c>
      <c r="AB155">
        <v>67.630057803468205</v>
      </c>
      <c r="AC155">
        <v>72.258064516129039</v>
      </c>
      <c r="AD155">
        <v>60.897435897435898</v>
      </c>
      <c r="AE155">
        <v>42.7710843373494</v>
      </c>
      <c r="AF155">
        <v>66.867469879518069</v>
      </c>
      <c r="AG155">
        <v>77.41935483870968</v>
      </c>
      <c r="AI155" t="s">
        <v>293</v>
      </c>
      <c r="AJ155">
        <v>1</v>
      </c>
    </row>
    <row r="156" spans="1:40" x14ac:dyDescent="0.25">
      <c r="A156" t="s">
        <v>278</v>
      </c>
      <c r="B156" t="s">
        <v>277</v>
      </c>
      <c r="L156" t="s">
        <v>294</v>
      </c>
      <c r="M156" t="s">
        <v>295</v>
      </c>
      <c r="N156">
        <v>1</v>
      </c>
      <c r="O156" t="s">
        <v>294</v>
      </c>
      <c r="P156">
        <v>97.674418604651208</v>
      </c>
      <c r="Q156">
        <v>96.103896103896105</v>
      </c>
      <c r="R156">
        <v>93.548387096774206</v>
      </c>
      <c r="S156">
        <v>84.242424242424192</v>
      </c>
      <c r="T156">
        <v>95.151515151515198</v>
      </c>
      <c r="U156">
        <v>99.350649350649405</v>
      </c>
      <c r="V156">
        <v>100</v>
      </c>
      <c r="W156">
        <v>100</v>
      </c>
      <c r="X156">
        <v>99.358974358974365</v>
      </c>
      <c r="Y156">
        <v>100</v>
      </c>
      <c r="Z156">
        <v>100</v>
      </c>
      <c r="AA156">
        <v>100</v>
      </c>
      <c r="AB156">
        <v>82.658959537572258</v>
      </c>
      <c r="AC156">
        <v>80.645161290322577</v>
      </c>
      <c r="AD156">
        <v>84.615384615384613</v>
      </c>
      <c r="AE156">
        <v>65.060240963855421</v>
      </c>
      <c r="AF156">
        <v>86.144578313253007</v>
      </c>
      <c r="AG156">
        <v>92.903225806451616</v>
      </c>
      <c r="AI156" t="s">
        <v>295</v>
      </c>
      <c r="AN156">
        <v>1</v>
      </c>
    </row>
    <row r="157" spans="1:40" x14ac:dyDescent="0.25">
      <c r="A157" t="s">
        <v>280</v>
      </c>
      <c r="B157" t="s">
        <v>279</v>
      </c>
      <c r="L157" t="s">
        <v>296</v>
      </c>
      <c r="M157" t="s">
        <v>297</v>
      </c>
      <c r="N157">
        <v>1</v>
      </c>
      <c r="O157" t="s">
        <v>296</v>
      </c>
      <c r="P157">
        <v>23.255813953488399</v>
      </c>
      <c r="Q157">
        <v>5.8441558441558001</v>
      </c>
      <c r="R157">
        <v>33.548387096774199</v>
      </c>
      <c r="S157">
        <v>60</v>
      </c>
      <c r="T157">
        <v>52.121212121212103</v>
      </c>
      <c r="U157">
        <v>61.6883116883117</v>
      </c>
      <c r="V157">
        <v>50.289017341040463</v>
      </c>
      <c r="W157">
        <v>29.677419354838705</v>
      </c>
      <c r="X157">
        <v>64.743589743589752</v>
      </c>
      <c r="Y157">
        <v>93.373493975903614</v>
      </c>
      <c r="Z157">
        <v>83.734939759036138</v>
      </c>
      <c r="AA157">
        <v>81.290322580645153</v>
      </c>
      <c r="AB157">
        <v>5.202312138728324</v>
      </c>
      <c r="AC157">
        <v>0</v>
      </c>
      <c r="AD157">
        <v>10.256410256410257</v>
      </c>
      <c r="AE157">
        <v>25.903614457831324</v>
      </c>
      <c r="AF157">
        <v>8.4337349397590362</v>
      </c>
      <c r="AG157">
        <v>25.161290322580644</v>
      </c>
      <c r="AI157" t="s">
        <v>297</v>
      </c>
      <c r="AL157">
        <v>1</v>
      </c>
    </row>
    <row r="158" spans="1:40" x14ac:dyDescent="0.25">
      <c r="A158" t="s">
        <v>282</v>
      </c>
      <c r="B158" t="s">
        <v>281</v>
      </c>
      <c r="L158" t="s">
        <v>298</v>
      </c>
      <c r="M158" t="s">
        <v>371</v>
      </c>
      <c r="N158">
        <v>1</v>
      </c>
      <c r="O158" t="s">
        <v>298</v>
      </c>
      <c r="P158">
        <v>7.5581395348836997</v>
      </c>
      <c r="Q158">
        <v>51.948051948051898</v>
      </c>
      <c r="R158">
        <v>8.3870967741935001</v>
      </c>
      <c r="S158">
        <v>14.545454545454501</v>
      </c>
      <c r="T158">
        <v>44.2424242424242</v>
      </c>
      <c r="U158">
        <v>21.428571428571399</v>
      </c>
      <c r="V158">
        <v>21.965317919075147</v>
      </c>
      <c r="W158">
        <v>74.838709677419359</v>
      </c>
      <c r="X158">
        <v>29.487179487179489</v>
      </c>
      <c r="Y158">
        <v>35.5421686746988</v>
      </c>
      <c r="Z158">
        <v>62.048192771084338</v>
      </c>
      <c r="AA158">
        <v>49.032258064516128</v>
      </c>
      <c r="AB158">
        <v>0</v>
      </c>
      <c r="AC158">
        <v>29.677419354838708</v>
      </c>
      <c r="AD158">
        <v>0.64102564102564108</v>
      </c>
      <c r="AE158">
        <v>3.6144578313253013</v>
      </c>
      <c r="AF158">
        <v>19.879518072289155</v>
      </c>
      <c r="AG158">
        <v>1.935483870967742</v>
      </c>
      <c r="AI158" t="s">
        <v>371</v>
      </c>
      <c r="AK158">
        <v>1</v>
      </c>
    </row>
    <row r="159" spans="1:40" x14ac:dyDescent="0.25">
      <c r="A159" t="s">
        <v>284</v>
      </c>
      <c r="B159" t="s">
        <v>283</v>
      </c>
      <c r="L159" t="s">
        <v>299</v>
      </c>
      <c r="M159" t="s">
        <v>300</v>
      </c>
      <c r="N159">
        <v>1</v>
      </c>
      <c r="O159" t="s">
        <v>299</v>
      </c>
      <c r="P159">
        <v>22.674418604651201</v>
      </c>
      <c r="Q159">
        <v>22.727272727272698</v>
      </c>
      <c r="R159">
        <v>19.354838709677399</v>
      </c>
      <c r="S159">
        <v>19.393939393939398</v>
      </c>
      <c r="T159">
        <v>20</v>
      </c>
      <c r="U159">
        <v>29.220779220779203</v>
      </c>
      <c r="V159">
        <v>45.086705202312139</v>
      </c>
      <c r="W159">
        <v>70.322580645161295</v>
      </c>
      <c r="X159">
        <v>70.512820512820511</v>
      </c>
      <c r="Y159">
        <v>66.265060240963862</v>
      </c>
      <c r="Z159">
        <v>56.024096385542165</v>
      </c>
      <c r="AA159">
        <v>71.612903225806448</v>
      </c>
      <c r="AB159">
        <v>4.6242774566473992</v>
      </c>
      <c r="AC159">
        <v>1.935483870967742</v>
      </c>
      <c r="AD159">
        <v>0.64102564102564108</v>
      </c>
      <c r="AE159">
        <v>2.4096385542168677</v>
      </c>
      <c r="AF159">
        <v>1.2048192771084338</v>
      </c>
      <c r="AG159">
        <v>0</v>
      </c>
      <c r="AI159" t="s">
        <v>300</v>
      </c>
      <c r="AL159">
        <v>1</v>
      </c>
    </row>
    <row r="160" spans="1:40" x14ac:dyDescent="0.25">
      <c r="A160" t="s">
        <v>286</v>
      </c>
      <c r="B160" t="s">
        <v>285</v>
      </c>
      <c r="L160" t="s">
        <v>301</v>
      </c>
      <c r="M160" t="s">
        <v>302</v>
      </c>
      <c r="N160">
        <v>1</v>
      </c>
      <c r="O160" t="s">
        <v>301</v>
      </c>
      <c r="P160">
        <v>13.953488372093</v>
      </c>
      <c r="Q160">
        <v>18.181818181818198</v>
      </c>
      <c r="R160">
        <v>37.419354838709701</v>
      </c>
      <c r="S160">
        <v>15.7575757575758</v>
      </c>
      <c r="T160">
        <v>21.818181818181799</v>
      </c>
      <c r="U160">
        <v>50</v>
      </c>
      <c r="V160">
        <v>35.838150289017335</v>
      </c>
      <c r="W160">
        <v>43.225806451612904</v>
      </c>
      <c r="X160">
        <v>76.92307692307692</v>
      </c>
      <c r="Y160">
        <v>48.192771084337352</v>
      </c>
      <c r="Z160">
        <v>51.807228915662648</v>
      </c>
      <c r="AA160">
        <v>80.645161290322577</v>
      </c>
      <c r="AB160">
        <v>3.4682080924855492</v>
      </c>
      <c r="AC160">
        <v>6.4516129032258061</v>
      </c>
      <c r="AD160">
        <v>5.1282051282051286</v>
      </c>
      <c r="AE160">
        <v>2.4096385542168677</v>
      </c>
      <c r="AF160">
        <v>1.8072289156626506</v>
      </c>
      <c r="AG160">
        <v>3.225806451612903</v>
      </c>
      <c r="AI160" t="s">
        <v>302</v>
      </c>
      <c r="AL160">
        <v>1</v>
      </c>
    </row>
    <row r="161" spans="1:40" x14ac:dyDescent="0.25">
      <c r="A161" t="s">
        <v>378</v>
      </c>
      <c r="B161" t="s">
        <v>287</v>
      </c>
      <c r="L161" t="s">
        <v>303</v>
      </c>
      <c r="M161" t="s">
        <v>304</v>
      </c>
      <c r="N161">
        <v>1</v>
      </c>
      <c r="O161" t="s">
        <v>303</v>
      </c>
      <c r="P161">
        <v>61.627906976744192</v>
      </c>
      <c r="Q161">
        <v>59.740259740259702</v>
      </c>
      <c r="R161">
        <v>58.064516129032299</v>
      </c>
      <c r="S161">
        <v>50.909090909090907</v>
      </c>
      <c r="T161">
        <v>66.6666666666667</v>
      </c>
      <c r="U161">
        <v>54.545454545454497</v>
      </c>
      <c r="V161">
        <v>71.676300578034684</v>
      </c>
      <c r="W161">
        <v>76.129032258064512</v>
      </c>
      <c r="X161">
        <v>71.15384615384616</v>
      </c>
      <c r="Y161">
        <v>77.108433734939752</v>
      </c>
      <c r="Z161">
        <v>77.108433734939752</v>
      </c>
      <c r="AA161">
        <v>65.806451612903231</v>
      </c>
      <c r="AB161">
        <v>42.774566473988436</v>
      </c>
      <c r="AC161">
        <v>40.645161290322584</v>
      </c>
      <c r="AD161">
        <v>35.256410256410255</v>
      </c>
      <c r="AE161">
        <v>30.722891566265059</v>
      </c>
      <c r="AF161">
        <v>55.421686746987952</v>
      </c>
      <c r="AG161">
        <v>34.838709677419352</v>
      </c>
      <c r="AI161" t="s">
        <v>304</v>
      </c>
      <c r="AK161">
        <v>1</v>
      </c>
    </row>
    <row r="162" spans="1:40" x14ac:dyDescent="0.25">
      <c r="A162" t="s">
        <v>289</v>
      </c>
      <c r="B162" t="s">
        <v>288</v>
      </c>
      <c r="L162" t="s">
        <v>305</v>
      </c>
      <c r="M162" t="s">
        <v>306</v>
      </c>
      <c r="N162">
        <v>1</v>
      </c>
      <c r="O162" t="s">
        <v>305</v>
      </c>
      <c r="P162">
        <v>4.0697674418604004</v>
      </c>
      <c r="Q162">
        <v>1.9480519480519001</v>
      </c>
      <c r="R162">
        <v>3.2258064516128995</v>
      </c>
      <c r="S162">
        <v>4.2424242424241996</v>
      </c>
      <c r="T162">
        <v>4.2424242424241996</v>
      </c>
      <c r="U162">
        <v>1.2987012987013</v>
      </c>
      <c r="V162">
        <v>22.543352601156073</v>
      </c>
      <c r="W162">
        <v>10.322580645161295</v>
      </c>
      <c r="X162">
        <v>17.948717948717942</v>
      </c>
      <c r="Y162">
        <v>14.4578313253012</v>
      </c>
      <c r="Z162">
        <v>16.265060240963862</v>
      </c>
      <c r="AA162">
        <v>20</v>
      </c>
      <c r="AB162">
        <v>0</v>
      </c>
      <c r="AC162">
        <v>0.64516129032258063</v>
      </c>
      <c r="AD162">
        <v>0</v>
      </c>
      <c r="AE162">
        <v>1.8072289156626506</v>
      </c>
      <c r="AF162">
        <v>1.2048192771084338</v>
      </c>
      <c r="AG162">
        <v>0</v>
      </c>
      <c r="AI162" t="s">
        <v>306</v>
      </c>
      <c r="AJ162">
        <v>1</v>
      </c>
    </row>
    <row r="163" spans="1:40" x14ac:dyDescent="0.25">
      <c r="A163" t="s">
        <v>291</v>
      </c>
      <c r="B163" t="s">
        <v>290</v>
      </c>
      <c r="L163" t="s">
        <v>307</v>
      </c>
      <c r="M163" t="s">
        <v>308</v>
      </c>
      <c r="N163">
        <v>1</v>
      </c>
      <c r="O163" t="s">
        <v>307</v>
      </c>
      <c r="P163">
        <v>5.8139534883720003</v>
      </c>
      <c r="Q163">
        <v>49.350649350649398</v>
      </c>
      <c r="R163">
        <v>7.0967741935483</v>
      </c>
      <c r="S163">
        <v>1.8181818181818001</v>
      </c>
      <c r="T163">
        <v>13.939393939393899</v>
      </c>
      <c r="U163">
        <v>1.9480519480519001</v>
      </c>
      <c r="V163">
        <v>24.855491329479776</v>
      </c>
      <c r="W163">
        <v>72.258064516129025</v>
      </c>
      <c r="X163">
        <v>25.641025641025635</v>
      </c>
      <c r="Y163">
        <v>7.228915662650607</v>
      </c>
      <c r="Z163">
        <v>32.53012048192771</v>
      </c>
      <c r="AA163">
        <v>21.290322580645167</v>
      </c>
      <c r="AB163">
        <v>0</v>
      </c>
      <c r="AC163">
        <v>25.161290322580644</v>
      </c>
      <c r="AD163">
        <v>0</v>
      </c>
      <c r="AE163">
        <v>0.60240963855421692</v>
      </c>
      <c r="AF163">
        <v>3.6144578313253013</v>
      </c>
      <c r="AG163">
        <v>0</v>
      </c>
      <c r="AI163" t="s">
        <v>308</v>
      </c>
      <c r="AJ163">
        <v>1</v>
      </c>
    </row>
    <row r="164" spans="1:40" x14ac:dyDescent="0.25">
      <c r="A164" t="s">
        <v>293</v>
      </c>
      <c r="B164" t="s">
        <v>292</v>
      </c>
      <c r="L164" t="s">
        <v>309</v>
      </c>
      <c r="M164" t="s">
        <v>379</v>
      </c>
      <c r="N164">
        <v>1</v>
      </c>
      <c r="O164" t="s">
        <v>309</v>
      </c>
      <c r="P164">
        <v>76.744186046511601</v>
      </c>
      <c r="Q164">
        <v>61.038961038961006</v>
      </c>
      <c r="R164">
        <v>72.903225806451601</v>
      </c>
      <c r="S164">
        <v>79.393939393939391</v>
      </c>
      <c r="T164">
        <v>69.696969696969703</v>
      </c>
      <c r="U164">
        <v>74.675324675324688</v>
      </c>
      <c r="V164">
        <v>91.329479768786129</v>
      </c>
      <c r="W164">
        <v>83.870967741935488</v>
      </c>
      <c r="X164">
        <v>87.179487179487182</v>
      </c>
      <c r="Y164">
        <v>100</v>
      </c>
      <c r="Z164">
        <v>86.144578313253007</v>
      </c>
      <c r="AA164">
        <v>84.516129032258064</v>
      </c>
      <c r="AB164">
        <v>65.317919075144502</v>
      </c>
      <c r="AC164">
        <v>34.838709677419352</v>
      </c>
      <c r="AD164">
        <v>47.435897435897438</v>
      </c>
      <c r="AE164">
        <v>30.120481927710845</v>
      </c>
      <c r="AF164">
        <v>50</v>
      </c>
      <c r="AG164">
        <v>57.41935483870968</v>
      </c>
      <c r="AI164" t="s">
        <v>379</v>
      </c>
      <c r="AM164">
        <v>1</v>
      </c>
    </row>
    <row r="165" spans="1:40" x14ac:dyDescent="0.25">
      <c r="A165" t="s">
        <v>295</v>
      </c>
      <c r="B165" t="s">
        <v>294</v>
      </c>
      <c r="L165" t="s">
        <v>310</v>
      </c>
      <c r="M165" t="s">
        <v>311</v>
      </c>
      <c r="N165">
        <v>1</v>
      </c>
      <c r="O165" t="s">
        <v>310</v>
      </c>
      <c r="P165">
        <v>30.813953488372096</v>
      </c>
      <c r="Q165">
        <v>74.675324675324688</v>
      </c>
      <c r="R165">
        <v>78.70967741935479</v>
      </c>
      <c r="S165">
        <v>66.060606060606091</v>
      </c>
      <c r="T165">
        <v>72.727272727272691</v>
      </c>
      <c r="U165">
        <v>62.337662337662302</v>
      </c>
      <c r="V165">
        <v>49.132947976878611</v>
      </c>
      <c r="W165">
        <v>88.387096774193552</v>
      </c>
      <c r="X165">
        <v>84.615384615384613</v>
      </c>
      <c r="Y165">
        <v>93.373493975903614</v>
      </c>
      <c r="Z165">
        <v>86.144578313253007</v>
      </c>
      <c r="AA165">
        <v>71.612903225806448</v>
      </c>
      <c r="AB165">
        <v>13.872832369942197</v>
      </c>
      <c r="AC165">
        <v>53.548387096774192</v>
      </c>
      <c r="AD165">
        <v>64.743589743589737</v>
      </c>
      <c r="AE165">
        <v>35.542168674698793</v>
      </c>
      <c r="AF165">
        <v>57.2289156626506</v>
      </c>
      <c r="AG165">
        <v>39.354838709677416</v>
      </c>
      <c r="AI165" t="s">
        <v>311</v>
      </c>
      <c r="AL165">
        <v>1</v>
      </c>
    </row>
    <row r="166" spans="1:40" x14ac:dyDescent="0.25">
      <c r="A166" t="s">
        <v>297</v>
      </c>
      <c r="B166" t="s">
        <v>296</v>
      </c>
      <c r="L166" t="s">
        <v>312</v>
      </c>
      <c r="M166" t="s">
        <v>313</v>
      </c>
      <c r="N166">
        <v>1</v>
      </c>
      <c r="O166" t="s">
        <v>312</v>
      </c>
      <c r="P166">
        <v>22.093023255814</v>
      </c>
      <c r="Q166">
        <v>16.883116883116898</v>
      </c>
      <c r="R166">
        <v>35.4838709677419</v>
      </c>
      <c r="S166">
        <v>73.939393939393909</v>
      </c>
      <c r="T166">
        <v>55.151515151515198</v>
      </c>
      <c r="U166">
        <v>42.857142857142897</v>
      </c>
      <c r="V166">
        <v>39.306358381502889</v>
      </c>
      <c r="W166">
        <v>31.612903225806448</v>
      </c>
      <c r="X166">
        <v>60.256410256410255</v>
      </c>
      <c r="Y166">
        <v>93.975903614457835</v>
      </c>
      <c r="Z166">
        <v>65.662650602409641</v>
      </c>
      <c r="AA166">
        <v>62.58064516129032</v>
      </c>
      <c r="AB166">
        <v>8.0924855491329488</v>
      </c>
      <c r="AC166">
        <v>8.387096774193548</v>
      </c>
      <c r="AD166">
        <v>14.743589743589743</v>
      </c>
      <c r="AE166">
        <v>47.590361445783131</v>
      </c>
      <c r="AF166">
        <v>37.951807228915662</v>
      </c>
      <c r="AG166">
        <v>25.806451612903224</v>
      </c>
      <c r="AI166" t="s">
        <v>313</v>
      </c>
      <c r="AN166">
        <v>1</v>
      </c>
    </row>
    <row r="167" spans="1:40" x14ac:dyDescent="0.25">
      <c r="A167" t="s">
        <v>371</v>
      </c>
      <c r="B167" t="s">
        <v>298</v>
      </c>
      <c r="L167" t="s">
        <v>314</v>
      </c>
      <c r="M167" t="s">
        <v>372</v>
      </c>
      <c r="N167">
        <v>1</v>
      </c>
      <c r="O167" t="s">
        <v>314</v>
      </c>
      <c r="P167">
        <v>71.511627906976798</v>
      </c>
      <c r="Q167">
        <v>83.766233766233796</v>
      </c>
      <c r="R167">
        <v>89.0322580645161</v>
      </c>
      <c r="S167">
        <v>82.424242424242394</v>
      </c>
      <c r="T167">
        <v>81.212121212121204</v>
      </c>
      <c r="U167">
        <v>79.220779220779207</v>
      </c>
      <c r="V167">
        <v>86.127167630057798</v>
      </c>
      <c r="W167">
        <v>98.064516129032256</v>
      </c>
      <c r="X167">
        <v>97.435897435897431</v>
      </c>
      <c r="Y167">
        <v>100</v>
      </c>
      <c r="Z167">
        <v>89.759036144578317</v>
      </c>
      <c r="AA167">
        <v>83.225806451612897</v>
      </c>
      <c r="AB167">
        <v>61.271676300578036</v>
      </c>
      <c r="AC167">
        <v>66.451612903225808</v>
      </c>
      <c r="AD167">
        <v>82.051282051282058</v>
      </c>
      <c r="AE167">
        <v>63.855421686746986</v>
      </c>
      <c r="AF167">
        <v>68.07228915662651</v>
      </c>
      <c r="AG167">
        <v>68.387096774193552</v>
      </c>
      <c r="AI167" t="s">
        <v>372</v>
      </c>
      <c r="AK167">
        <v>1</v>
      </c>
    </row>
    <row r="168" spans="1:40" x14ac:dyDescent="0.25">
      <c r="A168" t="s">
        <v>300</v>
      </c>
      <c r="B168" t="s">
        <v>299</v>
      </c>
      <c r="L168" t="s">
        <v>315</v>
      </c>
      <c r="M168" t="s">
        <v>316</v>
      </c>
      <c r="N168">
        <v>1</v>
      </c>
      <c r="O168" t="s">
        <v>315</v>
      </c>
      <c r="P168">
        <v>42.441860465116299</v>
      </c>
      <c r="Q168">
        <v>71.428571428571402</v>
      </c>
      <c r="R168">
        <v>32.258064516128997</v>
      </c>
      <c r="S168">
        <v>49.696969696969703</v>
      </c>
      <c r="T168">
        <v>61.212121212121197</v>
      </c>
      <c r="U168">
        <v>11.6883116883117</v>
      </c>
      <c r="V168">
        <v>61.271676300578036</v>
      </c>
      <c r="W168">
        <v>84.516129032258064</v>
      </c>
      <c r="X168">
        <v>53.846153846153847</v>
      </c>
      <c r="Y168">
        <v>80.722891566265062</v>
      </c>
      <c r="Z168">
        <v>72.891566265060248</v>
      </c>
      <c r="AA168">
        <v>33.548387096774192</v>
      </c>
      <c r="AB168">
        <v>23.699421965317921</v>
      </c>
      <c r="AC168">
        <v>51.612903225806448</v>
      </c>
      <c r="AD168">
        <v>13.461538461538462</v>
      </c>
      <c r="AE168">
        <v>25.903614457831324</v>
      </c>
      <c r="AF168">
        <v>42.7710843373494</v>
      </c>
      <c r="AG168">
        <v>1.2903225806451613</v>
      </c>
      <c r="AI168" t="s">
        <v>316</v>
      </c>
      <c r="AL168">
        <v>1</v>
      </c>
    </row>
    <row r="169" spans="1:40" x14ac:dyDescent="0.25">
      <c r="A169" t="s">
        <v>302</v>
      </c>
      <c r="B169" t="s">
        <v>301</v>
      </c>
      <c r="L169" t="s">
        <v>317</v>
      </c>
      <c r="M169" t="s">
        <v>318</v>
      </c>
      <c r="N169">
        <v>1</v>
      </c>
      <c r="O169" t="s">
        <v>317</v>
      </c>
      <c r="P169">
        <v>34.883720930232599</v>
      </c>
      <c r="Q169">
        <v>14.935064935064901</v>
      </c>
      <c r="R169">
        <v>45.161290322580598</v>
      </c>
      <c r="S169">
        <v>50.303030303030305</v>
      </c>
      <c r="T169">
        <v>54.545454545454497</v>
      </c>
      <c r="U169">
        <v>35.714285714285701</v>
      </c>
      <c r="V169">
        <v>52.02312138728324</v>
      </c>
      <c r="W169">
        <v>30.322580645161295</v>
      </c>
      <c r="X169">
        <v>67.307692307692307</v>
      </c>
      <c r="Y169">
        <v>80.722891566265062</v>
      </c>
      <c r="Z169">
        <v>66.867469879518069</v>
      </c>
      <c r="AA169">
        <v>57.41935483870968</v>
      </c>
      <c r="AB169">
        <v>15.606936416184972</v>
      </c>
      <c r="AC169">
        <v>7.741935483870968</v>
      </c>
      <c r="AD169">
        <v>20.512820512820515</v>
      </c>
      <c r="AE169">
        <v>25.903614457831324</v>
      </c>
      <c r="AF169">
        <v>33.734939759036145</v>
      </c>
      <c r="AG169">
        <v>13.548387096774194</v>
      </c>
      <c r="AI169" t="s">
        <v>318</v>
      </c>
      <c r="AL169">
        <v>1</v>
      </c>
    </row>
    <row r="170" spans="1:40" x14ac:dyDescent="0.25">
      <c r="A170" t="s">
        <v>304</v>
      </c>
      <c r="B170" t="s">
        <v>303</v>
      </c>
      <c r="L170" t="s">
        <v>319</v>
      </c>
      <c r="M170" t="s">
        <v>320</v>
      </c>
      <c r="N170">
        <v>1</v>
      </c>
      <c r="O170" t="s">
        <v>319</v>
      </c>
      <c r="P170">
        <v>52.906976744186096</v>
      </c>
      <c r="Q170">
        <v>40.909090909090899</v>
      </c>
      <c r="R170">
        <v>14.193548387096799</v>
      </c>
      <c r="S170">
        <v>20</v>
      </c>
      <c r="T170">
        <v>27.272727272727298</v>
      </c>
      <c r="U170">
        <v>12.3376623376623</v>
      </c>
      <c r="V170">
        <v>66.473988439306368</v>
      </c>
      <c r="W170">
        <v>56.774193548387096</v>
      </c>
      <c r="X170">
        <v>33.333333333333329</v>
      </c>
      <c r="Y170">
        <v>30.120481927710841</v>
      </c>
      <c r="Z170">
        <v>39.75903614457831</v>
      </c>
      <c r="AA170">
        <v>30.322580645161295</v>
      </c>
      <c r="AB170">
        <v>35.260115606936417</v>
      </c>
      <c r="AC170">
        <v>24.516129032258064</v>
      </c>
      <c r="AD170">
        <v>6.4102564102564106</v>
      </c>
      <c r="AE170">
        <v>11.445783132530121</v>
      </c>
      <c r="AF170">
        <v>12.650602409638553</v>
      </c>
      <c r="AG170">
        <v>3.225806451612903</v>
      </c>
      <c r="AI170" t="s">
        <v>320</v>
      </c>
      <c r="AJ170">
        <v>1</v>
      </c>
    </row>
    <row r="171" spans="1:40" x14ac:dyDescent="0.25">
      <c r="A171" t="s">
        <v>306</v>
      </c>
      <c r="B171" t="s">
        <v>305</v>
      </c>
      <c r="L171" t="s">
        <v>321</v>
      </c>
      <c r="M171" t="s">
        <v>322</v>
      </c>
      <c r="N171">
        <v>1</v>
      </c>
      <c r="O171" t="s">
        <v>321</v>
      </c>
      <c r="P171">
        <v>73.837209302325604</v>
      </c>
      <c r="Q171">
        <v>62.987012987013003</v>
      </c>
      <c r="R171">
        <v>76.774193548387103</v>
      </c>
      <c r="S171">
        <v>92.727272727272705</v>
      </c>
      <c r="T171">
        <v>63.636363636363605</v>
      </c>
      <c r="U171">
        <v>71.428571428571402</v>
      </c>
      <c r="V171">
        <v>86.705202312138724</v>
      </c>
      <c r="W171">
        <v>83.225806451612897</v>
      </c>
      <c r="X171">
        <v>86.538461538461533</v>
      </c>
      <c r="Y171">
        <v>100</v>
      </c>
      <c r="Z171">
        <v>77.108433734939752</v>
      </c>
      <c r="AA171">
        <v>83.225806451612897</v>
      </c>
      <c r="AB171">
        <v>62.427745664739888</v>
      </c>
      <c r="AC171">
        <v>41.29032258064516</v>
      </c>
      <c r="AD171">
        <v>55.769230769230766</v>
      </c>
      <c r="AE171">
        <v>49.397590361445786</v>
      </c>
      <c r="AF171">
        <v>44.578313253012048</v>
      </c>
      <c r="AG171">
        <v>57.41935483870968</v>
      </c>
      <c r="AI171" t="s">
        <v>322</v>
      </c>
      <c r="AM171">
        <v>1</v>
      </c>
    </row>
    <row r="172" spans="1:40" x14ac:dyDescent="0.25">
      <c r="A172" t="s">
        <v>308</v>
      </c>
      <c r="B172" t="s">
        <v>307</v>
      </c>
      <c r="L172" t="s">
        <v>323</v>
      </c>
      <c r="M172" t="s">
        <v>324</v>
      </c>
      <c r="N172">
        <v>1</v>
      </c>
      <c r="O172" t="s">
        <v>323</v>
      </c>
      <c r="P172">
        <v>95.930232558139508</v>
      </c>
      <c r="Q172">
        <v>85.714285714285694</v>
      </c>
      <c r="R172">
        <v>90.322580645161295</v>
      </c>
      <c r="S172">
        <v>95.151515151515198</v>
      </c>
      <c r="T172">
        <v>87.878787878787904</v>
      </c>
      <c r="U172">
        <v>88.961038961038994</v>
      </c>
      <c r="V172">
        <v>100</v>
      </c>
      <c r="W172">
        <v>99.354838709677423</v>
      </c>
      <c r="X172">
        <v>97.435897435897431</v>
      </c>
      <c r="Y172">
        <v>100</v>
      </c>
      <c r="Z172">
        <v>95.180722891566262</v>
      </c>
      <c r="AA172">
        <v>93.548387096774192</v>
      </c>
      <c r="AB172">
        <v>79.76878612716763</v>
      </c>
      <c r="AC172">
        <v>72.258064516129039</v>
      </c>
      <c r="AD172">
        <v>83.974358974358978</v>
      </c>
      <c r="AE172">
        <v>78.313253012048193</v>
      </c>
      <c r="AF172">
        <v>78.313253012048193</v>
      </c>
      <c r="AG172">
        <v>83.225806451612897</v>
      </c>
      <c r="AI172" t="s">
        <v>324</v>
      </c>
      <c r="AN172">
        <v>1</v>
      </c>
    </row>
    <row r="173" spans="1:40" x14ac:dyDescent="0.25">
      <c r="A173" t="s">
        <v>379</v>
      </c>
      <c r="B173" t="s">
        <v>309</v>
      </c>
      <c r="L173" t="s">
        <v>325</v>
      </c>
      <c r="M173" t="s">
        <v>326</v>
      </c>
      <c r="N173">
        <v>1</v>
      </c>
      <c r="O173" t="s">
        <v>325</v>
      </c>
      <c r="P173">
        <v>8.7209302325581</v>
      </c>
      <c r="Q173">
        <v>37.012987012986997</v>
      </c>
      <c r="R173">
        <v>6.4516129032257989</v>
      </c>
      <c r="S173">
        <v>6.6666666666666003</v>
      </c>
      <c r="T173">
        <v>18.7878787878788</v>
      </c>
      <c r="U173">
        <v>9.0909090909089993</v>
      </c>
      <c r="V173">
        <v>24.855491329479776</v>
      </c>
      <c r="W173">
        <v>57.41935483870968</v>
      </c>
      <c r="X173">
        <v>17.307692307692307</v>
      </c>
      <c r="Y173">
        <v>15.662650602409641</v>
      </c>
      <c r="Z173">
        <v>33.734939759036138</v>
      </c>
      <c r="AA173">
        <v>29.032258064516128</v>
      </c>
      <c r="AB173">
        <v>0</v>
      </c>
      <c r="AC173">
        <v>19.35483870967742</v>
      </c>
      <c r="AD173">
        <v>0.64102564102564108</v>
      </c>
      <c r="AE173">
        <v>2.4096385542168677</v>
      </c>
      <c r="AF173">
        <v>5.4216867469879517</v>
      </c>
      <c r="AG173">
        <v>1.2903225806451613</v>
      </c>
      <c r="AI173" t="s">
        <v>326</v>
      </c>
      <c r="AJ173">
        <v>1</v>
      </c>
    </row>
    <row r="174" spans="1:40" x14ac:dyDescent="0.25">
      <c r="A174" t="s">
        <v>311</v>
      </c>
      <c r="B174" t="s">
        <v>310</v>
      </c>
      <c r="L174" t="s">
        <v>327</v>
      </c>
      <c r="M174" t="s">
        <v>373</v>
      </c>
      <c r="N174">
        <v>1</v>
      </c>
      <c r="O174" t="s">
        <v>327</v>
      </c>
      <c r="P174">
        <v>61.046511627906995</v>
      </c>
      <c r="Q174">
        <v>40.259740259740298</v>
      </c>
      <c r="R174">
        <v>14.8387096774194</v>
      </c>
      <c r="S174">
        <v>44.848484848484901</v>
      </c>
      <c r="T174">
        <v>29.090909090909101</v>
      </c>
      <c r="U174">
        <v>25.324675324675301</v>
      </c>
      <c r="V174">
        <v>70.520231213872833</v>
      </c>
      <c r="W174">
        <v>59.354838709677416</v>
      </c>
      <c r="X174">
        <v>37.179487179487182</v>
      </c>
      <c r="Y174">
        <v>69.879518072289159</v>
      </c>
      <c r="Z174">
        <v>45.180722891566262</v>
      </c>
      <c r="AA174">
        <v>43.225806451612904</v>
      </c>
      <c r="AB174">
        <v>40.462427745664741</v>
      </c>
      <c r="AC174">
        <v>22.580645161290324</v>
      </c>
      <c r="AD174">
        <v>6.4102564102564106</v>
      </c>
      <c r="AE174">
        <v>27.108433734939759</v>
      </c>
      <c r="AF174">
        <v>12.048192771084338</v>
      </c>
      <c r="AG174">
        <v>3.225806451612903</v>
      </c>
      <c r="AI174" t="s">
        <v>373</v>
      </c>
      <c r="AM174">
        <v>1</v>
      </c>
    </row>
    <row r="175" spans="1:40" x14ac:dyDescent="0.25">
      <c r="A175" t="s">
        <v>313</v>
      </c>
      <c r="B175" t="s">
        <v>312</v>
      </c>
      <c r="L175" t="s">
        <v>328</v>
      </c>
      <c r="M175" t="s">
        <v>329</v>
      </c>
      <c r="N175">
        <v>1</v>
      </c>
      <c r="O175" t="s">
        <v>328</v>
      </c>
      <c r="P175">
        <v>6.3953488372092995</v>
      </c>
      <c r="Q175">
        <v>74.025974025973994</v>
      </c>
      <c r="R175">
        <v>41.290322580645203</v>
      </c>
      <c r="S175">
        <v>24.848484848484802</v>
      </c>
      <c r="T175">
        <v>36.969696969697004</v>
      </c>
      <c r="U175">
        <v>43.506493506493499</v>
      </c>
      <c r="V175">
        <v>19.653179190751445</v>
      </c>
      <c r="W175">
        <v>87.741935483870975</v>
      </c>
      <c r="X175">
        <v>67.307692307692307</v>
      </c>
      <c r="Y175">
        <v>42.7710843373494</v>
      </c>
      <c r="Z175">
        <v>55.421686746987952</v>
      </c>
      <c r="AA175">
        <v>61.935483870967744</v>
      </c>
      <c r="AB175">
        <v>0</v>
      </c>
      <c r="AC175">
        <v>54.838709677419352</v>
      </c>
      <c r="AD175">
        <v>17.948717948717949</v>
      </c>
      <c r="AE175">
        <v>13.855421686746988</v>
      </c>
      <c r="AF175">
        <v>16.867469879518072</v>
      </c>
      <c r="AG175">
        <v>25.806451612903224</v>
      </c>
      <c r="AI175" t="s">
        <v>329</v>
      </c>
      <c r="AK175">
        <v>1</v>
      </c>
    </row>
    <row r="176" spans="1:40" x14ac:dyDescent="0.25">
      <c r="A176" t="s">
        <v>372</v>
      </c>
      <c r="B176" t="s">
        <v>314</v>
      </c>
      <c r="L176" t="s">
        <v>330</v>
      </c>
      <c r="M176" t="s">
        <v>374</v>
      </c>
      <c r="N176">
        <v>1</v>
      </c>
      <c r="O176" t="s">
        <v>330</v>
      </c>
      <c r="P176">
        <v>47.093023255813996</v>
      </c>
      <c r="Q176">
        <v>53.246753246753201</v>
      </c>
      <c r="R176">
        <v>50.322580645161295</v>
      </c>
      <c r="S176">
        <v>33.939393939393902</v>
      </c>
      <c r="T176">
        <v>86.6666666666667</v>
      </c>
      <c r="U176">
        <v>69.480519480519504</v>
      </c>
      <c r="V176">
        <v>95.95375722543352</v>
      </c>
      <c r="W176">
        <v>95.483870967741936</v>
      </c>
      <c r="X176">
        <v>83.974358974358978</v>
      </c>
      <c r="Y176">
        <v>100</v>
      </c>
      <c r="Z176">
        <v>100</v>
      </c>
      <c r="AA176">
        <v>89.032258064516128</v>
      </c>
      <c r="AB176">
        <v>0</v>
      </c>
      <c r="AC176">
        <v>10.96774193548387</v>
      </c>
      <c r="AD176">
        <v>8.3333333333333339</v>
      </c>
      <c r="AE176">
        <v>1.8072289156626506</v>
      </c>
      <c r="AF176">
        <v>57.831325301204821</v>
      </c>
      <c r="AG176">
        <v>25.806451612903224</v>
      </c>
      <c r="AI176" t="s">
        <v>374</v>
      </c>
      <c r="AK176">
        <v>1</v>
      </c>
    </row>
    <row r="177" spans="1:38" x14ac:dyDescent="0.25">
      <c r="A177" t="s">
        <v>316</v>
      </c>
      <c r="B177" t="s">
        <v>315</v>
      </c>
      <c r="L177" t="s">
        <v>331</v>
      </c>
      <c r="M177" t="s">
        <v>375</v>
      </c>
      <c r="N177">
        <v>1</v>
      </c>
      <c r="O177" t="s">
        <v>331</v>
      </c>
      <c r="P177">
        <v>38.3720930232558</v>
      </c>
      <c r="Q177">
        <v>7.7922077922077007</v>
      </c>
      <c r="R177">
        <v>23.870967741935502</v>
      </c>
      <c r="S177">
        <v>23.030303030303003</v>
      </c>
      <c r="T177">
        <v>13.3333333333333</v>
      </c>
      <c r="U177">
        <v>15.5844155844156</v>
      </c>
      <c r="V177">
        <v>58.381502890173408</v>
      </c>
      <c r="W177">
        <v>20</v>
      </c>
      <c r="X177">
        <v>61.53846153846154</v>
      </c>
      <c r="Y177">
        <v>67.46987951807229</v>
      </c>
      <c r="Z177">
        <v>39.156626506024097</v>
      </c>
      <c r="AA177">
        <v>48.387096774193552</v>
      </c>
      <c r="AB177">
        <v>19.653179190751445</v>
      </c>
      <c r="AC177">
        <v>1.935483870967742</v>
      </c>
      <c r="AD177">
        <v>5.1282051282051286</v>
      </c>
      <c r="AE177">
        <v>3.6144578313253013</v>
      </c>
      <c r="AF177">
        <v>1.2048192771084338</v>
      </c>
      <c r="AG177">
        <v>1.2903225806451613</v>
      </c>
      <c r="AI177" t="s">
        <v>375</v>
      </c>
      <c r="AK177">
        <v>1</v>
      </c>
    </row>
    <row r="178" spans="1:38" x14ac:dyDescent="0.25">
      <c r="A178" t="s">
        <v>318</v>
      </c>
      <c r="B178" t="s">
        <v>317</v>
      </c>
      <c r="L178" t="s">
        <v>332</v>
      </c>
      <c r="M178" t="s">
        <v>376</v>
      </c>
      <c r="N178">
        <v>1</v>
      </c>
      <c r="O178" t="s">
        <v>332</v>
      </c>
      <c r="P178">
        <v>18.023255813953501</v>
      </c>
      <c r="Q178">
        <v>8.4415584415583993</v>
      </c>
      <c r="R178">
        <v>12.258064516129</v>
      </c>
      <c r="S178">
        <v>3.6363636363636003</v>
      </c>
      <c r="T178">
        <v>21.2121212121212</v>
      </c>
      <c r="U178">
        <v>7.7922077922077007</v>
      </c>
      <c r="V178">
        <v>37.572254335260112</v>
      </c>
      <c r="W178">
        <v>18.709677419354833</v>
      </c>
      <c r="X178">
        <v>37.179487179487182</v>
      </c>
      <c r="Y178">
        <v>36.144578313253014</v>
      </c>
      <c r="Z178">
        <v>38.554216867469883</v>
      </c>
      <c r="AA178">
        <v>28.387096774193552</v>
      </c>
      <c r="AB178">
        <v>6.3583815028901736</v>
      </c>
      <c r="AC178">
        <v>1.935483870967742</v>
      </c>
      <c r="AD178">
        <v>2.5641025641025643</v>
      </c>
      <c r="AE178">
        <v>0.60240963855421692</v>
      </c>
      <c r="AF178">
        <v>6.6265060240963853</v>
      </c>
      <c r="AG178">
        <v>1.2903225806451613</v>
      </c>
      <c r="AI178" t="s">
        <v>376</v>
      </c>
      <c r="AJ178">
        <v>1</v>
      </c>
    </row>
    <row r="179" spans="1:38" x14ac:dyDescent="0.25">
      <c r="A179" t="s">
        <v>320</v>
      </c>
      <c r="B179" t="s">
        <v>319</v>
      </c>
      <c r="L179" t="s">
        <v>333</v>
      </c>
      <c r="M179" t="s">
        <v>370</v>
      </c>
      <c r="N179">
        <v>1</v>
      </c>
      <c r="O179" t="s">
        <v>333</v>
      </c>
      <c r="P179">
        <v>77.906976744186096</v>
      </c>
      <c r="Q179">
        <v>28.571428571428598</v>
      </c>
      <c r="R179">
        <v>55.4838709677419</v>
      </c>
      <c r="S179">
        <v>55.757575757575793</v>
      </c>
      <c r="T179">
        <v>41.818181818181799</v>
      </c>
      <c r="U179">
        <v>68.181818181818201</v>
      </c>
      <c r="V179">
        <v>93.063583815028906</v>
      </c>
      <c r="W179">
        <v>46.451612903225808</v>
      </c>
      <c r="X179">
        <v>70.512820512820511</v>
      </c>
      <c r="Y179">
        <v>77.108433734939752</v>
      </c>
      <c r="Z179">
        <v>56.024096385542165</v>
      </c>
      <c r="AA179">
        <v>80</v>
      </c>
      <c r="AB179">
        <v>67.052023121387279</v>
      </c>
      <c r="AC179">
        <v>14.838709677419354</v>
      </c>
      <c r="AD179">
        <v>35.256410256410255</v>
      </c>
      <c r="AE179">
        <v>34.939759036144579</v>
      </c>
      <c r="AF179">
        <v>24.096385542168676</v>
      </c>
      <c r="AG179">
        <v>57.41935483870968</v>
      </c>
      <c r="AI179" t="s">
        <v>370</v>
      </c>
      <c r="AL179">
        <v>1</v>
      </c>
    </row>
    <row r="180" spans="1:38" x14ac:dyDescent="0.25">
      <c r="A180" t="s">
        <v>322</v>
      </c>
      <c r="B180" t="s">
        <v>321</v>
      </c>
      <c r="L180" t="s">
        <v>334</v>
      </c>
      <c r="M180" t="s">
        <v>356</v>
      </c>
      <c r="N180">
        <v>1</v>
      </c>
      <c r="O180" t="s">
        <v>334</v>
      </c>
      <c r="P180">
        <v>3.4883720930232003</v>
      </c>
      <c r="Q180">
        <v>0</v>
      </c>
      <c r="R180">
        <v>0.64516129032250003</v>
      </c>
      <c r="S180">
        <v>1.2121212121211999</v>
      </c>
      <c r="T180">
        <v>0</v>
      </c>
      <c r="U180">
        <v>0.64935064935060005</v>
      </c>
      <c r="V180">
        <v>16.184971098265891</v>
      </c>
      <c r="W180">
        <v>1.9354838709677438</v>
      </c>
      <c r="X180">
        <v>16.666666666666671</v>
      </c>
      <c r="Y180">
        <v>3.6144578313252964</v>
      </c>
      <c r="Z180">
        <v>3.0120481927710898</v>
      </c>
      <c r="AA180">
        <v>27.096774193548384</v>
      </c>
      <c r="AB180">
        <v>0</v>
      </c>
      <c r="AC180">
        <v>0</v>
      </c>
      <c r="AD180">
        <v>0</v>
      </c>
      <c r="AE180">
        <v>0.60240963855421692</v>
      </c>
      <c r="AF180">
        <v>0</v>
      </c>
      <c r="AG180">
        <v>0</v>
      </c>
      <c r="AI180" t="s">
        <v>356</v>
      </c>
      <c r="AL180">
        <v>1</v>
      </c>
    </row>
    <row r="181" spans="1:38" x14ac:dyDescent="0.25">
      <c r="A181" t="s">
        <v>324</v>
      </c>
      <c r="B181" t="s">
        <v>323</v>
      </c>
      <c r="L181" t="s">
        <v>335</v>
      </c>
      <c r="M181" t="s">
        <v>336</v>
      </c>
      <c r="N181">
        <v>1</v>
      </c>
      <c r="O181" t="s">
        <v>335</v>
      </c>
      <c r="P181">
        <v>51.744186046511601</v>
      </c>
      <c r="Q181">
        <v>48.701298701298704</v>
      </c>
      <c r="R181">
        <v>36.774193548387103</v>
      </c>
      <c r="S181">
        <v>56.363636363636402</v>
      </c>
      <c r="T181">
        <v>38.787878787878796</v>
      </c>
      <c r="U181">
        <v>27.922077922077897</v>
      </c>
      <c r="V181">
        <v>65.317919075144516</v>
      </c>
      <c r="W181">
        <v>69.677419354838705</v>
      </c>
      <c r="X181">
        <v>59.615384615384613</v>
      </c>
      <c r="Y181">
        <v>81.92771084337349</v>
      </c>
      <c r="Z181">
        <v>57.2289156626506</v>
      </c>
      <c r="AA181">
        <v>52.258064516129032</v>
      </c>
      <c r="AB181">
        <v>34.104046242774565</v>
      </c>
      <c r="AC181">
        <v>29.032258064516128</v>
      </c>
      <c r="AD181">
        <v>15.384615384615385</v>
      </c>
      <c r="AE181">
        <v>28.91566265060241</v>
      </c>
      <c r="AF181">
        <v>16.867469879518072</v>
      </c>
      <c r="AG181">
        <v>5.806451612903226</v>
      </c>
      <c r="AI181" t="s">
        <v>336</v>
      </c>
      <c r="AL181">
        <v>1</v>
      </c>
    </row>
    <row r="182" spans="1:38" x14ac:dyDescent="0.25">
      <c r="A182" t="s">
        <v>326</v>
      </c>
      <c r="B182" t="s">
        <v>325</v>
      </c>
      <c r="L182" t="s">
        <v>337</v>
      </c>
      <c r="M182" t="s">
        <v>338</v>
      </c>
      <c r="N182">
        <v>1</v>
      </c>
      <c r="O182" t="s">
        <v>337</v>
      </c>
      <c r="P182">
        <v>29.069767441860499</v>
      </c>
      <c r="Q182">
        <v>26.6233766233766</v>
      </c>
      <c r="R182">
        <v>9.0322580645160997</v>
      </c>
      <c r="S182">
        <v>27.878787878787897</v>
      </c>
      <c r="T182">
        <v>49.090909090909101</v>
      </c>
      <c r="U182">
        <v>44.1558441558442</v>
      </c>
      <c r="V182">
        <v>44.508670520231213</v>
      </c>
      <c r="W182">
        <v>48.387096774193552</v>
      </c>
      <c r="X182">
        <v>20.512820512820511</v>
      </c>
      <c r="Y182">
        <v>45.783132530120483</v>
      </c>
      <c r="Z182">
        <v>64.457831325301214</v>
      </c>
      <c r="AA182">
        <v>63.87096774193548</v>
      </c>
      <c r="AB182">
        <v>13.294797687861271</v>
      </c>
      <c r="AC182">
        <v>12.903225806451612</v>
      </c>
      <c r="AD182">
        <v>2.5641025641025643</v>
      </c>
      <c r="AE182">
        <v>18.674698795180724</v>
      </c>
      <c r="AF182">
        <v>30.120481927710845</v>
      </c>
      <c r="AG182">
        <v>25.806451612903224</v>
      </c>
      <c r="AI182" t="s">
        <v>338</v>
      </c>
      <c r="AL182">
        <v>1</v>
      </c>
    </row>
    <row r="183" spans="1:38" x14ac:dyDescent="0.25">
      <c r="A183" t="s">
        <v>373</v>
      </c>
      <c r="B183" t="s">
        <v>327</v>
      </c>
      <c r="L183" t="s">
        <v>384</v>
      </c>
      <c r="M183" t="s">
        <v>400</v>
      </c>
      <c r="N183">
        <v>1</v>
      </c>
      <c r="O183" t="s">
        <v>384</v>
      </c>
      <c r="P183">
        <f>SUMIF($AJ$5:$AJ$182,1,P$5:P$182)/SUMIF($AJ$5:$AJ$182,1)</f>
        <v>49.397071490094746</v>
      </c>
      <c r="Q183">
        <f t="shared" ref="Q183:AG183" si="3">SUMIF($AJ$5:$AJ$182,1,Q$5:Q$182)/SUMIF($AJ$5:$AJ$182,1)</f>
        <v>48.172198172198165</v>
      </c>
      <c r="R183">
        <f t="shared" si="3"/>
        <v>35.436081242532865</v>
      </c>
      <c r="S183">
        <f t="shared" si="3"/>
        <v>35.9371492704826</v>
      </c>
      <c r="T183">
        <f t="shared" si="3"/>
        <v>42.020202020202021</v>
      </c>
      <c r="U183">
        <f t="shared" si="3"/>
        <v>35.666185666185655</v>
      </c>
      <c r="V183">
        <f t="shared" si="3"/>
        <v>65.746092913722975</v>
      </c>
      <c r="W183">
        <f t="shared" si="3"/>
        <v>64.229390681003593</v>
      </c>
      <c r="X183">
        <f t="shared" si="3"/>
        <v>55.104463437796767</v>
      </c>
      <c r="Y183">
        <f t="shared" si="3"/>
        <v>54.64078536367694</v>
      </c>
      <c r="Z183">
        <f t="shared" si="3"/>
        <v>54.953145917001343</v>
      </c>
      <c r="AA183">
        <f t="shared" si="3"/>
        <v>53.285543608124243</v>
      </c>
      <c r="AB183">
        <f t="shared" si="3"/>
        <v>34.467994005566261</v>
      </c>
      <c r="AC183">
        <f t="shared" si="3"/>
        <v>33.309438470728793</v>
      </c>
      <c r="AD183">
        <f t="shared" si="3"/>
        <v>21.581196581196583</v>
      </c>
      <c r="AE183">
        <f t="shared" si="3"/>
        <v>22.244533690316825</v>
      </c>
      <c r="AF183">
        <f t="shared" si="3"/>
        <v>29.629629629629626</v>
      </c>
      <c r="AG183">
        <f t="shared" si="3"/>
        <v>21.624850657108716</v>
      </c>
    </row>
    <row r="184" spans="1:38" x14ac:dyDescent="0.25">
      <c r="A184" t="s">
        <v>329</v>
      </c>
      <c r="B184" t="s">
        <v>328</v>
      </c>
      <c r="L184" t="s">
        <v>391</v>
      </c>
      <c r="M184" t="s">
        <v>385</v>
      </c>
      <c r="N184">
        <v>1</v>
      </c>
      <c r="O184" t="s">
        <v>391</v>
      </c>
      <c r="P184">
        <f>SUMIF($AK$5:$AK$182,1,P$5:P$182)/SUMIF($AK$5:$AK$182,1)</f>
        <v>36.587344510546238</v>
      </c>
      <c r="Q184">
        <f t="shared" ref="Q184:AG184" si="4">SUMIF($AK$5:$AK$182,1,Q$5:Q$182)/SUMIF($AK$5:$AK$182,1)</f>
        <v>43.415886439142248</v>
      </c>
      <c r="R184">
        <f t="shared" si="4"/>
        <v>41.350337584396101</v>
      </c>
      <c r="S184">
        <f t="shared" si="4"/>
        <v>38.999295278365054</v>
      </c>
      <c r="T184">
        <f t="shared" si="4"/>
        <v>48.231148696264974</v>
      </c>
      <c r="U184">
        <f t="shared" si="4"/>
        <v>40.048323769254004</v>
      </c>
      <c r="V184">
        <f t="shared" si="4"/>
        <v>52.775910740690961</v>
      </c>
      <c r="W184">
        <f t="shared" si="4"/>
        <v>57.584396099024765</v>
      </c>
      <c r="X184">
        <f t="shared" si="4"/>
        <v>57.200357781753127</v>
      </c>
      <c r="Y184">
        <f t="shared" si="4"/>
        <v>66.391145979265886</v>
      </c>
      <c r="Z184">
        <f t="shared" si="4"/>
        <v>63.813393107312976</v>
      </c>
      <c r="AA184">
        <f t="shared" si="4"/>
        <v>53.938484621155304</v>
      </c>
      <c r="AB184">
        <f t="shared" si="4"/>
        <v>22.247613926603037</v>
      </c>
      <c r="AC184">
        <f t="shared" si="4"/>
        <v>28.222055513878473</v>
      </c>
      <c r="AD184">
        <f t="shared" si="4"/>
        <v>24.075730471079311</v>
      </c>
      <c r="AE184">
        <f t="shared" si="4"/>
        <v>19.851499019333151</v>
      </c>
      <c r="AF184">
        <f t="shared" si="4"/>
        <v>32.333987111235651</v>
      </c>
      <c r="AG184">
        <f t="shared" si="4"/>
        <v>24.126031507876966</v>
      </c>
    </row>
    <row r="185" spans="1:38" x14ac:dyDescent="0.25">
      <c r="A185" t="s">
        <v>374</v>
      </c>
      <c r="B185" t="s">
        <v>330</v>
      </c>
      <c r="L185" t="s">
        <v>390</v>
      </c>
      <c r="M185" t="s">
        <v>386</v>
      </c>
      <c r="N185">
        <v>1</v>
      </c>
      <c r="O185" t="s">
        <v>390</v>
      </c>
      <c r="P185">
        <f>SUMIF($AL$5:$AL$182,1,P$5:P$182)/SUMIF($AL$5:$AL$182,1)</f>
        <v>30.965621840242669</v>
      </c>
      <c r="Q185">
        <f t="shared" ref="Q185:AG185" si="5">SUMIF($AL$5:$AL$182,1,Q$5:Q$182)/SUMIF($AL$5:$AL$182,1)</f>
        <v>23.291925465838506</v>
      </c>
      <c r="R185">
        <f t="shared" si="5"/>
        <v>28.625525946704055</v>
      </c>
      <c r="S185">
        <f t="shared" si="5"/>
        <v>30.184453227931488</v>
      </c>
      <c r="T185">
        <f t="shared" si="5"/>
        <v>29.433465085638979</v>
      </c>
      <c r="U185">
        <f t="shared" si="5"/>
        <v>28.910220214568039</v>
      </c>
      <c r="V185">
        <f t="shared" si="5"/>
        <v>49.409399346569472</v>
      </c>
      <c r="W185">
        <f t="shared" si="5"/>
        <v>39.733520336605899</v>
      </c>
      <c r="X185">
        <f t="shared" si="5"/>
        <v>51.031215161649946</v>
      </c>
      <c r="Y185">
        <f t="shared" si="5"/>
        <v>59.101623886851755</v>
      </c>
      <c r="Z185">
        <f t="shared" si="5"/>
        <v>52.187008905185969</v>
      </c>
      <c r="AA185">
        <f t="shared" si="5"/>
        <v>51.809256661991583</v>
      </c>
      <c r="AB185">
        <f t="shared" si="5"/>
        <v>16.235234983664238</v>
      </c>
      <c r="AC185">
        <f t="shared" si="5"/>
        <v>12.300140252454417</v>
      </c>
      <c r="AD185">
        <f t="shared" si="5"/>
        <v>11.13433667781494</v>
      </c>
      <c r="AE185">
        <f t="shared" si="5"/>
        <v>13.20062860136197</v>
      </c>
      <c r="AF185">
        <f t="shared" si="5"/>
        <v>13.82922996333159</v>
      </c>
      <c r="AG185">
        <f t="shared" si="5"/>
        <v>11.051893408134644</v>
      </c>
    </row>
    <row r="186" spans="1:38" x14ac:dyDescent="0.25">
      <c r="A186" t="s">
        <v>375</v>
      </c>
      <c r="B186" t="s">
        <v>331</v>
      </c>
      <c r="L186" t="s">
        <v>389</v>
      </c>
      <c r="M186" t="s">
        <v>387</v>
      </c>
      <c r="N186">
        <v>1</v>
      </c>
      <c r="O186" t="s">
        <v>389</v>
      </c>
      <c r="P186">
        <f>SUMIF($AM$5:$AM$182,1,P$5:P$182)/SUMIF($AM$5:$AM$182,1)</f>
        <v>56.159156976744185</v>
      </c>
      <c r="Q186">
        <f t="shared" ref="Q186:AG186" si="6">SUMIF($AM$5:$AM$182,1,Q$5:Q$182)/SUMIF($AM$5:$AM$182,1)</f>
        <v>36.404220779220772</v>
      </c>
      <c r="R186">
        <f t="shared" si="6"/>
        <v>37.318548387096776</v>
      </c>
      <c r="S186">
        <f t="shared" si="6"/>
        <v>55.435606060606077</v>
      </c>
      <c r="T186">
        <f t="shared" si="6"/>
        <v>37.935606060606062</v>
      </c>
      <c r="U186">
        <f t="shared" si="6"/>
        <v>37.195616883116877</v>
      </c>
      <c r="V186">
        <f t="shared" si="6"/>
        <v>69.364161849710982</v>
      </c>
      <c r="W186">
        <f t="shared" si="6"/>
        <v>53.366935483870961</v>
      </c>
      <c r="X186">
        <f t="shared" si="6"/>
        <v>57.471955128205124</v>
      </c>
      <c r="Y186">
        <f t="shared" si="6"/>
        <v>78.162650602409627</v>
      </c>
      <c r="Z186">
        <f t="shared" si="6"/>
        <v>54.894578313253028</v>
      </c>
      <c r="AA186">
        <f t="shared" si="6"/>
        <v>53.729838709677409</v>
      </c>
      <c r="AB186">
        <f t="shared" si="6"/>
        <v>41.130780346820814</v>
      </c>
      <c r="AC186">
        <f t="shared" si="6"/>
        <v>20.685483870967747</v>
      </c>
      <c r="AD186">
        <f t="shared" si="6"/>
        <v>18.389423076923077</v>
      </c>
      <c r="AE186">
        <f t="shared" si="6"/>
        <v>26.600150602409638</v>
      </c>
      <c r="AF186">
        <f t="shared" si="6"/>
        <v>20.293674698795183</v>
      </c>
      <c r="AG186">
        <f t="shared" si="6"/>
        <v>19.314516129032263</v>
      </c>
    </row>
    <row r="187" spans="1:38" x14ac:dyDescent="0.25">
      <c r="A187" t="s">
        <v>376</v>
      </c>
      <c r="B187" t="s">
        <v>332</v>
      </c>
      <c r="L187" t="s">
        <v>388</v>
      </c>
      <c r="M187" t="s">
        <v>388</v>
      </c>
      <c r="N187">
        <v>1</v>
      </c>
      <c r="O187" t="s">
        <v>388</v>
      </c>
      <c r="P187">
        <f>SUMIF($AN$5:$AN$182,1,P$5:P$182)/SUMIF($AN$5:$AN$182,1)</f>
        <v>83.992248062015506</v>
      </c>
      <c r="Q187">
        <f t="shared" ref="Q187:AG187" si="7">SUMIF($AN$5:$AN$182,1,Q$5:Q$182)/SUMIF($AN$5:$AN$182,1)</f>
        <v>78.073593073593102</v>
      </c>
      <c r="R187">
        <f t="shared" si="7"/>
        <v>85.075268817204318</v>
      </c>
      <c r="S187">
        <f t="shared" si="7"/>
        <v>82.969696969696969</v>
      </c>
      <c r="T187">
        <f t="shared" si="7"/>
        <v>83.979797979797979</v>
      </c>
      <c r="U187">
        <f t="shared" si="7"/>
        <v>84.502164502164518</v>
      </c>
      <c r="V187">
        <f t="shared" si="7"/>
        <v>92.658959537572244</v>
      </c>
      <c r="W187">
        <f t="shared" si="7"/>
        <v>90.322580645161295</v>
      </c>
      <c r="X187">
        <f t="shared" si="7"/>
        <v>94.508547008547012</v>
      </c>
      <c r="Y187">
        <f t="shared" si="7"/>
        <v>97.91164658634537</v>
      </c>
      <c r="Z187">
        <f t="shared" si="7"/>
        <v>92.871485943775099</v>
      </c>
      <c r="AA187">
        <f t="shared" si="7"/>
        <v>92.55913978494624</v>
      </c>
      <c r="AB187">
        <f t="shared" si="7"/>
        <v>69.595375722543352</v>
      </c>
      <c r="AC187">
        <f t="shared" si="7"/>
        <v>60.881720430107542</v>
      </c>
      <c r="AD187">
        <f t="shared" si="7"/>
        <v>69.871794871794876</v>
      </c>
      <c r="AE187">
        <f t="shared" si="7"/>
        <v>57.63052208835343</v>
      </c>
      <c r="AF187">
        <f t="shared" si="7"/>
        <v>70.783132530120483</v>
      </c>
      <c r="AG187">
        <f t="shared" si="7"/>
        <v>72.150537634408607</v>
      </c>
    </row>
    <row r="188" spans="1:38" x14ac:dyDescent="0.25">
      <c r="A188" t="s">
        <v>370</v>
      </c>
      <c r="B188" t="s">
        <v>333</v>
      </c>
    </row>
    <row r="189" spans="1:38" x14ac:dyDescent="0.25">
      <c r="A189" t="s">
        <v>356</v>
      </c>
      <c r="B189" t="s">
        <v>334</v>
      </c>
    </row>
    <row r="190" spans="1:38" x14ac:dyDescent="0.25">
      <c r="A190" t="s">
        <v>336</v>
      </c>
      <c r="B190" t="s">
        <v>335</v>
      </c>
    </row>
    <row r="191" spans="1:38" x14ac:dyDescent="0.25">
      <c r="A191" t="s">
        <v>338</v>
      </c>
      <c r="B191" t="s">
        <v>337</v>
      </c>
    </row>
    <row r="192" spans="1:38" x14ac:dyDescent="0.25">
      <c r="A192" t="s">
        <v>400</v>
      </c>
      <c r="B192" t="s">
        <v>384</v>
      </c>
    </row>
    <row r="193" spans="1:2" x14ac:dyDescent="0.25">
      <c r="A193" t="s">
        <v>385</v>
      </c>
      <c r="B193" t="s">
        <v>391</v>
      </c>
    </row>
    <row r="194" spans="1:2" x14ac:dyDescent="0.25">
      <c r="A194" t="s">
        <v>386</v>
      </c>
      <c r="B194" t="s">
        <v>390</v>
      </c>
    </row>
    <row r="195" spans="1:2" x14ac:dyDescent="0.25">
      <c r="A195" t="s">
        <v>387</v>
      </c>
      <c r="B195" t="s">
        <v>389</v>
      </c>
    </row>
    <row r="196" spans="1:2" x14ac:dyDescent="0.25">
      <c r="A196" t="s">
        <v>388</v>
      </c>
      <c r="B196" t="s">
        <v>388</v>
      </c>
    </row>
  </sheetData>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E186"/>
  <sheetViews>
    <sheetView workbookViewId="0">
      <pane ySplit="8" topLeftCell="A9" activePane="bottomLeft" state="frozen"/>
      <selection pane="bottomLeft" activeCell="J25" sqref="J25"/>
    </sheetView>
  </sheetViews>
  <sheetFormatPr defaultRowHeight="13.2" x14ac:dyDescent="0.25"/>
  <cols>
    <col min="2" max="2" width="17.88671875" customWidth="1"/>
    <col min="3" max="3" width="15.109375" customWidth="1"/>
    <col min="4" max="4" width="19.5546875" customWidth="1"/>
    <col min="15" max="15" width="9.109375" style="1" customWidth="1"/>
    <col min="22" max="22" width="9.109375" style="1" customWidth="1"/>
    <col min="29" max="29" width="9.109375" style="1" customWidth="1"/>
    <col min="30" max="30" width="30.6640625" customWidth="1"/>
    <col min="36" max="36" width="9.109375" style="1" customWidth="1"/>
    <col min="43" max="43" width="9.109375" style="1" customWidth="1"/>
    <col min="50" max="50" width="9.109375" style="1" customWidth="1"/>
  </cols>
  <sheetData>
    <row r="4" spans="2:57" x14ac:dyDescent="0.25">
      <c r="O4" s="1">
        <v>1</v>
      </c>
      <c r="P4">
        <v>2</v>
      </c>
      <c r="Q4" s="1">
        <v>3</v>
      </c>
      <c r="R4">
        <v>4</v>
      </c>
      <c r="S4" s="1">
        <v>5</v>
      </c>
      <c r="T4">
        <v>6</v>
      </c>
      <c r="U4" s="1">
        <v>7</v>
      </c>
      <c r="V4">
        <v>8</v>
      </c>
      <c r="W4" s="1">
        <v>9</v>
      </c>
      <c r="X4">
        <v>10</v>
      </c>
      <c r="Y4" s="1">
        <v>11</v>
      </c>
      <c r="Z4">
        <v>12</v>
      </c>
      <c r="AA4" s="1">
        <v>13</v>
      </c>
      <c r="AB4">
        <v>14</v>
      </c>
      <c r="AC4" s="1">
        <v>15</v>
      </c>
      <c r="AD4">
        <v>16</v>
      </c>
      <c r="AE4" s="1">
        <v>17</v>
      </c>
      <c r="AF4">
        <v>18</v>
      </c>
      <c r="AG4" s="1">
        <v>19</v>
      </c>
      <c r="AH4">
        <v>20</v>
      </c>
      <c r="AI4" s="1">
        <v>21</v>
      </c>
      <c r="AJ4">
        <v>22</v>
      </c>
      <c r="AK4" s="1">
        <v>23</v>
      </c>
      <c r="AL4">
        <v>24</v>
      </c>
      <c r="AM4" s="1">
        <v>25</v>
      </c>
      <c r="AN4">
        <v>26</v>
      </c>
      <c r="AO4" s="1">
        <v>27</v>
      </c>
      <c r="AP4">
        <v>28</v>
      </c>
      <c r="AQ4" s="1">
        <v>29</v>
      </c>
      <c r="AR4">
        <v>30</v>
      </c>
      <c r="AS4" s="1">
        <v>31</v>
      </c>
      <c r="AT4">
        <v>32</v>
      </c>
      <c r="AU4" s="1">
        <v>33</v>
      </c>
      <c r="AV4">
        <v>34</v>
      </c>
      <c r="AW4" s="1">
        <v>35</v>
      </c>
      <c r="AX4">
        <v>36</v>
      </c>
      <c r="AY4" s="1">
        <v>37</v>
      </c>
      <c r="AZ4">
        <v>38</v>
      </c>
      <c r="BA4" s="1">
        <v>39</v>
      </c>
      <c r="BB4">
        <v>40</v>
      </c>
      <c r="BC4" s="1">
        <v>41</v>
      </c>
      <c r="BD4">
        <v>42</v>
      </c>
    </row>
    <row r="5" spans="2:57" x14ac:dyDescent="0.25">
      <c r="O5" s="2"/>
      <c r="P5" s="3"/>
      <c r="Q5" s="3"/>
      <c r="R5" s="4" t="s">
        <v>0</v>
      </c>
      <c r="S5" s="5"/>
      <c r="T5" s="5"/>
      <c r="U5" s="3"/>
      <c r="V5" s="2"/>
      <c r="W5" s="3"/>
      <c r="X5" s="3"/>
      <c r="Y5" s="4" t="s">
        <v>1</v>
      </c>
      <c r="Z5" s="5"/>
      <c r="AA5" s="5"/>
      <c r="AB5" s="3"/>
      <c r="AC5" s="2"/>
      <c r="AD5" s="3"/>
      <c r="AE5" s="3"/>
      <c r="AF5" s="4" t="s">
        <v>2</v>
      </c>
      <c r="AG5" s="5"/>
      <c r="AH5" s="5"/>
      <c r="AI5" s="3"/>
      <c r="AJ5" s="2"/>
      <c r="AK5" s="3"/>
      <c r="AL5" s="3"/>
      <c r="AM5" s="4" t="s">
        <v>3</v>
      </c>
      <c r="AN5" s="5"/>
      <c r="AO5" s="5"/>
      <c r="AP5" s="3"/>
      <c r="AQ5" s="2"/>
      <c r="AR5" s="3"/>
      <c r="AS5" s="3"/>
      <c r="AT5" s="4" t="s">
        <v>4</v>
      </c>
      <c r="AU5" s="5"/>
      <c r="AV5" s="5"/>
      <c r="AW5" s="3"/>
      <c r="AX5" s="2"/>
      <c r="AY5" s="3"/>
      <c r="AZ5" s="3"/>
      <c r="BA5" s="4" t="s">
        <v>5</v>
      </c>
      <c r="BB5" s="4"/>
      <c r="BC5" s="6"/>
      <c r="BD5" s="3"/>
      <c r="BE5" s="3"/>
    </row>
    <row r="6" spans="2:57" x14ac:dyDescent="0.25">
      <c r="D6" s="33" t="s">
        <v>407</v>
      </c>
      <c r="E6" s="60"/>
      <c r="F6" s="60"/>
      <c r="G6" s="60"/>
      <c r="O6" s="2"/>
      <c r="P6" s="2"/>
      <c r="Q6" s="2"/>
      <c r="R6" s="2" t="s">
        <v>6</v>
      </c>
      <c r="S6" s="2" t="s">
        <v>344</v>
      </c>
      <c r="T6" s="2" t="s">
        <v>345</v>
      </c>
      <c r="U6" s="2"/>
      <c r="V6" s="2"/>
      <c r="W6" s="2"/>
      <c r="X6" s="2"/>
      <c r="Y6" s="2" t="s">
        <v>6</v>
      </c>
      <c r="Z6" s="2" t="s">
        <v>344</v>
      </c>
      <c r="AA6" s="2" t="s">
        <v>345</v>
      </c>
      <c r="AB6" s="2"/>
      <c r="AC6" s="2"/>
      <c r="AD6" s="2"/>
      <c r="AE6" s="2"/>
      <c r="AF6" s="2" t="s">
        <v>6</v>
      </c>
      <c r="AG6" s="2" t="s">
        <v>344</v>
      </c>
      <c r="AH6" s="2" t="s">
        <v>345</v>
      </c>
      <c r="AI6" s="2"/>
      <c r="AJ6" s="2"/>
      <c r="AK6" s="2"/>
      <c r="AL6" s="2"/>
      <c r="AM6" s="2" t="s">
        <v>6</v>
      </c>
      <c r="AN6" s="2" t="s">
        <v>344</v>
      </c>
      <c r="AO6" s="2" t="s">
        <v>345</v>
      </c>
      <c r="AP6" s="2"/>
      <c r="AQ6" s="2"/>
      <c r="AR6" s="2"/>
      <c r="AS6" s="2"/>
      <c r="AT6" s="2" t="s">
        <v>6</v>
      </c>
      <c r="AU6" s="2" t="s">
        <v>344</v>
      </c>
      <c r="AV6" s="2" t="s">
        <v>345</v>
      </c>
      <c r="AW6" s="2"/>
      <c r="AX6" s="2"/>
      <c r="AY6" s="2"/>
      <c r="AZ6" s="2"/>
      <c r="BA6" s="2" t="s">
        <v>6</v>
      </c>
      <c r="BB6" s="2" t="s">
        <v>344</v>
      </c>
      <c r="BC6" s="7" t="s">
        <v>345</v>
      </c>
      <c r="BD6" s="2"/>
      <c r="BE6" s="2"/>
    </row>
    <row r="7" spans="2:57" x14ac:dyDescent="0.25">
      <c r="D7" s="60"/>
      <c r="O7" s="2"/>
      <c r="P7" s="8"/>
      <c r="Q7" s="8">
        <v>1</v>
      </c>
      <c r="R7" t="str">
        <f>R5</f>
        <v>Voice and Accountability</v>
      </c>
      <c r="S7" t="s">
        <v>346</v>
      </c>
      <c r="T7" t="s">
        <v>347</v>
      </c>
      <c r="U7" t="s">
        <v>348</v>
      </c>
      <c r="V7" t="s">
        <v>349</v>
      </c>
      <c r="W7" s="8"/>
      <c r="X7" s="8">
        <v>1</v>
      </c>
      <c r="Y7" t="str">
        <f>Y5</f>
        <v>Political Instability and Violence</v>
      </c>
      <c r="Z7" t="s">
        <v>346</v>
      </c>
      <c r="AA7" t="s">
        <v>347</v>
      </c>
      <c r="AB7" t="s">
        <v>348</v>
      </c>
      <c r="AC7" t="s">
        <v>349</v>
      </c>
      <c r="AD7" s="8"/>
      <c r="AE7" s="8">
        <v>1</v>
      </c>
      <c r="AF7" t="str">
        <f>AF5</f>
        <v>Government Effectiveness</v>
      </c>
      <c r="AG7" t="s">
        <v>346</v>
      </c>
      <c r="AH7" t="s">
        <v>347</v>
      </c>
      <c r="AI7" t="s">
        <v>348</v>
      </c>
      <c r="AJ7" t="s">
        <v>349</v>
      </c>
      <c r="AK7" s="8"/>
      <c r="AL7" s="8">
        <v>1</v>
      </c>
      <c r="AM7" t="str">
        <f>AM5</f>
        <v>Regulatory Burden</v>
      </c>
      <c r="AN7" t="s">
        <v>346</v>
      </c>
      <c r="AO7" t="s">
        <v>347</v>
      </c>
      <c r="AP7" t="s">
        <v>348</v>
      </c>
      <c r="AQ7" t="s">
        <v>349</v>
      </c>
      <c r="AR7" s="8"/>
      <c r="AS7" s="8">
        <v>1</v>
      </c>
      <c r="AT7" t="str">
        <f>AT5</f>
        <v>Rule of Law</v>
      </c>
      <c r="AU7" t="s">
        <v>346</v>
      </c>
      <c r="AV7" t="s">
        <v>347</v>
      </c>
      <c r="AW7" t="s">
        <v>348</v>
      </c>
      <c r="AX7" t="s">
        <v>349</v>
      </c>
      <c r="AY7" s="8"/>
      <c r="AZ7" s="8">
        <v>1</v>
      </c>
      <c r="BA7" t="str">
        <f>BA5</f>
        <v>Graft</v>
      </c>
      <c r="BB7" t="s">
        <v>346</v>
      </c>
      <c r="BC7" t="s">
        <v>347</v>
      </c>
      <c r="BD7" t="s">
        <v>348</v>
      </c>
      <c r="BE7" t="s">
        <v>349</v>
      </c>
    </row>
    <row r="8" spans="2:57" x14ac:dyDescent="0.25">
      <c r="B8" s="9" t="s">
        <v>350</v>
      </c>
      <c r="C8" s="9" t="s">
        <v>351</v>
      </c>
      <c r="D8" s="33" t="s">
        <v>352</v>
      </c>
      <c r="O8" s="10">
        <v>1</v>
      </c>
      <c r="P8" s="10" t="s">
        <v>363</v>
      </c>
      <c r="Q8" s="2" t="s">
        <v>257</v>
      </c>
      <c r="R8" s="11">
        <v>-1.7886783105733486</v>
      </c>
      <c r="S8" s="12">
        <v>0.29137760175532934</v>
      </c>
      <c r="T8">
        <f t="shared" ref="T8:T39" si="0">1.64*S8</f>
        <v>0.47785926687874009</v>
      </c>
      <c r="U8" t="e">
        <f t="shared" ref="U8:U39" si="1">IF(VLOOKUP(Q8,$C$9:$D$186,2,FALSE)=1,T8,NA())</f>
        <v>#N/A</v>
      </c>
      <c r="V8" s="9" t="str">
        <f t="shared" ref="V8:V39" si="2">IF(ISNA(U8)=TRUE,"",Q8)</f>
        <v/>
      </c>
      <c r="W8" s="10" t="s">
        <v>356</v>
      </c>
      <c r="X8" s="2" t="s">
        <v>334</v>
      </c>
      <c r="Y8" s="12">
        <v>-2.5863972540508726</v>
      </c>
      <c r="Z8" s="12">
        <v>0.3435921145060854</v>
      </c>
      <c r="AA8">
        <f t="shared" ref="AA8:AA39" si="3">1.64*Z8</f>
        <v>0.56349106778998004</v>
      </c>
      <c r="AB8" t="e">
        <f t="shared" ref="AB8:AB39" si="4">IF(VLOOKUP(X8,$C$9:$D$186,2,FALSE)=1,AA8,NA())</f>
        <v>#N/A</v>
      </c>
      <c r="AC8" s="9" t="str">
        <f t="shared" ref="AC8:AC39" si="5">IF(ISNA(AB8)=TRUE,"",X8)</f>
        <v/>
      </c>
      <c r="AD8" s="10" t="s">
        <v>154</v>
      </c>
      <c r="AE8" s="2" t="s">
        <v>153</v>
      </c>
      <c r="AF8" s="12">
        <v>-1.8831008918400516</v>
      </c>
      <c r="AG8" s="12">
        <v>0.31908959204123422</v>
      </c>
      <c r="AH8">
        <f t="shared" ref="AH8:AH39" si="6">1.64*AG8</f>
        <v>0.52330693094762404</v>
      </c>
      <c r="AI8">
        <f t="shared" ref="AI8:AI39" si="7">IF(VLOOKUP(AE8,$C$9:$D$186,2,FALSE)=1,AH8,NA())</f>
        <v>0.52330693094762404</v>
      </c>
      <c r="AJ8" s="9" t="str">
        <f t="shared" ref="AJ8:AJ39" si="8">IF(ISNA(AI8)=TRUE,"",AE8)</f>
        <v>IRQ</v>
      </c>
      <c r="AK8" s="10" t="s">
        <v>154</v>
      </c>
      <c r="AL8" s="2" t="s">
        <v>153</v>
      </c>
      <c r="AM8" s="12">
        <v>-3.1421853569799123</v>
      </c>
      <c r="AN8" s="12">
        <v>0.39525422199815724</v>
      </c>
      <c r="AO8">
        <f t="shared" ref="AO8:AO39" si="9">1.64*AN8</f>
        <v>0.64821692407697784</v>
      </c>
      <c r="AP8">
        <f t="shared" ref="AP8:AP39" si="10">IF(VLOOKUP(AL8,$C$9:$D$186,2,FALSE)=1,AO8,NA())</f>
        <v>0.64821692407697784</v>
      </c>
      <c r="AQ8" s="9" t="str">
        <f t="shared" ref="AQ8:AQ39" si="11">IF(ISNA(AP8)=TRUE,"",AL8)</f>
        <v>IRQ</v>
      </c>
      <c r="AR8" s="10" t="s">
        <v>356</v>
      </c>
      <c r="AS8" s="2" t="s">
        <v>334</v>
      </c>
      <c r="AT8" s="12">
        <v>-2.1525234805433873</v>
      </c>
      <c r="AU8" s="12">
        <v>0.35269555758631449</v>
      </c>
      <c r="AV8">
        <f t="shared" ref="AV8:AV39" si="12">1.64*AU8</f>
        <v>0.57842071444155574</v>
      </c>
      <c r="AW8" t="e">
        <f t="shared" ref="AW8:AW39" si="13">IF(VLOOKUP(AS8,$C$9:$D$186,2,FALSE)=1,AV8,NA())</f>
        <v>#N/A</v>
      </c>
      <c r="AX8" s="9" t="str">
        <f t="shared" ref="AX8:AX39" si="14">IF(ISNA(AW8)=TRUE,"",AS8)</f>
        <v/>
      </c>
      <c r="AY8" s="10" t="s">
        <v>229</v>
      </c>
      <c r="AZ8" s="2" t="s">
        <v>228</v>
      </c>
      <c r="BA8" s="12">
        <v>-1.5668121658543279</v>
      </c>
      <c r="BB8" s="12">
        <v>0.74867439619943676</v>
      </c>
      <c r="BC8">
        <f t="shared" ref="BC8:BC39" si="15">1.64*BB8</f>
        <v>1.2278260097670761</v>
      </c>
      <c r="BD8" t="e">
        <f t="shared" ref="BD8:BD39" si="16">IF(VLOOKUP(AZ8,$C$9:$D$186,2,FALSE)=1,BC8,NA())</f>
        <v>#N/A</v>
      </c>
      <c r="BE8" s="9" t="str">
        <f t="shared" ref="BE8:BE39" si="17">IF(ISNA(BD8)=TRUE,"",AZ8)</f>
        <v/>
      </c>
    </row>
    <row r="9" spans="2:57" x14ac:dyDescent="0.25">
      <c r="B9" t="s">
        <v>10</v>
      </c>
      <c r="C9" t="s">
        <v>9</v>
      </c>
      <c r="D9" s="32">
        <f>IF('Comparative Charts'!D20="","",1)</f>
        <v>1</v>
      </c>
      <c r="O9" s="10">
        <v>2</v>
      </c>
      <c r="P9" s="10" t="s">
        <v>154</v>
      </c>
      <c r="Q9" s="2" t="s">
        <v>153</v>
      </c>
      <c r="R9" s="13">
        <v>-1.7528897511521069</v>
      </c>
      <c r="S9" s="12">
        <v>0.25402694431067208</v>
      </c>
      <c r="T9">
        <f t="shared" si="0"/>
        <v>0.41660418866950216</v>
      </c>
      <c r="U9">
        <f t="shared" si="1"/>
        <v>0.41660418866950216</v>
      </c>
      <c r="V9" s="9" t="str">
        <f t="shared" si="2"/>
        <v>IRQ</v>
      </c>
      <c r="W9" s="10" t="s">
        <v>96</v>
      </c>
      <c r="X9" s="2" t="s">
        <v>95</v>
      </c>
      <c r="Y9" s="12">
        <v>-2.4205173449643516</v>
      </c>
      <c r="Z9" s="12">
        <v>0.29988188904282925</v>
      </c>
      <c r="AA9">
        <f t="shared" si="3"/>
        <v>0.49180629803023995</v>
      </c>
      <c r="AB9" t="e">
        <f t="shared" si="4"/>
        <v>#N/A</v>
      </c>
      <c r="AC9" s="9" t="str">
        <f t="shared" si="5"/>
        <v/>
      </c>
      <c r="AD9" s="10" t="s">
        <v>356</v>
      </c>
      <c r="AE9" s="2" t="s">
        <v>334</v>
      </c>
      <c r="AF9" s="12">
        <v>-1.7690530057507605</v>
      </c>
      <c r="AG9" s="12">
        <v>0.4782359576251452</v>
      </c>
      <c r="AH9">
        <f t="shared" si="6"/>
        <v>0.78430697050523812</v>
      </c>
      <c r="AI9" t="e">
        <f t="shared" si="7"/>
        <v>#N/A</v>
      </c>
      <c r="AJ9" s="9" t="str">
        <f t="shared" si="8"/>
        <v/>
      </c>
      <c r="AK9" s="10" t="s">
        <v>184</v>
      </c>
      <c r="AL9" s="2" t="s">
        <v>183</v>
      </c>
      <c r="AM9" s="12">
        <v>-2.3762653673640157</v>
      </c>
      <c r="AN9" s="12">
        <v>0.39525422199815724</v>
      </c>
      <c r="AO9">
        <f t="shared" si="9"/>
        <v>0.64821692407697784</v>
      </c>
      <c r="AP9">
        <f t="shared" si="10"/>
        <v>0.64821692407697784</v>
      </c>
      <c r="AQ9" s="9" t="str">
        <f t="shared" si="11"/>
        <v>LBY</v>
      </c>
      <c r="AR9" s="10" t="s">
        <v>154</v>
      </c>
      <c r="AS9" s="2" t="s">
        <v>153</v>
      </c>
      <c r="AT9" s="12">
        <v>-1.8436719236240982</v>
      </c>
      <c r="AU9" s="12">
        <v>0.27634968636657775</v>
      </c>
      <c r="AV9">
        <f t="shared" si="12"/>
        <v>0.45321348564118746</v>
      </c>
      <c r="AW9">
        <f t="shared" si="13"/>
        <v>0.45321348564118746</v>
      </c>
      <c r="AX9" s="9" t="str">
        <f t="shared" si="14"/>
        <v>IRQ</v>
      </c>
      <c r="AY9" s="10" t="s">
        <v>356</v>
      </c>
      <c r="AZ9" s="2" t="s">
        <v>334</v>
      </c>
      <c r="BA9" s="12">
        <v>-1.5559835131437054</v>
      </c>
      <c r="BB9" s="12">
        <v>0.47674996724200341</v>
      </c>
      <c r="BC9">
        <f t="shared" si="15"/>
        <v>0.78186994627688555</v>
      </c>
      <c r="BD9" t="e">
        <f t="shared" si="16"/>
        <v>#N/A</v>
      </c>
      <c r="BE9" s="9" t="str">
        <f t="shared" si="17"/>
        <v/>
      </c>
    </row>
    <row r="10" spans="2:57" x14ac:dyDescent="0.25">
      <c r="B10" t="s">
        <v>13</v>
      </c>
      <c r="C10" t="s">
        <v>12</v>
      </c>
      <c r="D10" s="32" t="str">
        <f>IF('Comparative Charts'!D21="","",1)</f>
        <v/>
      </c>
      <c r="O10" s="10">
        <v>3</v>
      </c>
      <c r="P10" s="10" t="s">
        <v>367</v>
      </c>
      <c r="Q10" s="2" t="s">
        <v>211</v>
      </c>
      <c r="R10" s="13">
        <v>-1.7477426969884162</v>
      </c>
      <c r="S10" s="12">
        <v>0.25402694431067208</v>
      </c>
      <c r="T10">
        <f t="shared" si="0"/>
        <v>0.41660418866950216</v>
      </c>
      <c r="U10" t="e">
        <f t="shared" si="1"/>
        <v>#N/A</v>
      </c>
      <c r="V10" s="9" t="str">
        <f t="shared" si="2"/>
        <v/>
      </c>
      <c r="W10" s="10" t="s">
        <v>154</v>
      </c>
      <c r="X10" s="2" t="s">
        <v>153</v>
      </c>
      <c r="Y10" s="12">
        <v>-2.2445203284923299</v>
      </c>
      <c r="Z10" s="12">
        <v>0.29988188904282925</v>
      </c>
      <c r="AA10">
        <f t="shared" si="3"/>
        <v>0.49180629803023995</v>
      </c>
      <c r="AB10">
        <f t="shared" si="4"/>
        <v>0.49180629803023995</v>
      </c>
      <c r="AC10" s="9" t="str">
        <f t="shared" si="5"/>
        <v>IRQ</v>
      </c>
      <c r="AD10" s="10" t="s">
        <v>274</v>
      </c>
      <c r="AE10" s="2" t="s">
        <v>273</v>
      </c>
      <c r="AF10" s="12">
        <v>-1.6974981983169284</v>
      </c>
      <c r="AG10" s="12">
        <v>0.37414236442207388</v>
      </c>
      <c r="AH10">
        <f t="shared" si="6"/>
        <v>0.61359347765220118</v>
      </c>
      <c r="AI10" t="e">
        <f t="shared" si="7"/>
        <v>#N/A</v>
      </c>
      <c r="AJ10" s="9" t="str">
        <f t="shared" si="8"/>
        <v/>
      </c>
      <c r="AK10" s="10" t="s">
        <v>356</v>
      </c>
      <c r="AL10" s="2" t="s">
        <v>334</v>
      </c>
      <c r="AM10" s="12">
        <v>-2.3404178684846326</v>
      </c>
      <c r="AN10" s="12">
        <v>0.39525422199815724</v>
      </c>
      <c r="AO10">
        <f t="shared" si="9"/>
        <v>0.64821692407697784</v>
      </c>
      <c r="AP10" t="e">
        <f t="shared" si="10"/>
        <v>#N/A</v>
      </c>
      <c r="AQ10" s="9" t="str">
        <f t="shared" si="11"/>
        <v/>
      </c>
      <c r="AR10" s="10" t="s">
        <v>128</v>
      </c>
      <c r="AS10" s="2" t="s">
        <v>127</v>
      </c>
      <c r="AT10" s="12">
        <v>-1.614713455465183</v>
      </c>
      <c r="AU10" s="12">
        <v>0.37135850669511394</v>
      </c>
      <c r="AV10">
        <f t="shared" si="12"/>
        <v>0.60902795097998685</v>
      </c>
      <c r="AW10" t="e">
        <f t="shared" si="13"/>
        <v>#N/A</v>
      </c>
      <c r="AX10" s="9" t="str">
        <f t="shared" si="14"/>
        <v/>
      </c>
      <c r="AY10" s="10" t="s">
        <v>306</v>
      </c>
      <c r="AZ10" s="2" t="s">
        <v>305</v>
      </c>
      <c r="BA10" s="12">
        <v>-1.3157759412363537</v>
      </c>
      <c r="BB10" s="12">
        <v>0.25531057815316954</v>
      </c>
      <c r="BC10">
        <f t="shared" si="15"/>
        <v>0.41870934817119804</v>
      </c>
      <c r="BD10" t="e">
        <f t="shared" si="16"/>
        <v>#N/A</v>
      </c>
      <c r="BE10" s="9" t="str">
        <f t="shared" si="17"/>
        <v/>
      </c>
    </row>
    <row r="11" spans="2:57" x14ac:dyDescent="0.25">
      <c r="B11" t="s">
        <v>15</v>
      </c>
      <c r="C11" t="s">
        <v>14</v>
      </c>
      <c r="D11" s="32" t="str">
        <f>IF('Comparative Charts'!D22="","",1)</f>
        <v/>
      </c>
      <c r="O11" s="10">
        <v>4</v>
      </c>
      <c r="P11" s="10" t="s">
        <v>286</v>
      </c>
      <c r="Q11" s="2" t="s">
        <v>285</v>
      </c>
      <c r="R11" s="13">
        <v>-1.6938714902405378</v>
      </c>
      <c r="S11" s="12">
        <v>0.29137760175532934</v>
      </c>
      <c r="T11">
        <f t="shared" si="0"/>
        <v>0.47785926687874009</v>
      </c>
      <c r="U11" t="e">
        <f t="shared" si="1"/>
        <v>#N/A</v>
      </c>
      <c r="V11" s="9" t="str">
        <f t="shared" si="2"/>
        <v/>
      </c>
      <c r="W11" s="10" t="s">
        <v>306</v>
      </c>
      <c r="X11" s="2" t="s">
        <v>305</v>
      </c>
      <c r="Y11" s="12">
        <v>-1.8622715048456606</v>
      </c>
      <c r="Z11" s="12">
        <v>0.32733070851464285</v>
      </c>
      <c r="AA11">
        <f t="shared" si="3"/>
        <v>0.53682236196401423</v>
      </c>
      <c r="AB11" t="e">
        <f t="shared" si="4"/>
        <v>#N/A</v>
      </c>
      <c r="AC11" s="9" t="str">
        <f t="shared" si="5"/>
        <v/>
      </c>
      <c r="AD11" s="10" t="s">
        <v>286</v>
      </c>
      <c r="AE11" s="2" t="s">
        <v>285</v>
      </c>
      <c r="AF11" s="12">
        <v>-1.6966705929038615</v>
      </c>
      <c r="AG11" s="12">
        <v>0.76816878371913544</v>
      </c>
      <c r="AH11">
        <f t="shared" si="6"/>
        <v>1.259796805299382</v>
      </c>
      <c r="AI11" t="e">
        <f t="shared" si="7"/>
        <v>#N/A</v>
      </c>
      <c r="AJ11" s="9" t="str">
        <f t="shared" si="8"/>
        <v/>
      </c>
      <c r="AK11" s="10" t="s">
        <v>308</v>
      </c>
      <c r="AL11" s="2" t="s">
        <v>307</v>
      </c>
      <c r="AM11" s="12">
        <v>-1.9311902790637929</v>
      </c>
      <c r="AN11" s="12">
        <v>0.27226595507395668</v>
      </c>
      <c r="AO11">
        <f t="shared" si="9"/>
        <v>0.44651616632128893</v>
      </c>
      <c r="AP11" t="e">
        <f t="shared" si="10"/>
        <v>#N/A</v>
      </c>
      <c r="AQ11" s="9" t="str">
        <f t="shared" si="11"/>
        <v/>
      </c>
      <c r="AR11" s="10" t="s">
        <v>143</v>
      </c>
      <c r="AS11" s="2" t="s">
        <v>142</v>
      </c>
      <c r="AT11" s="12">
        <v>-1.495346237708413</v>
      </c>
      <c r="AU11" s="12">
        <v>0.44307336250641616</v>
      </c>
      <c r="AV11">
        <f t="shared" si="12"/>
        <v>0.72664031451052247</v>
      </c>
      <c r="AW11" t="e">
        <f t="shared" si="13"/>
        <v>#N/A</v>
      </c>
      <c r="AX11" s="9" t="str">
        <f t="shared" si="14"/>
        <v/>
      </c>
      <c r="AY11" s="10" t="s">
        <v>308</v>
      </c>
      <c r="AZ11" s="2" t="s">
        <v>307</v>
      </c>
      <c r="BA11" s="12">
        <v>-1.2893334952185298</v>
      </c>
      <c r="BB11" s="12">
        <v>0.25531057815316954</v>
      </c>
      <c r="BC11">
        <f t="shared" si="15"/>
        <v>0.41870934817119804</v>
      </c>
      <c r="BD11" t="e">
        <f t="shared" si="16"/>
        <v>#N/A</v>
      </c>
      <c r="BE11" s="9" t="str">
        <f t="shared" si="17"/>
        <v/>
      </c>
    </row>
    <row r="12" spans="2:57" x14ac:dyDescent="0.25">
      <c r="B12" t="s">
        <v>353</v>
      </c>
      <c r="C12" t="s">
        <v>16</v>
      </c>
      <c r="D12" s="32" t="str">
        <f>IF('Comparative Charts'!D23="","",1)</f>
        <v/>
      </c>
      <c r="O12" s="10">
        <v>5</v>
      </c>
      <c r="P12" s="10" t="s">
        <v>282</v>
      </c>
      <c r="Q12" s="2" t="s">
        <v>281</v>
      </c>
      <c r="R12" s="13">
        <v>-1.6233668341742804</v>
      </c>
      <c r="S12" s="12">
        <v>0.29137760175532934</v>
      </c>
      <c r="T12">
        <f t="shared" si="0"/>
        <v>0.47785926687874009</v>
      </c>
      <c r="U12" t="e">
        <f t="shared" si="1"/>
        <v>#N/A</v>
      </c>
      <c r="V12" s="9" t="str">
        <f t="shared" si="2"/>
        <v/>
      </c>
      <c r="W12" s="10" t="s">
        <v>357</v>
      </c>
      <c r="X12" s="2" t="s">
        <v>73</v>
      </c>
      <c r="Y12" s="12">
        <v>-1.8257714772347606</v>
      </c>
      <c r="Z12" s="12">
        <v>0.37350218211437147</v>
      </c>
      <c r="AA12">
        <f t="shared" si="3"/>
        <v>0.61254357866756914</v>
      </c>
      <c r="AB12" t="e">
        <f t="shared" si="4"/>
        <v>#N/A</v>
      </c>
      <c r="AC12" s="9" t="str">
        <f t="shared" si="5"/>
        <v/>
      </c>
      <c r="AD12" s="10" t="s">
        <v>367</v>
      </c>
      <c r="AE12" s="2" t="s">
        <v>211</v>
      </c>
      <c r="AF12" s="12">
        <v>-1.461346497716959</v>
      </c>
      <c r="AG12" s="12">
        <v>0.31908959204123422</v>
      </c>
      <c r="AH12">
        <f t="shared" si="6"/>
        <v>0.52330693094762404</v>
      </c>
      <c r="AI12" t="e">
        <f t="shared" si="7"/>
        <v>#N/A</v>
      </c>
      <c r="AJ12" s="9" t="str">
        <f t="shared" si="8"/>
        <v/>
      </c>
      <c r="AK12" s="10" t="s">
        <v>377</v>
      </c>
      <c r="AL12" s="2" t="s">
        <v>178</v>
      </c>
      <c r="AM12" s="12">
        <v>-1.8178793119111063</v>
      </c>
      <c r="AN12" s="12">
        <v>0.60188084442426626</v>
      </c>
      <c r="AO12">
        <f t="shared" si="9"/>
        <v>0.98708458485579664</v>
      </c>
      <c r="AP12" t="e">
        <f t="shared" si="10"/>
        <v>#N/A</v>
      </c>
      <c r="AQ12" s="9" t="str">
        <f t="shared" si="11"/>
        <v/>
      </c>
      <c r="AR12" s="10" t="s">
        <v>286</v>
      </c>
      <c r="AS12" s="2" t="s">
        <v>285</v>
      </c>
      <c r="AT12" s="12">
        <v>-1.495346237708413</v>
      </c>
      <c r="AU12" s="12">
        <v>0.44307336250641616</v>
      </c>
      <c r="AV12">
        <f t="shared" si="12"/>
        <v>0.72664031451052247</v>
      </c>
      <c r="AW12" t="e">
        <f t="shared" si="13"/>
        <v>#N/A</v>
      </c>
      <c r="AX12" s="9" t="str">
        <f t="shared" si="14"/>
        <v/>
      </c>
      <c r="AY12" s="10" t="s">
        <v>154</v>
      </c>
      <c r="AZ12" s="2" t="s">
        <v>153</v>
      </c>
      <c r="BA12" s="12">
        <v>-1.2648927632629274</v>
      </c>
      <c r="BB12" s="12">
        <v>0.26706317040829514</v>
      </c>
      <c r="BC12">
        <f t="shared" si="15"/>
        <v>0.43798359946960402</v>
      </c>
      <c r="BD12">
        <f t="shared" si="16"/>
        <v>0.43798359946960402</v>
      </c>
      <c r="BE12" s="9" t="str">
        <f t="shared" si="17"/>
        <v>IRQ</v>
      </c>
    </row>
    <row r="13" spans="2:57" x14ac:dyDescent="0.25">
      <c r="B13" t="s">
        <v>18</v>
      </c>
      <c r="C13" t="s">
        <v>17</v>
      </c>
      <c r="D13" s="32" t="str">
        <f>IF('Comparative Charts'!D24="","",1)</f>
        <v/>
      </c>
      <c r="O13" s="10">
        <v>6</v>
      </c>
      <c r="P13" s="10" t="s">
        <v>10</v>
      </c>
      <c r="Q13" s="2" t="s">
        <v>9</v>
      </c>
      <c r="R13" s="13">
        <v>-1.6163871673910992</v>
      </c>
      <c r="S13" s="12">
        <v>0.36031461549530619</v>
      </c>
      <c r="T13">
        <f t="shared" si="0"/>
        <v>0.59091596941230207</v>
      </c>
      <c r="U13">
        <f t="shared" si="1"/>
        <v>0.59091596941230207</v>
      </c>
      <c r="V13" s="9" t="str">
        <f t="shared" si="2"/>
        <v>AFG</v>
      </c>
      <c r="W13" s="10" t="s">
        <v>13</v>
      </c>
      <c r="X13" s="2" t="s">
        <v>12</v>
      </c>
      <c r="Y13" s="12">
        <v>-1.7846035962181079</v>
      </c>
      <c r="Z13" s="12">
        <v>0.27905845743699148</v>
      </c>
      <c r="AA13">
        <f t="shared" si="3"/>
        <v>0.45765587019666598</v>
      </c>
      <c r="AB13" t="e">
        <f t="shared" si="4"/>
        <v>#N/A</v>
      </c>
      <c r="AC13" s="9" t="str">
        <f t="shared" si="5"/>
        <v/>
      </c>
      <c r="AD13" s="10" t="s">
        <v>306</v>
      </c>
      <c r="AE13" s="2" t="s">
        <v>305</v>
      </c>
      <c r="AF13" s="12">
        <v>-1.4225978773593777</v>
      </c>
      <c r="AG13" s="12">
        <v>0.33902373717435624</v>
      </c>
      <c r="AH13">
        <f t="shared" si="6"/>
        <v>0.55599892896594416</v>
      </c>
      <c r="AI13" t="e">
        <f t="shared" si="7"/>
        <v>#N/A</v>
      </c>
      <c r="AJ13" s="9" t="str">
        <f t="shared" si="8"/>
        <v/>
      </c>
      <c r="AK13" s="10" t="s">
        <v>286</v>
      </c>
      <c r="AL13" s="2" t="s">
        <v>285</v>
      </c>
      <c r="AM13" s="12">
        <v>-1.7688768021246193</v>
      </c>
      <c r="AN13" s="12">
        <v>0.51994095831945863</v>
      </c>
      <c r="AO13">
        <f t="shared" si="9"/>
        <v>0.85270317164391207</v>
      </c>
      <c r="AP13" t="e">
        <f t="shared" si="10"/>
        <v>#N/A</v>
      </c>
      <c r="AQ13" s="9" t="str">
        <f t="shared" si="11"/>
        <v/>
      </c>
      <c r="AR13" s="10" t="s">
        <v>357</v>
      </c>
      <c r="AS13" s="2" t="s">
        <v>73</v>
      </c>
      <c r="AT13" s="12">
        <v>-1.4353881968242335</v>
      </c>
      <c r="AU13" s="12">
        <v>0.37135850669511394</v>
      </c>
      <c r="AV13">
        <f t="shared" si="12"/>
        <v>0.60902795097998685</v>
      </c>
      <c r="AW13" t="e">
        <f t="shared" si="13"/>
        <v>#N/A</v>
      </c>
      <c r="AX13" s="9" t="str">
        <f t="shared" si="14"/>
        <v/>
      </c>
      <c r="AY13" s="10" t="s">
        <v>72</v>
      </c>
      <c r="AZ13" s="2" t="s">
        <v>71</v>
      </c>
      <c r="BA13" s="12">
        <v>-1.1046055305331168</v>
      </c>
      <c r="BB13" s="12">
        <v>0.21052052859001816</v>
      </c>
      <c r="BC13">
        <f t="shared" si="15"/>
        <v>0.34525366688762976</v>
      </c>
      <c r="BD13" t="e">
        <f t="shared" si="16"/>
        <v>#N/A</v>
      </c>
      <c r="BE13" s="9" t="str">
        <f t="shared" si="17"/>
        <v/>
      </c>
    </row>
    <row r="14" spans="2:57" ht="12.75" customHeight="1" x14ac:dyDescent="0.25">
      <c r="B14" t="s">
        <v>20</v>
      </c>
      <c r="C14" t="s">
        <v>19</v>
      </c>
      <c r="D14" s="32" t="str">
        <f>IF('Comparative Charts'!D25="","",1)</f>
        <v/>
      </c>
      <c r="O14" s="10">
        <v>7</v>
      </c>
      <c r="P14" s="10" t="s">
        <v>356</v>
      </c>
      <c r="Q14" s="2" t="s">
        <v>334</v>
      </c>
      <c r="R14" s="13">
        <v>-1.5674623978178401</v>
      </c>
      <c r="S14" s="12">
        <v>0.29137760175532934</v>
      </c>
      <c r="T14">
        <f t="shared" si="0"/>
        <v>0.47785926687874009</v>
      </c>
      <c r="U14" t="e">
        <f t="shared" si="1"/>
        <v>#N/A</v>
      </c>
      <c r="V14" s="9" t="str">
        <f t="shared" si="2"/>
        <v/>
      </c>
      <c r="W14" s="10" t="s">
        <v>274</v>
      </c>
      <c r="X14" s="2" t="s">
        <v>273</v>
      </c>
      <c r="Y14" s="12">
        <v>-1.7319929306411948</v>
      </c>
      <c r="Z14" s="12">
        <v>0.34248229323012747</v>
      </c>
      <c r="AA14">
        <f t="shared" si="3"/>
        <v>0.56167096089740898</v>
      </c>
      <c r="AB14" t="e">
        <f t="shared" si="4"/>
        <v>#N/A</v>
      </c>
      <c r="AC14" s="9" t="str">
        <f t="shared" si="5"/>
        <v/>
      </c>
      <c r="AD14" s="10" t="s">
        <v>13</v>
      </c>
      <c r="AE14" s="2" t="s">
        <v>12</v>
      </c>
      <c r="AF14" s="12">
        <v>-1.390338884292103</v>
      </c>
      <c r="AG14" s="12">
        <v>0.23533770853731531</v>
      </c>
      <c r="AH14">
        <f t="shared" si="6"/>
        <v>0.38595384200119709</v>
      </c>
      <c r="AI14" t="e">
        <f t="shared" si="7"/>
        <v>#N/A</v>
      </c>
      <c r="AJ14" s="9" t="str">
        <f t="shared" si="8"/>
        <v/>
      </c>
      <c r="AK14" s="10" t="s">
        <v>376</v>
      </c>
      <c r="AL14" s="2" t="s">
        <v>332</v>
      </c>
      <c r="AM14" s="12">
        <v>-1.5389354421568193</v>
      </c>
      <c r="AN14" s="12">
        <v>0.71821352123625759</v>
      </c>
      <c r="AO14">
        <f t="shared" si="9"/>
        <v>1.1778701748274625</v>
      </c>
      <c r="AP14" t="e">
        <f t="shared" si="10"/>
        <v>#N/A</v>
      </c>
      <c r="AQ14" s="9" t="str">
        <f t="shared" si="11"/>
        <v/>
      </c>
      <c r="AR14" s="10" t="s">
        <v>274</v>
      </c>
      <c r="AS14" s="2" t="s">
        <v>273</v>
      </c>
      <c r="AT14" s="12">
        <v>-1.3461298316598331</v>
      </c>
      <c r="AU14" s="12">
        <v>0.3138946252365733</v>
      </c>
      <c r="AV14">
        <f t="shared" si="12"/>
        <v>0.51478718538798018</v>
      </c>
      <c r="AW14" t="e">
        <f t="shared" si="13"/>
        <v>#N/A</v>
      </c>
      <c r="AX14" s="9" t="str">
        <f t="shared" si="14"/>
        <v/>
      </c>
      <c r="AY14" s="10" t="s">
        <v>367</v>
      </c>
      <c r="AZ14" s="2" t="s">
        <v>211</v>
      </c>
      <c r="BA14" s="12">
        <v>-1.0957168092296039</v>
      </c>
      <c r="BB14" s="12">
        <v>0.26706317040829514</v>
      </c>
      <c r="BC14">
        <f t="shared" si="15"/>
        <v>0.43798359946960402</v>
      </c>
      <c r="BD14" t="e">
        <f t="shared" si="16"/>
        <v>#N/A</v>
      </c>
      <c r="BE14" s="9" t="str">
        <f t="shared" si="17"/>
        <v/>
      </c>
    </row>
    <row r="15" spans="2:57" x14ac:dyDescent="0.25">
      <c r="B15" t="s">
        <v>22</v>
      </c>
      <c r="C15" t="s">
        <v>21</v>
      </c>
      <c r="D15" s="32" t="str">
        <f>IF('Comparative Charts'!D26="","",1)</f>
        <v/>
      </c>
      <c r="O15" s="10">
        <v>8</v>
      </c>
      <c r="P15" s="10" t="s">
        <v>306</v>
      </c>
      <c r="Q15" s="2" t="s">
        <v>305</v>
      </c>
      <c r="R15" s="13">
        <v>-1.5646106322469115</v>
      </c>
      <c r="S15" s="12">
        <v>0.36031461549530619</v>
      </c>
      <c r="T15">
        <f t="shared" si="0"/>
        <v>0.59091596941230207</v>
      </c>
      <c r="U15" t="e">
        <f t="shared" si="1"/>
        <v>#N/A</v>
      </c>
      <c r="V15" s="9" t="str">
        <f t="shared" si="2"/>
        <v/>
      </c>
      <c r="W15" s="10" t="s">
        <v>143</v>
      </c>
      <c r="X15" s="2" t="s">
        <v>142</v>
      </c>
      <c r="Y15" s="12">
        <v>-1.7086514230353467</v>
      </c>
      <c r="Z15" s="12">
        <v>0.41252284257447502</v>
      </c>
      <c r="AA15">
        <f t="shared" si="3"/>
        <v>0.67653746182213903</v>
      </c>
      <c r="AB15" t="e">
        <f t="shared" si="4"/>
        <v>#N/A</v>
      </c>
      <c r="AC15" s="9" t="str">
        <f t="shared" si="5"/>
        <v/>
      </c>
      <c r="AD15" s="10" t="s">
        <v>229</v>
      </c>
      <c r="AE15" s="2" t="s">
        <v>228</v>
      </c>
      <c r="AF15" s="12">
        <v>-1.3866137923907753</v>
      </c>
      <c r="AG15" s="12">
        <v>0.76816878371913544</v>
      </c>
      <c r="AH15">
        <f t="shared" si="6"/>
        <v>1.259796805299382</v>
      </c>
      <c r="AI15" t="e">
        <f t="shared" si="7"/>
        <v>#N/A</v>
      </c>
      <c r="AJ15" s="9" t="str">
        <f t="shared" si="8"/>
        <v/>
      </c>
      <c r="AK15" s="10" t="s">
        <v>306</v>
      </c>
      <c r="AL15" s="2" t="s">
        <v>305</v>
      </c>
      <c r="AM15" s="12">
        <v>-1.5195519429523292</v>
      </c>
      <c r="AN15" s="12">
        <v>0.27226595507395668</v>
      </c>
      <c r="AO15">
        <f t="shared" si="9"/>
        <v>0.44651616632128893</v>
      </c>
      <c r="AP15" t="e">
        <f t="shared" si="10"/>
        <v>#N/A</v>
      </c>
      <c r="AQ15" s="9" t="str">
        <f t="shared" si="11"/>
        <v/>
      </c>
      <c r="AR15" s="10" t="s">
        <v>306</v>
      </c>
      <c r="AS15" s="2" t="s">
        <v>305</v>
      </c>
      <c r="AT15" s="12">
        <v>-1.3348928309839214</v>
      </c>
      <c r="AU15" s="12">
        <v>0.21573830615955589</v>
      </c>
      <c r="AV15">
        <f t="shared" si="12"/>
        <v>0.35381082210167164</v>
      </c>
      <c r="AW15" t="e">
        <f t="shared" si="13"/>
        <v>#N/A</v>
      </c>
      <c r="AX15" s="9" t="str">
        <f t="shared" si="14"/>
        <v/>
      </c>
      <c r="AY15" s="10" t="s">
        <v>182</v>
      </c>
      <c r="AZ15" s="2" t="s">
        <v>181</v>
      </c>
      <c r="BA15" s="12">
        <v>-1.0507633438996888</v>
      </c>
      <c r="BB15" s="12">
        <v>0.74867439619943676</v>
      </c>
      <c r="BC15">
        <f t="shared" si="15"/>
        <v>1.2278260097670761</v>
      </c>
      <c r="BD15" t="e">
        <f t="shared" si="16"/>
        <v>#N/A</v>
      </c>
      <c r="BE15" s="9" t="str">
        <f t="shared" si="17"/>
        <v/>
      </c>
    </row>
    <row r="16" spans="2:57" x14ac:dyDescent="0.25">
      <c r="B16" t="s">
        <v>24</v>
      </c>
      <c r="C16" t="s">
        <v>23</v>
      </c>
      <c r="D16" s="32" t="str">
        <f>IF('Comparative Charts'!D27="","",1)</f>
        <v/>
      </c>
      <c r="O16" s="10">
        <v>9</v>
      </c>
      <c r="P16" s="10" t="s">
        <v>274</v>
      </c>
      <c r="Q16" s="2" t="s">
        <v>273</v>
      </c>
      <c r="R16" s="13">
        <v>-1.4980556187374707</v>
      </c>
      <c r="S16" s="12">
        <v>0.25402694431067208</v>
      </c>
      <c r="T16">
        <f t="shared" si="0"/>
        <v>0.41660418866950216</v>
      </c>
      <c r="U16" t="e">
        <f t="shared" si="1"/>
        <v>#N/A</v>
      </c>
      <c r="V16" s="9" t="str">
        <f t="shared" si="2"/>
        <v/>
      </c>
      <c r="W16" s="10" t="s">
        <v>286</v>
      </c>
      <c r="X16" s="2" t="s">
        <v>285</v>
      </c>
      <c r="Y16" s="12">
        <v>-1.7086514230353467</v>
      </c>
      <c r="Z16" s="12">
        <v>0.41252284257447502</v>
      </c>
      <c r="AA16">
        <f t="shared" si="3"/>
        <v>0.67653746182213903</v>
      </c>
      <c r="AB16" t="e">
        <f t="shared" si="4"/>
        <v>#N/A</v>
      </c>
      <c r="AC16" s="9" t="str">
        <f t="shared" si="5"/>
        <v/>
      </c>
      <c r="AD16" s="10" t="s">
        <v>184</v>
      </c>
      <c r="AE16" s="2" t="s">
        <v>183</v>
      </c>
      <c r="AF16" s="12">
        <v>-1.3217169105355902</v>
      </c>
      <c r="AG16" s="12">
        <v>0.31908959204123422</v>
      </c>
      <c r="AH16">
        <f t="shared" si="6"/>
        <v>0.52330693094762404</v>
      </c>
      <c r="AI16">
        <f t="shared" si="7"/>
        <v>0.52330693094762404</v>
      </c>
      <c r="AJ16" s="9" t="str">
        <f t="shared" si="8"/>
        <v>LBY</v>
      </c>
      <c r="AK16" s="10" t="s">
        <v>282</v>
      </c>
      <c r="AL16" s="2" t="s">
        <v>281</v>
      </c>
      <c r="AM16" s="12">
        <v>-1.5008318425718046</v>
      </c>
      <c r="AN16" s="12">
        <v>0.51994095831945863</v>
      </c>
      <c r="AO16">
        <f t="shared" si="9"/>
        <v>0.85270317164391207</v>
      </c>
      <c r="AP16" t="e">
        <f t="shared" si="10"/>
        <v>#N/A</v>
      </c>
      <c r="AQ16" s="9" t="str">
        <f t="shared" si="11"/>
        <v/>
      </c>
      <c r="AR16" s="10" t="s">
        <v>182</v>
      </c>
      <c r="AS16" s="2" t="s">
        <v>181</v>
      </c>
      <c r="AT16" s="12">
        <v>-1.2886266995915658</v>
      </c>
      <c r="AU16" s="12">
        <v>0.54869731211835882</v>
      </c>
      <c r="AV16">
        <f t="shared" si="12"/>
        <v>0.89986359187410836</v>
      </c>
      <c r="AW16" t="e">
        <f t="shared" si="13"/>
        <v>#N/A</v>
      </c>
      <c r="AX16" s="9" t="str">
        <f t="shared" si="14"/>
        <v/>
      </c>
      <c r="AY16" s="10" t="s">
        <v>286</v>
      </c>
      <c r="AZ16" s="2" t="s">
        <v>285</v>
      </c>
      <c r="BA16" s="12">
        <v>-1.0507633438996888</v>
      </c>
      <c r="BB16" s="12">
        <v>0.74867439619943676</v>
      </c>
      <c r="BC16">
        <f t="shared" si="15"/>
        <v>1.2278260097670761</v>
      </c>
      <c r="BD16" t="e">
        <f t="shared" si="16"/>
        <v>#N/A</v>
      </c>
      <c r="BE16" s="9" t="str">
        <f t="shared" si="17"/>
        <v/>
      </c>
    </row>
    <row r="17" spans="2:57" x14ac:dyDescent="0.25">
      <c r="B17" t="s">
        <v>26</v>
      </c>
      <c r="C17" t="s">
        <v>25</v>
      </c>
      <c r="D17" s="32" t="str">
        <f>IF('Comparative Charts'!D28="","",1)</f>
        <v/>
      </c>
      <c r="O17" s="10">
        <v>10</v>
      </c>
      <c r="P17" s="10" t="s">
        <v>83</v>
      </c>
      <c r="Q17" s="2" t="s">
        <v>82</v>
      </c>
      <c r="R17" s="13">
        <v>-1.460712009420263</v>
      </c>
      <c r="S17" s="12">
        <v>0.25402694431067208</v>
      </c>
      <c r="T17">
        <f t="shared" si="0"/>
        <v>0.41660418866950216</v>
      </c>
      <c r="U17" t="e">
        <f t="shared" si="1"/>
        <v>#N/A</v>
      </c>
      <c r="V17" s="9" t="str">
        <f t="shared" si="2"/>
        <v/>
      </c>
      <c r="W17" s="10" t="s">
        <v>297</v>
      </c>
      <c r="X17" s="2" t="s">
        <v>296</v>
      </c>
      <c r="Y17" s="12">
        <v>-1.6942245500284423</v>
      </c>
      <c r="Z17" s="12">
        <v>0.6061771357665019</v>
      </c>
      <c r="AA17">
        <f t="shared" si="3"/>
        <v>0.99413050265706304</v>
      </c>
      <c r="AB17" t="e">
        <f t="shared" si="4"/>
        <v>#N/A</v>
      </c>
      <c r="AC17" s="9" t="str">
        <f t="shared" si="5"/>
        <v/>
      </c>
      <c r="AD17" s="10" t="s">
        <v>231</v>
      </c>
      <c r="AE17" s="2" t="s">
        <v>230</v>
      </c>
      <c r="AF17" s="12">
        <v>-1.3207674411490427</v>
      </c>
      <c r="AG17" s="12">
        <v>0.22248178800615603</v>
      </c>
      <c r="AH17">
        <f t="shared" si="6"/>
        <v>0.36487013233009585</v>
      </c>
      <c r="AI17" t="e">
        <f t="shared" si="7"/>
        <v>#N/A</v>
      </c>
      <c r="AJ17" s="9" t="str">
        <f t="shared" si="8"/>
        <v/>
      </c>
      <c r="AK17" s="10" t="s">
        <v>45</v>
      </c>
      <c r="AL17" s="2" t="s">
        <v>44</v>
      </c>
      <c r="AM17" s="12">
        <v>-1.4655770170580293</v>
      </c>
      <c r="AN17" s="12">
        <v>0.2628266479146692</v>
      </c>
      <c r="AO17">
        <f t="shared" si="9"/>
        <v>0.43103570258005747</v>
      </c>
      <c r="AP17" t="e">
        <f t="shared" si="10"/>
        <v>#N/A</v>
      </c>
      <c r="AQ17" s="9" t="str">
        <f t="shared" si="11"/>
        <v/>
      </c>
      <c r="AR17" s="10" t="s">
        <v>13</v>
      </c>
      <c r="AS17" s="2" t="s">
        <v>12</v>
      </c>
      <c r="AT17" s="12">
        <v>-1.2250664457942559</v>
      </c>
      <c r="AU17" s="12">
        <v>0.27274644247184715</v>
      </c>
      <c r="AV17">
        <f t="shared" si="12"/>
        <v>0.4473041656538293</v>
      </c>
      <c r="AW17" t="e">
        <f t="shared" si="13"/>
        <v>#N/A</v>
      </c>
      <c r="AX17" s="9" t="str">
        <f t="shared" si="14"/>
        <v/>
      </c>
      <c r="AY17" s="10" t="s">
        <v>115</v>
      </c>
      <c r="AZ17" s="2" t="s">
        <v>114</v>
      </c>
      <c r="BA17" s="12">
        <v>-1.0151196581536006</v>
      </c>
      <c r="BB17" s="12">
        <v>0.2961069418304243</v>
      </c>
      <c r="BC17">
        <f t="shared" si="15"/>
        <v>0.48561538460189579</v>
      </c>
      <c r="BD17" t="e">
        <f t="shared" si="16"/>
        <v>#N/A</v>
      </c>
      <c r="BE17" s="9" t="str">
        <f t="shared" si="17"/>
        <v/>
      </c>
    </row>
    <row r="18" spans="2:57" x14ac:dyDescent="0.25">
      <c r="B18" t="s">
        <v>28</v>
      </c>
      <c r="C18" t="s">
        <v>27</v>
      </c>
      <c r="D18" s="32" t="str">
        <f>IF('Comparative Charts'!D29="","",1)</f>
        <v/>
      </c>
      <c r="O18" s="10">
        <v>11</v>
      </c>
      <c r="P18" s="10" t="s">
        <v>308</v>
      </c>
      <c r="Q18" s="2" t="s">
        <v>307</v>
      </c>
      <c r="R18" s="13">
        <v>-1.4507022592789269</v>
      </c>
      <c r="S18" s="12">
        <v>0.36031461549530619</v>
      </c>
      <c r="T18">
        <f t="shared" si="0"/>
        <v>0.59091596941230207</v>
      </c>
      <c r="U18" t="e">
        <f t="shared" si="1"/>
        <v>#N/A</v>
      </c>
      <c r="V18" s="9" t="str">
        <f t="shared" si="2"/>
        <v/>
      </c>
      <c r="W18" s="10" t="s">
        <v>186</v>
      </c>
      <c r="X18" s="2" t="s">
        <v>185</v>
      </c>
      <c r="Y18" s="12">
        <v>-1.6275596964998276</v>
      </c>
      <c r="Z18" s="12">
        <v>0.29988188904282925</v>
      </c>
      <c r="AA18">
        <f t="shared" si="3"/>
        <v>0.49180629803023995</v>
      </c>
      <c r="AB18" t="e">
        <f t="shared" si="4"/>
        <v>#N/A</v>
      </c>
      <c r="AC18" s="9" t="str">
        <f t="shared" si="5"/>
        <v/>
      </c>
      <c r="AD18" s="10" t="s">
        <v>326</v>
      </c>
      <c r="AE18" s="2" t="s">
        <v>325</v>
      </c>
      <c r="AF18" s="12">
        <v>-1.3048257367980496</v>
      </c>
      <c r="AG18" s="12">
        <v>0.24771565952893812</v>
      </c>
      <c r="AH18">
        <f t="shared" si="6"/>
        <v>0.40625368162745851</v>
      </c>
      <c r="AI18" t="e">
        <f t="shared" si="7"/>
        <v>#N/A</v>
      </c>
      <c r="AJ18" s="9" t="str">
        <f t="shared" si="8"/>
        <v/>
      </c>
      <c r="AK18" s="10" t="s">
        <v>363</v>
      </c>
      <c r="AL18" s="2" t="s">
        <v>257</v>
      </c>
      <c r="AM18" s="12">
        <v>-1.4008644430820911</v>
      </c>
      <c r="AN18" s="12">
        <v>0.51994095831945863</v>
      </c>
      <c r="AO18">
        <f t="shared" si="9"/>
        <v>0.85270317164391207</v>
      </c>
      <c r="AP18" t="e">
        <f t="shared" si="10"/>
        <v>#N/A</v>
      </c>
      <c r="AQ18" s="9" t="str">
        <f t="shared" si="11"/>
        <v/>
      </c>
      <c r="AR18" s="10" t="s">
        <v>170</v>
      </c>
      <c r="AS18" s="2" t="s">
        <v>169</v>
      </c>
      <c r="AT18" s="12">
        <v>-1.2200377938324558</v>
      </c>
      <c r="AU18" s="12">
        <v>0.2531854041328267</v>
      </c>
      <c r="AV18">
        <f t="shared" si="12"/>
        <v>0.41522406277783575</v>
      </c>
      <c r="AW18" t="e">
        <f t="shared" si="13"/>
        <v>#N/A</v>
      </c>
      <c r="AX18" s="9" t="str">
        <f t="shared" si="14"/>
        <v/>
      </c>
      <c r="AY18" s="10" t="s">
        <v>274</v>
      </c>
      <c r="AZ18" s="2" t="s">
        <v>273</v>
      </c>
      <c r="BA18" s="12">
        <v>-1.0151196581536006</v>
      </c>
      <c r="BB18" s="12">
        <v>0.2961069418304243</v>
      </c>
      <c r="BC18">
        <f t="shared" si="15"/>
        <v>0.48561538460189579</v>
      </c>
      <c r="BD18" t="e">
        <f t="shared" si="16"/>
        <v>#N/A</v>
      </c>
      <c r="BE18" s="9" t="str">
        <f t="shared" si="17"/>
        <v/>
      </c>
    </row>
    <row r="19" spans="2:57" x14ac:dyDescent="0.25">
      <c r="B19" t="s">
        <v>30</v>
      </c>
      <c r="C19" t="s">
        <v>29</v>
      </c>
      <c r="D19" s="32" t="str">
        <f>IF('Comparative Charts'!D30="","",1)</f>
        <v/>
      </c>
      <c r="O19" s="10">
        <v>12</v>
      </c>
      <c r="P19" s="10" t="s">
        <v>329</v>
      </c>
      <c r="Q19" s="2" t="s">
        <v>328</v>
      </c>
      <c r="R19" s="13">
        <v>-1.4157027443978394</v>
      </c>
      <c r="S19" s="12">
        <v>0.25402694431067208</v>
      </c>
      <c r="T19">
        <f t="shared" si="0"/>
        <v>0.41660418866950216</v>
      </c>
      <c r="U19" t="e">
        <f t="shared" si="1"/>
        <v>#N/A</v>
      </c>
      <c r="V19" s="9" t="str">
        <f t="shared" si="2"/>
        <v/>
      </c>
      <c r="W19" s="10" t="s">
        <v>282</v>
      </c>
      <c r="X19" s="2" t="s">
        <v>281</v>
      </c>
      <c r="Y19" s="12">
        <v>-1.5194887945582021</v>
      </c>
      <c r="Z19" s="12">
        <v>0.41252284257447502</v>
      </c>
      <c r="AA19">
        <f t="shared" si="3"/>
        <v>0.67653746182213903</v>
      </c>
      <c r="AB19" t="e">
        <f t="shared" si="4"/>
        <v>#N/A</v>
      </c>
      <c r="AC19" s="9" t="str">
        <f t="shared" si="5"/>
        <v/>
      </c>
      <c r="AD19" s="10" t="s">
        <v>308</v>
      </c>
      <c r="AE19" s="2" t="s">
        <v>307</v>
      </c>
      <c r="AF19" s="12">
        <v>-1.2522579311602571</v>
      </c>
      <c r="AG19" s="12">
        <v>0.33902373717435624</v>
      </c>
      <c r="AH19">
        <f t="shared" si="6"/>
        <v>0.55599892896594416</v>
      </c>
      <c r="AI19" t="e">
        <f t="shared" si="7"/>
        <v>#N/A</v>
      </c>
      <c r="AJ19" s="9" t="str">
        <f t="shared" si="8"/>
        <v/>
      </c>
      <c r="AK19" s="10" t="s">
        <v>326</v>
      </c>
      <c r="AL19" s="2" t="s">
        <v>325</v>
      </c>
      <c r="AM19" s="12">
        <v>-1.3978224420964669</v>
      </c>
      <c r="AN19" s="12">
        <v>0.27178528950467506</v>
      </c>
      <c r="AO19">
        <f t="shared" si="9"/>
        <v>0.44572787478766707</v>
      </c>
      <c r="AP19" t="e">
        <f t="shared" si="10"/>
        <v>#N/A</v>
      </c>
      <c r="AQ19" s="9" t="str">
        <f t="shared" si="11"/>
        <v/>
      </c>
      <c r="AR19" s="10" t="s">
        <v>130</v>
      </c>
      <c r="AS19" s="2" t="s">
        <v>129</v>
      </c>
      <c r="AT19" s="12">
        <v>-1.2036375560023957</v>
      </c>
      <c r="AU19" s="12">
        <v>0.60058386521254259</v>
      </c>
      <c r="AV19">
        <f t="shared" si="12"/>
        <v>0.98495753894856974</v>
      </c>
      <c r="AW19" t="e">
        <f t="shared" si="13"/>
        <v>#N/A</v>
      </c>
      <c r="AX19" s="9" t="str">
        <f t="shared" si="14"/>
        <v/>
      </c>
      <c r="AY19" s="10" t="s">
        <v>26</v>
      </c>
      <c r="AZ19" s="2" t="s">
        <v>25</v>
      </c>
      <c r="BA19" s="12">
        <v>-0.99759969576951679</v>
      </c>
      <c r="BB19" s="12">
        <v>0.18824314571543588</v>
      </c>
      <c r="BC19">
        <f t="shared" si="15"/>
        <v>0.3087187589733148</v>
      </c>
      <c r="BD19" t="e">
        <f t="shared" si="16"/>
        <v>#N/A</v>
      </c>
      <c r="BE19" s="9" t="str">
        <f t="shared" si="17"/>
        <v/>
      </c>
    </row>
    <row r="20" spans="2:57" x14ac:dyDescent="0.25">
      <c r="B20" t="s">
        <v>32</v>
      </c>
      <c r="C20" t="s">
        <v>31</v>
      </c>
      <c r="D20" s="32" t="str">
        <f>IF('Comparative Charts'!D31="","",1)</f>
        <v/>
      </c>
      <c r="O20" s="10">
        <v>13</v>
      </c>
      <c r="P20" s="10" t="s">
        <v>130</v>
      </c>
      <c r="Q20" s="2" t="s">
        <v>129</v>
      </c>
      <c r="R20" s="13">
        <v>-1.3885704183485383</v>
      </c>
      <c r="S20" s="12">
        <v>0.36031461549530619</v>
      </c>
      <c r="T20">
        <f t="shared" si="0"/>
        <v>0.59091596941230207</v>
      </c>
      <c r="U20" t="e">
        <f t="shared" si="1"/>
        <v>#N/A</v>
      </c>
      <c r="V20" s="9" t="str">
        <f t="shared" si="2"/>
        <v/>
      </c>
      <c r="W20" s="10" t="s">
        <v>375</v>
      </c>
      <c r="X20" s="2" t="s">
        <v>331</v>
      </c>
      <c r="Y20" s="12">
        <v>-1.4712301652975357</v>
      </c>
      <c r="Z20" s="12">
        <v>0.34248229323012747</v>
      </c>
      <c r="AA20">
        <f t="shared" si="3"/>
        <v>0.56167096089740898</v>
      </c>
      <c r="AB20" t="e">
        <f t="shared" si="4"/>
        <v>#N/A</v>
      </c>
      <c r="AC20" s="9" t="str">
        <f t="shared" si="5"/>
        <v/>
      </c>
      <c r="AD20" s="10" t="s">
        <v>143</v>
      </c>
      <c r="AE20" s="2" t="s">
        <v>142</v>
      </c>
      <c r="AF20" s="12">
        <v>-1.2315853958549137</v>
      </c>
      <c r="AG20" s="12">
        <v>0.76816878371913544</v>
      </c>
      <c r="AH20">
        <f t="shared" si="6"/>
        <v>1.259796805299382</v>
      </c>
      <c r="AI20" t="e">
        <f t="shared" si="7"/>
        <v>#N/A</v>
      </c>
      <c r="AJ20" s="9" t="str">
        <f t="shared" si="8"/>
        <v/>
      </c>
      <c r="AK20" s="10" t="s">
        <v>128</v>
      </c>
      <c r="AL20" s="2" t="s">
        <v>127</v>
      </c>
      <c r="AM20" s="12">
        <v>-1.350234237049212</v>
      </c>
      <c r="AN20" s="12">
        <v>0.51661669269246691</v>
      </c>
      <c r="AO20">
        <f t="shared" si="9"/>
        <v>0.84725137601564571</v>
      </c>
      <c r="AP20" t="e">
        <f t="shared" si="10"/>
        <v>#N/A</v>
      </c>
      <c r="AQ20" s="9" t="str">
        <f t="shared" si="11"/>
        <v/>
      </c>
      <c r="AR20" s="10" t="s">
        <v>377</v>
      </c>
      <c r="AS20" s="2" t="s">
        <v>178</v>
      </c>
      <c r="AT20" s="12">
        <v>-1.2036375560023957</v>
      </c>
      <c r="AU20" s="12">
        <v>0.60058386521254259</v>
      </c>
      <c r="AV20">
        <f t="shared" si="12"/>
        <v>0.98495753894856974</v>
      </c>
      <c r="AW20" t="e">
        <f t="shared" si="13"/>
        <v>#N/A</v>
      </c>
      <c r="AX20" s="9" t="str">
        <f t="shared" si="14"/>
        <v/>
      </c>
      <c r="AY20" s="10" t="s">
        <v>376</v>
      </c>
      <c r="AZ20" s="2" t="s">
        <v>332</v>
      </c>
      <c r="BA20" s="12">
        <v>-0.99452314445012791</v>
      </c>
      <c r="BB20" s="12">
        <v>0.19951165199543741</v>
      </c>
      <c r="BC20">
        <f t="shared" si="15"/>
        <v>0.32719910927251733</v>
      </c>
      <c r="BD20" t="e">
        <f t="shared" si="16"/>
        <v>#N/A</v>
      </c>
      <c r="BE20" s="9" t="str">
        <f t="shared" si="17"/>
        <v/>
      </c>
    </row>
    <row r="21" spans="2:57" x14ac:dyDescent="0.25">
      <c r="B21" t="s">
        <v>34</v>
      </c>
      <c r="C21" t="s">
        <v>33</v>
      </c>
      <c r="D21" s="32" t="str">
        <f>IF('Comparative Charts'!D32="","",1)</f>
        <v/>
      </c>
      <c r="O21" s="10">
        <v>14</v>
      </c>
      <c r="P21" s="10" t="s">
        <v>371</v>
      </c>
      <c r="Q21" s="2" t="s">
        <v>298</v>
      </c>
      <c r="R21" s="13">
        <v>-1.3577709168817529</v>
      </c>
      <c r="S21" s="12">
        <v>0.25402694431067208</v>
      </c>
      <c r="T21">
        <f t="shared" si="0"/>
        <v>0.41660418866950216</v>
      </c>
      <c r="U21" t="e">
        <f t="shared" si="1"/>
        <v>#N/A</v>
      </c>
      <c r="V21" s="9" t="str">
        <f t="shared" si="2"/>
        <v/>
      </c>
      <c r="W21" s="10" t="s">
        <v>376</v>
      </c>
      <c r="X21" s="2" t="s">
        <v>332</v>
      </c>
      <c r="Y21" s="12">
        <v>-1.4194995000846837</v>
      </c>
      <c r="Z21" s="12">
        <v>0.2647727237382736</v>
      </c>
      <c r="AA21">
        <f t="shared" si="3"/>
        <v>0.43422726693076868</v>
      </c>
      <c r="AB21" t="e">
        <f t="shared" si="4"/>
        <v>#N/A</v>
      </c>
      <c r="AC21" s="9" t="str">
        <f t="shared" si="5"/>
        <v/>
      </c>
      <c r="AD21" s="10" t="s">
        <v>371</v>
      </c>
      <c r="AE21" s="2" t="s">
        <v>298</v>
      </c>
      <c r="AF21" s="12">
        <v>-1.1808869811959986</v>
      </c>
      <c r="AG21" s="12">
        <v>0.31908959204123422</v>
      </c>
      <c r="AH21">
        <f t="shared" si="6"/>
        <v>0.52330693094762404</v>
      </c>
      <c r="AI21" t="e">
        <f t="shared" si="7"/>
        <v>#N/A</v>
      </c>
      <c r="AJ21" s="9" t="str">
        <f t="shared" si="8"/>
        <v/>
      </c>
      <c r="AK21" s="10" t="s">
        <v>130</v>
      </c>
      <c r="AL21" s="2" t="s">
        <v>129</v>
      </c>
      <c r="AM21" s="12">
        <v>-1.3318483752731782</v>
      </c>
      <c r="AN21" s="12">
        <v>0.60188084442426626</v>
      </c>
      <c r="AO21">
        <f t="shared" si="9"/>
        <v>0.98708458485579664</v>
      </c>
      <c r="AP21" t="e">
        <f t="shared" si="10"/>
        <v>#N/A</v>
      </c>
      <c r="AQ21" s="9" t="str">
        <f t="shared" si="11"/>
        <v/>
      </c>
      <c r="AR21" s="10" t="s">
        <v>270</v>
      </c>
      <c r="AS21" s="2" t="s">
        <v>269</v>
      </c>
      <c r="AT21" s="12">
        <v>-1.2036375560023957</v>
      </c>
      <c r="AU21" s="12">
        <v>0.60058386521254259</v>
      </c>
      <c r="AV21">
        <f t="shared" si="12"/>
        <v>0.98495753894856974</v>
      </c>
      <c r="AW21" t="e">
        <f t="shared" si="13"/>
        <v>#N/A</v>
      </c>
      <c r="AX21" s="9" t="str">
        <f t="shared" si="14"/>
        <v/>
      </c>
      <c r="AY21" s="10" t="s">
        <v>15</v>
      </c>
      <c r="AZ21" s="2" t="s">
        <v>14</v>
      </c>
      <c r="BA21" s="12">
        <v>-0.98509305269304992</v>
      </c>
      <c r="BB21" s="12">
        <v>0.23187454055691353</v>
      </c>
      <c r="BC21">
        <f t="shared" si="15"/>
        <v>0.38027424651333819</v>
      </c>
      <c r="BD21" t="e">
        <f t="shared" si="16"/>
        <v>#N/A</v>
      </c>
      <c r="BE21" s="9" t="str">
        <f t="shared" si="17"/>
        <v/>
      </c>
    </row>
    <row r="22" spans="2:57" x14ac:dyDescent="0.25">
      <c r="B22" t="s">
        <v>36</v>
      </c>
      <c r="C22" t="s">
        <v>35</v>
      </c>
      <c r="D22" s="32" t="str">
        <f>IF('Comparative Charts'!D33="","",1)</f>
        <v/>
      </c>
      <c r="O22" s="10">
        <v>15</v>
      </c>
      <c r="P22" s="10" t="s">
        <v>184</v>
      </c>
      <c r="Q22" s="2" t="s">
        <v>183</v>
      </c>
      <c r="R22" s="13">
        <v>-1.3461625814712308</v>
      </c>
      <c r="S22" s="12">
        <v>0.25402694431067208</v>
      </c>
      <c r="T22">
        <f t="shared" si="0"/>
        <v>0.41660418866950216</v>
      </c>
      <c r="U22">
        <f t="shared" si="1"/>
        <v>0.41660418866950216</v>
      </c>
      <c r="V22" s="9" t="str">
        <f t="shared" si="2"/>
        <v>LBY</v>
      </c>
      <c r="W22" s="10" t="s">
        <v>75</v>
      </c>
      <c r="X22" s="2" t="s">
        <v>74</v>
      </c>
      <c r="Y22" s="12">
        <v>-1.2899383116436087</v>
      </c>
      <c r="Z22" s="12">
        <v>0.25228486761247954</v>
      </c>
      <c r="AA22">
        <f t="shared" si="3"/>
        <v>0.41374718288446644</v>
      </c>
      <c r="AB22" t="e">
        <f t="shared" si="4"/>
        <v>#N/A</v>
      </c>
      <c r="AC22" s="9" t="str">
        <f t="shared" si="5"/>
        <v/>
      </c>
      <c r="AD22" s="10" t="s">
        <v>338</v>
      </c>
      <c r="AE22" s="2" t="s">
        <v>337</v>
      </c>
      <c r="AF22" s="12">
        <v>-1.1291657344883741</v>
      </c>
      <c r="AG22" s="12">
        <v>0.22248178800615603</v>
      </c>
      <c r="AH22">
        <f t="shared" si="6"/>
        <v>0.36487013233009585</v>
      </c>
      <c r="AI22" t="e">
        <f t="shared" si="7"/>
        <v>#N/A</v>
      </c>
      <c r="AJ22" s="9" t="str">
        <f t="shared" si="8"/>
        <v/>
      </c>
      <c r="AK22" s="10" t="s">
        <v>354</v>
      </c>
      <c r="AL22" s="2" t="s">
        <v>43</v>
      </c>
      <c r="AM22" s="12">
        <v>-1.2574078298340885</v>
      </c>
      <c r="AN22" s="12">
        <v>0.30445780587756932</v>
      </c>
      <c r="AO22">
        <f t="shared" si="9"/>
        <v>0.49931080163921365</v>
      </c>
      <c r="AP22" t="e">
        <f t="shared" si="10"/>
        <v>#N/A</v>
      </c>
      <c r="AQ22" s="9" t="str">
        <f t="shared" si="11"/>
        <v/>
      </c>
      <c r="AR22" s="10" t="s">
        <v>229</v>
      </c>
      <c r="AS22" s="2" t="s">
        <v>228</v>
      </c>
      <c r="AT22" s="12">
        <v>-1.143864057160185</v>
      </c>
      <c r="AU22" s="12">
        <v>0.44307336250641616</v>
      </c>
      <c r="AV22">
        <f t="shared" si="12"/>
        <v>0.72664031451052247</v>
      </c>
      <c r="AW22" t="e">
        <f t="shared" si="13"/>
        <v>#N/A</v>
      </c>
      <c r="AX22" s="9" t="str">
        <f t="shared" si="14"/>
        <v/>
      </c>
      <c r="AY22" s="10" t="s">
        <v>326</v>
      </c>
      <c r="AZ22" s="2" t="s">
        <v>325</v>
      </c>
      <c r="BA22" s="12">
        <v>-0.96325332222762494</v>
      </c>
      <c r="BB22" s="12">
        <v>0.19091402626465273</v>
      </c>
      <c r="BC22">
        <f t="shared" si="15"/>
        <v>0.31309900307403044</v>
      </c>
      <c r="BD22" t="e">
        <f t="shared" si="16"/>
        <v>#N/A</v>
      </c>
      <c r="BE22" s="9" t="str">
        <f t="shared" si="17"/>
        <v/>
      </c>
    </row>
    <row r="23" spans="2:57" x14ac:dyDescent="0.25">
      <c r="B23" t="s">
        <v>38</v>
      </c>
      <c r="C23" t="s">
        <v>37</v>
      </c>
      <c r="D23" s="32" t="str">
        <f>IF('Comparative Charts'!D34="","",1)</f>
        <v/>
      </c>
      <c r="O23" s="10">
        <v>16</v>
      </c>
      <c r="P23" s="10" t="s">
        <v>326</v>
      </c>
      <c r="Q23" s="2" t="s">
        <v>325</v>
      </c>
      <c r="R23" s="13">
        <v>-1.3433286807786045</v>
      </c>
      <c r="S23" s="12">
        <v>0.29161828587045291</v>
      </c>
      <c r="T23">
        <f t="shared" si="0"/>
        <v>0.47825398882754272</v>
      </c>
      <c r="U23" t="e">
        <f t="shared" si="1"/>
        <v>#N/A</v>
      </c>
      <c r="V23" s="9" t="str">
        <f t="shared" si="2"/>
        <v/>
      </c>
      <c r="W23" s="10" t="s">
        <v>147</v>
      </c>
      <c r="X23" s="2" t="s">
        <v>146</v>
      </c>
      <c r="Y23" s="12">
        <v>-1.2886628804905851</v>
      </c>
      <c r="Z23" s="12">
        <v>0.26334453452009404</v>
      </c>
      <c r="AA23">
        <f t="shared" si="3"/>
        <v>0.43188503661295419</v>
      </c>
      <c r="AB23">
        <f t="shared" si="4"/>
        <v>0.43188503661295419</v>
      </c>
      <c r="AC23" s="9" t="str">
        <f t="shared" si="5"/>
        <v>IDN</v>
      </c>
      <c r="AD23" s="10" t="s">
        <v>115</v>
      </c>
      <c r="AE23" s="2" t="s">
        <v>114</v>
      </c>
      <c r="AF23" s="12">
        <v>-1.1267529773270337</v>
      </c>
      <c r="AG23" s="12">
        <v>0.37414236442207388</v>
      </c>
      <c r="AH23">
        <f t="shared" si="6"/>
        <v>0.61359347765220118</v>
      </c>
      <c r="AI23" t="e">
        <f t="shared" si="7"/>
        <v>#N/A</v>
      </c>
      <c r="AJ23" s="9" t="str">
        <f t="shared" si="8"/>
        <v/>
      </c>
      <c r="AK23" s="10" t="s">
        <v>362</v>
      </c>
      <c r="AL23" s="2" t="s">
        <v>152</v>
      </c>
      <c r="AM23" s="12">
        <v>-1.2506436241740722</v>
      </c>
      <c r="AN23" s="12">
        <v>0.39525422199815724</v>
      </c>
      <c r="AO23">
        <f t="shared" si="9"/>
        <v>0.64821692407697784</v>
      </c>
      <c r="AP23" t="e">
        <f t="shared" si="10"/>
        <v>#N/A</v>
      </c>
      <c r="AQ23" s="9" t="str">
        <f t="shared" si="11"/>
        <v/>
      </c>
      <c r="AR23" s="10" t="s">
        <v>184</v>
      </c>
      <c r="AS23" s="2" t="s">
        <v>183</v>
      </c>
      <c r="AT23" s="12">
        <v>-1.113356574594857</v>
      </c>
      <c r="AU23" s="12">
        <v>0.27634968636657775</v>
      </c>
      <c r="AV23">
        <f t="shared" si="12"/>
        <v>0.45321348564118746</v>
      </c>
      <c r="AW23">
        <f t="shared" si="13"/>
        <v>0.45321348564118746</v>
      </c>
      <c r="AX23" s="9" t="str">
        <f t="shared" si="14"/>
        <v>LBY</v>
      </c>
      <c r="AY23" s="10" t="s">
        <v>261</v>
      </c>
      <c r="AZ23" s="2" t="s">
        <v>260</v>
      </c>
      <c r="BA23" s="12">
        <v>-0.95837041801488099</v>
      </c>
      <c r="BB23" s="12">
        <v>0.26842378896013652</v>
      </c>
      <c r="BC23">
        <f t="shared" si="15"/>
        <v>0.44021501389462386</v>
      </c>
      <c r="BD23" t="e">
        <f t="shared" si="16"/>
        <v>#N/A</v>
      </c>
      <c r="BE23" s="9" t="str">
        <f t="shared" si="17"/>
        <v/>
      </c>
    </row>
    <row r="24" spans="2:57" x14ac:dyDescent="0.25">
      <c r="B24" t="s">
        <v>40</v>
      </c>
      <c r="C24" t="s">
        <v>39</v>
      </c>
      <c r="D24" s="32" t="str">
        <f>IF('Comparative Charts'!D35="","",1)</f>
        <v/>
      </c>
      <c r="O24" s="10">
        <v>17</v>
      </c>
      <c r="P24" s="10" t="s">
        <v>96</v>
      </c>
      <c r="Q24" s="2" t="s">
        <v>95</v>
      </c>
      <c r="R24" s="13">
        <v>-1.3097317400549584</v>
      </c>
      <c r="S24" s="12">
        <v>0.25402694431067208</v>
      </c>
      <c r="T24">
        <f t="shared" si="0"/>
        <v>0.41660418866950216</v>
      </c>
      <c r="U24" t="e">
        <f t="shared" si="1"/>
        <v>#N/A</v>
      </c>
      <c r="V24" s="9" t="str">
        <f t="shared" si="2"/>
        <v/>
      </c>
      <c r="W24" s="10" t="s">
        <v>128</v>
      </c>
      <c r="X24" s="2" t="s">
        <v>127</v>
      </c>
      <c r="Y24" s="12">
        <v>-1.2029179185971692</v>
      </c>
      <c r="Z24" s="12">
        <v>0.37350218211437147</v>
      </c>
      <c r="AA24">
        <f t="shared" si="3"/>
        <v>0.61254357866756914</v>
      </c>
      <c r="AB24" t="e">
        <f t="shared" si="4"/>
        <v>#N/A</v>
      </c>
      <c r="AC24" s="9" t="str">
        <f t="shared" si="5"/>
        <v/>
      </c>
      <c r="AD24" s="10" t="s">
        <v>354</v>
      </c>
      <c r="AE24" s="2" t="s">
        <v>43</v>
      </c>
      <c r="AF24" s="12">
        <v>-1.1084941457157245</v>
      </c>
      <c r="AG24" s="12">
        <v>0.40747715389400124</v>
      </c>
      <c r="AH24">
        <f t="shared" si="6"/>
        <v>0.66826253238616196</v>
      </c>
      <c r="AI24" t="e">
        <f t="shared" si="7"/>
        <v>#N/A</v>
      </c>
      <c r="AJ24" s="9" t="str">
        <f t="shared" si="8"/>
        <v/>
      </c>
      <c r="AK24" s="10" t="s">
        <v>182</v>
      </c>
      <c r="AL24" s="2" t="s">
        <v>181</v>
      </c>
      <c r="AM24" s="12">
        <v>-1.2480401716116811</v>
      </c>
      <c r="AN24" s="12">
        <v>0.71821352123625759</v>
      </c>
      <c r="AO24">
        <f t="shared" si="9"/>
        <v>1.1778701748274625</v>
      </c>
      <c r="AP24" t="e">
        <f t="shared" si="10"/>
        <v>#N/A</v>
      </c>
      <c r="AQ24" s="9" t="str">
        <f t="shared" si="11"/>
        <v/>
      </c>
      <c r="AR24" s="10" t="s">
        <v>354</v>
      </c>
      <c r="AS24" s="2" t="s">
        <v>43</v>
      </c>
      <c r="AT24" s="12">
        <v>-1.1084415791240219</v>
      </c>
      <c r="AU24" s="12">
        <v>0.2322417228763988</v>
      </c>
      <c r="AV24">
        <f t="shared" si="12"/>
        <v>0.380876425517294</v>
      </c>
      <c r="AW24" t="e">
        <f t="shared" si="13"/>
        <v>#N/A</v>
      </c>
      <c r="AX24" s="9" t="str">
        <f t="shared" si="14"/>
        <v/>
      </c>
      <c r="AY24" s="10" t="s">
        <v>231</v>
      </c>
      <c r="AZ24" s="2" t="s">
        <v>230</v>
      </c>
      <c r="BA24" s="12">
        <v>-0.95373395869528599</v>
      </c>
      <c r="BB24" s="12">
        <v>0.20180269482655613</v>
      </c>
      <c r="BC24">
        <f t="shared" si="15"/>
        <v>0.33095641951555205</v>
      </c>
      <c r="BD24" t="e">
        <f t="shared" si="16"/>
        <v>#N/A</v>
      </c>
      <c r="BE24" s="9" t="str">
        <f t="shared" si="17"/>
        <v/>
      </c>
    </row>
    <row r="25" spans="2:57" x14ac:dyDescent="0.25">
      <c r="B25" t="s">
        <v>42</v>
      </c>
      <c r="C25" t="s">
        <v>41</v>
      </c>
      <c r="D25" s="32" t="str">
        <f>IF('Comparative Charts'!D36="","",1)</f>
        <v/>
      </c>
      <c r="O25" s="10">
        <v>18</v>
      </c>
      <c r="P25" s="10" t="s">
        <v>68</v>
      </c>
      <c r="Q25" s="2" t="s">
        <v>67</v>
      </c>
      <c r="R25" s="13">
        <v>-1.2961319860553651</v>
      </c>
      <c r="S25" s="12">
        <v>0.25402694431067208</v>
      </c>
      <c r="T25">
        <f t="shared" si="0"/>
        <v>0.41660418866950216</v>
      </c>
      <c r="U25" t="e">
        <f t="shared" si="1"/>
        <v>#N/A</v>
      </c>
      <c r="V25" s="9" t="str">
        <f t="shared" si="2"/>
        <v/>
      </c>
      <c r="W25" s="10" t="s">
        <v>184</v>
      </c>
      <c r="X25" s="2" t="s">
        <v>183</v>
      </c>
      <c r="Y25" s="12">
        <v>-1.1747078240324573</v>
      </c>
      <c r="Z25" s="12">
        <v>0.29988188904282925</v>
      </c>
      <c r="AA25">
        <f t="shared" si="3"/>
        <v>0.49180629803023995</v>
      </c>
      <c r="AB25">
        <f t="shared" si="4"/>
        <v>0.49180629803023995</v>
      </c>
      <c r="AC25" s="9" t="str">
        <f t="shared" si="5"/>
        <v>LBY</v>
      </c>
      <c r="AD25" s="10" t="s">
        <v>261</v>
      </c>
      <c r="AE25" s="2" t="s">
        <v>260</v>
      </c>
      <c r="AF25" s="12">
        <v>-1.1001550005409613</v>
      </c>
      <c r="AG25" s="12">
        <v>0.32807669277493695</v>
      </c>
      <c r="AH25">
        <f t="shared" si="6"/>
        <v>0.53804577615089655</v>
      </c>
      <c r="AI25" t="e">
        <f t="shared" si="7"/>
        <v>#N/A</v>
      </c>
      <c r="AJ25" s="9" t="str">
        <f t="shared" si="8"/>
        <v/>
      </c>
      <c r="AK25" s="10" t="s">
        <v>96</v>
      </c>
      <c r="AL25" s="2" t="s">
        <v>95</v>
      </c>
      <c r="AM25" s="12">
        <v>-1.1726383929584521</v>
      </c>
      <c r="AN25" s="12">
        <v>0.39525422199815724</v>
      </c>
      <c r="AO25">
        <f t="shared" si="9"/>
        <v>0.64821692407697784</v>
      </c>
      <c r="AP25" t="e">
        <f t="shared" si="10"/>
        <v>#N/A</v>
      </c>
      <c r="AQ25" s="9" t="str">
        <f t="shared" si="11"/>
        <v/>
      </c>
      <c r="AR25" s="10" t="s">
        <v>134</v>
      </c>
      <c r="AS25" s="2" t="s">
        <v>133</v>
      </c>
      <c r="AT25" s="12">
        <v>-1.1056763126901379</v>
      </c>
      <c r="AU25" s="12">
        <v>0.27756710773103799</v>
      </c>
      <c r="AV25">
        <f t="shared" si="12"/>
        <v>0.4552100566789023</v>
      </c>
      <c r="AW25" t="e">
        <f t="shared" si="13"/>
        <v>#N/A</v>
      </c>
      <c r="AX25" s="9" t="str">
        <f t="shared" si="14"/>
        <v/>
      </c>
      <c r="AY25" s="10" t="s">
        <v>139</v>
      </c>
      <c r="AZ25" s="2" t="s">
        <v>138</v>
      </c>
      <c r="BA25" s="12">
        <v>-0.9381470115767242</v>
      </c>
      <c r="BB25" s="12">
        <v>0.24849503105537538</v>
      </c>
      <c r="BC25">
        <f t="shared" si="15"/>
        <v>0.40753185093081562</v>
      </c>
      <c r="BD25" t="e">
        <f t="shared" si="16"/>
        <v>#N/A</v>
      </c>
      <c r="BE25" s="9" t="str">
        <f t="shared" si="17"/>
        <v/>
      </c>
    </row>
    <row r="26" spans="2:57" x14ac:dyDescent="0.25">
      <c r="B26" t="s">
        <v>354</v>
      </c>
      <c r="C26" t="s">
        <v>43</v>
      </c>
      <c r="D26" s="32" t="str">
        <f>IF('Comparative Charts'!D37="","",1)</f>
        <v/>
      </c>
      <c r="O26" s="10">
        <v>19</v>
      </c>
      <c r="P26" s="10" t="s">
        <v>28</v>
      </c>
      <c r="Q26" s="2" t="s">
        <v>27</v>
      </c>
      <c r="R26" s="13">
        <v>-1.2884691166555629</v>
      </c>
      <c r="S26" s="12">
        <v>0.36031461549530619</v>
      </c>
      <c r="T26">
        <f t="shared" si="0"/>
        <v>0.59091596941230207</v>
      </c>
      <c r="U26" t="e">
        <f t="shared" si="1"/>
        <v>#N/A</v>
      </c>
      <c r="V26" s="9" t="str">
        <f t="shared" si="2"/>
        <v/>
      </c>
      <c r="W26" s="10" t="s">
        <v>354</v>
      </c>
      <c r="X26" s="2" t="s">
        <v>43</v>
      </c>
      <c r="Y26" s="12">
        <v>-1.1552388845802837</v>
      </c>
      <c r="Z26" s="12">
        <v>0.38521922477416387</v>
      </c>
      <c r="AA26">
        <f t="shared" si="3"/>
        <v>0.6317595286296287</v>
      </c>
      <c r="AB26" t="e">
        <f t="shared" si="4"/>
        <v>#N/A</v>
      </c>
      <c r="AC26" s="9" t="str">
        <f t="shared" si="5"/>
        <v/>
      </c>
      <c r="AD26" s="10" t="s">
        <v>96</v>
      </c>
      <c r="AE26" s="2" t="s">
        <v>95</v>
      </c>
      <c r="AF26" s="12">
        <v>-1.0869323757785783</v>
      </c>
      <c r="AG26" s="12">
        <v>0.31908959204123422</v>
      </c>
      <c r="AH26">
        <f t="shared" si="6"/>
        <v>0.52330693094762404</v>
      </c>
      <c r="AI26" t="e">
        <f t="shared" si="7"/>
        <v>#N/A</v>
      </c>
      <c r="AJ26" s="9" t="str">
        <f t="shared" si="8"/>
        <v/>
      </c>
      <c r="AK26" s="10" t="s">
        <v>270</v>
      </c>
      <c r="AL26" s="2" t="s">
        <v>269</v>
      </c>
      <c r="AM26" s="12">
        <v>-1.169838061764453</v>
      </c>
      <c r="AN26" s="12">
        <v>0.60188084442426626</v>
      </c>
      <c r="AO26">
        <f t="shared" si="9"/>
        <v>0.98708458485579664</v>
      </c>
      <c r="AP26" t="e">
        <f t="shared" si="10"/>
        <v>#N/A</v>
      </c>
      <c r="AQ26" s="9" t="str">
        <f t="shared" si="11"/>
        <v/>
      </c>
      <c r="AR26" s="10" t="s">
        <v>96</v>
      </c>
      <c r="AS26" s="2" t="s">
        <v>95</v>
      </c>
      <c r="AT26" s="12">
        <v>-1.1028608879092785</v>
      </c>
      <c r="AU26" s="12">
        <v>0.27634968636657775</v>
      </c>
      <c r="AV26">
        <f t="shared" si="12"/>
        <v>0.45321348564118746</v>
      </c>
      <c r="AW26" t="e">
        <f t="shared" si="13"/>
        <v>#N/A</v>
      </c>
      <c r="AX26" s="9" t="str">
        <f t="shared" si="14"/>
        <v/>
      </c>
      <c r="AY26" s="10" t="s">
        <v>316</v>
      </c>
      <c r="AZ26" s="2" t="s">
        <v>315</v>
      </c>
      <c r="BA26" s="12">
        <v>-0.92386727832905491</v>
      </c>
      <c r="BB26" s="12">
        <v>0.21052052859001816</v>
      </c>
      <c r="BC26">
        <f t="shared" si="15"/>
        <v>0.34525366688762976</v>
      </c>
      <c r="BD26" t="e">
        <f t="shared" si="16"/>
        <v>#N/A</v>
      </c>
      <c r="BE26" s="9" t="str">
        <f t="shared" si="17"/>
        <v/>
      </c>
    </row>
    <row r="27" spans="2:57" x14ac:dyDescent="0.25">
      <c r="B27" t="s">
        <v>45</v>
      </c>
      <c r="C27" t="s">
        <v>44</v>
      </c>
      <c r="D27" s="32" t="str">
        <f>IF('Comparative Charts'!D38="","",1)</f>
        <v/>
      </c>
      <c r="O27" s="10">
        <v>20</v>
      </c>
      <c r="P27" s="10" t="s">
        <v>57</v>
      </c>
      <c r="Q27" s="2" t="s">
        <v>56</v>
      </c>
      <c r="R27" s="13">
        <v>-1.2539514275949681</v>
      </c>
      <c r="S27" s="12">
        <v>0.36031461549530619</v>
      </c>
      <c r="T27">
        <f t="shared" si="0"/>
        <v>0.59091596941230207</v>
      </c>
      <c r="U27" t="e">
        <f t="shared" si="1"/>
        <v>#N/A</v>
      </c>
      <c r="V27" s="9" t="str">
        <f t="shared" si="2"/>
        <v/>
      </c>
      <c r="W27" s="10" t="s">
        <v>170</v>
      </c>
      <c r="X27" s="2" t="s">
        <v>169</v>
      </c>
      <c r="Y27" s="12">
        <v>-1.097689683613893</v>
      </c>
      <c r="Z27" s="12">
        <v>0.26599811359710124</v>
      </c>
      <c r="AA27">
        <f t="shared" si="3"/>
        <v>0.436236906299246</v>
      </c>
      <c r="AB27" t="e">
        <f t="shared" si="4"/>
        <v>#N/A</v>
      </c>
      <c r="AC27" s="9" t="str">
        <f t="shared" si="5"/>
        <v/>
      </c>
      <c r="AD27" s="10" t="s">
        <v>376</v>
      </c>
      <c r="AE27" s="2" t="s">
        <v>332</v>
      </c>
      <c r="AF27" s="12">
        <v>-0.95327109471734817</v>
      </c>
      <c r="AG27" s="12">
        <v>0.28669328014914724</v>
      </c>
      <c r="AH27">
        <f t="shared" si="6"/>
        <v>0.47017697944460146</v>
      </c>
      <c r="AI27" t="e">
        <f t="shared" si="7"/>
        <v>#N/A</v>
      </c>
      <c r="AJ27" s="9" t="str">
        <f t="shared" si="8"/>
        <v/>
      </c>
      <c r="AK27" s="10" t="s">
        <v>143</v>
      </c>
      <c r="AL27" s="2" t="s">
        <v>142</v>
      </c>
      <c r="AM27" s="12">
        <v>-1.1328194835292764</v>
      </c>
      <c r="AN27" s="12">
        <v>0.51994095831945863</v>
      </c>
      <c r="AO27">
        <f t="shared" si="9"/>
        <v>0.85270317164391207</v>
      </c>
      <c r="AP27" t="e">
        <f t="shared" si="10"/>
        <v>#N/A</v>
      </c>
      <c r="AQ27" s="9" t="str">
        <f t="shared" si="11"/>
        <v/>
      </c>
      <c r="AR27" s="10" t="s">
        <v>231</v>
      </c>
      <c r="AS27" s="2" t="s">
        <v>230</v>
      </c>
      <c r="AT27" s="12">
        <v>-1.0974759141193968</v>
      </c>
      <c r="AU27" s="12">
        <v>0.2531854041328267</v>
      </c>
      <c r="AV27">
        <f t="shared" si="12"/>
        <v>0.41522406277783575</v>
      </c>
      <c r="AW27" t="e">
        <f t="shared" si="13"/>
        <v>#N/A</v>
      </c>
      <c r="AX27" s="9" t="str">
        <f t="shared" si="14"/>
        <v/>
      </c>
      <c r="AY27" s="10" t="s">
        <v>320</v>
      </c>
      <c r="AZ27" s="2" t="s">
        <v>319</v>
      </c>
      <c r="BA27" s="12">
        <v>-0.89165536807654455</v>
      </c>
      <c r="BB27" s="12">
        <v>0.16744402822473969</v>
      </c>
      <c r="BC27">
        <f t="shared" si="15"/>
        <v>0.27460820628857308</v>
      </c>
      <c r="BD27" t="e">
        <f t="shared" si="16"/>
        <v>#N/A</v>
      </c>
      <c r="BE27" s="9" t="str">
        <f t="shared" si="17"/>
        <v/>
      </c>
    </row>
    <row r="28" spans="2:57" x14ac:dyDescent="0.25">
      <c r="B28" t="s">
        <v>47</v>
      </c>
      <c r="C28" t="s">
        <v>46</v>
      </c>
      <c r="D28" s="32" t="str">
        <f>IF('Comparative Charts'!D39="","",1)</f>
        <v/>
      </c>
      <c r="O28" s="10">
        <v>21</v>
      </c>
      <c r="P28" s="10" t="s">
        <v>231</v>
      </c>
      <c r="Q28" s="2" t="s">
        <v>230</v>
      </c>
      <c r="R28" s="13">
        <v>-1.234344452915525</v>
      </c>
      <c r="S28" s="12">
        <v>0.25130023322348893</v>
      </c>
      <c r="T28">
        <f t="shared" si="0"/>
        <v>0.41213238248652184</v>
      </c>
      <c r="U28" t="e">
        <f t="shared" si="1"/>
        <v>#N/A</v>
      </c>
      <c r="V28" s="9" t="str">
        <f t="shared" si="2"/>
        <v/>
      </c>
      <c r="W28" s="10" t="s">
        <v>231</v>
      </c>
      <c r="X28" s="2" t="s">
        <v>230</v>
      </c>
      <c r="Y28" s="12">
        <v>-1.0544861637286871</v>
      </c>
      <c r="Z28" s="12">
        <v>0.26599811359710124</v>
      </c>
      <c r="AA28">
        <f t="shared" si="3"/>
        <v>0.436236906299246</v>
      </c>
      <c r="AB28" t="e">
        <f t="shared" si="4"/>
        <v>#N/A</v>
      </c>
      <c r="AC28" s="9" t="str">
        <f t="shared" si="5"/>
        <v/>
      </c>
      <c r="AD28" s="10" t="s">
        <v>182</v>
      </c>
      <c r="AE28" s="2" t="s">
        <v>181</v>
      </c>
      <c r="AF28" s="12">
        <v>-0.92152859534182774</v>
      </c>
      <c r="AG28" s="12">
        <v>0.76816878371913544</v>
      </c>
      <c r="AH28">
        <f t="shared" si="6"/>
        <v>1.259796805299382</v>
      </c>
      <c r="AI28" t="e">
        <f t="shared" si="7"/>
        <v>#N/A</v>
      </c>
      <c r="AJ28" s="9" t="str">
        <f t="shared" si="8"/>
        <v/>
      </c>
      <c r="AK28" s="10" t="s">
        <v>367</v>
      </c>
      <c r="AL28" s="2" t="s">
        <v>211</v>
      </c>
      <c r="AM28" s="12">
        <v>-1.0108266200058897</v>
      </c>
      <c r="AN28" s="12">
        <v>0.39525422199815724</v>
      </c>
      <c r="AO28">
        <f t="shared" si="9"/>
        <v>0.64821692407697784</v>
      </c>
      <c r="AP28" t="e">
        <f t="shared" si="10"/>
        <v>#N/A</v>
      </c>
      <c r="AQ28" s="9" t="str">
        <f t="shared" si="11"/>
        <v/>
      </c>
      <c r="AR28" s="10" t="s">
        <v>215</v>
      </c>
      <c r="AS28" s="2" t="s">
        <v>214</v>
      </c>
      <c r="AT28" s="12">
        <v>-1.0459735063342839</v>
      </c>
      <c r="AU28" s="12">
        <v>0.36274962838154251</v>
      </c>
      <c r="AV28">
        <f t="shared" si="12"/>
        <v>0.59490939054572967</v>
      </c>
      <c r="AW28" t="e">
        <f t="shared" si="13"/>
        <v>#N/A</v>
      </c>
      <c r="AX28" s="9" t="str">
        <f t="shared" si="14"/>
        <v/>
      </c>
      <c r="AY28" s="10" t="s">
        <v>184</v>
      </c>
      <c r="AZ28" s="2" t="s">
        <v>183</v>
      </c>
      <c r="BA28" s="12">
        <v>-0.88180472175331326</v>
      </c>
      <c r="BB28" s="12">
        <v>0.26706317040829514</v>
      </c>
      <c r="BC28">
        <f t="shared" si="15"/>
        <v>0.43798359946960402</v>
      </c>
      <c r="BD28">
        <f t="shared" si="16"/>
        <v>0.43798359946960402</v>
      </c>
      <c r="BE28" s="9" t="str">
        <f t="shared" si="17"/>
        <v>LBY</v>
      </c>
    </row>
    <row r="29" spans="2:57" x14ac:dyDescent="0.25">
      <c r="B29" t="s">
        <v>49</v>
      </c>
      <c r="C29" t="s">
        <v>48</v>
      </c>
      <c r="D29" s="32" t="str">
        <f>IF('Comparative Charts'!D40="","",1)</f>
        <v/>
      </c>
      <c r="O29" s="10">
        <v>22</v>
      </c>
      <c r="P29" s="10" t="s">
        <v>270</v>
      </c>
      <c r="Q29" s="2" t="s">
        <v>269</v>
      </c>
      <c r="R29" s="13">
        <v>-1.1745607436875782</v>
      </c>
      <c r="S29" s="12">
        <v>0.36031461549530619</v>
      </c>
      <c r="T29">
        <f t="shared" si="0"/>
        <v>0.59091596941230207</v>
      </c>
      <c r="U29" t="e">
        <f t="shared" si="1"/>
        <v>#N/A</v>
      </c>
      <c r="V29" s="9" t="str">
        <f t="shared" si="2"/>
        <v/>
      </c>
      <c r="W29" s="10" t="s">
        <v>123</v>
      </c>
      <c r="X29" s="2" t="s">
        <v>122</v>
      </c>
      <c r="Y29" s="12">
        <v>-1.0349242367873859</v>
      </c>
      <c r="Z29" s="12">
        <v>0.37350218211437147</v>
      </c>
      <c r="AA29">
        <f t="shared" si="3"/>
        <v>0.61254357866756914</v>
      </c>
      <c r="AB29" t="e">
        <f t="shared" si="4"/>
        <v>#N/A</v>
      </c>
      <c r="AC29" s="9" t="str">
        <f t="shared" si="5"/>
        <v/>
      </c>
      <c r="AD29" s="10" t="s">
        <v>170</v>
      </c>
      <c r="AE29" s="2" t="s">
        <v>169</v>
      </c>
      <c r="AF29" s="12">
        <v>-0.89942719537350491</v>
      </c>
      <c r="AG29" s="12">
        <v>0.22248178800615603</v>
      </c>
      <c r="AH29">
        <f t="shared" si="6"/>
        <v>0.36487013233009585</v>
      </c>
      <c r="AI29" t="e">
        <f t="shared" si="7"/>
        <v>#N/A</v>
      </c>
      <c r="AJ29" s="9" t="str">
        <f t="shared" si="8"/>
        <v/>
      </c>
      <c r="AK29" s="10" t="s">
        <v>79</v>
      </c>
      <c r="AL29" s="2" t="s">
        <v>78</v>
      </c>
      <c r="AM29" s="12">
        <v>-1.0078277521439754</v>
      </c>
      <c r="AN29" s="12">
        <v>0.60188084442426626</v>
      </c>
      <c r="AO29">
        <f t="shared" si="9"/>
        <v>0.98708458485579664</v>
      </c>
      <c r="AP29" t="e">
        <f t="shared" si="10"/>
        <v>#N/A</v>
      </c>
      <c r="AQ29" s="9" t="str">
        <f t="shared" si="11"/>
        <v/>
      </c>
      <c r="AR29" s="10" t="s">
        <v>72</v>
      </c>
      <c r="AS29" s="2" t="s">
        <v>71</v>
      </c>
      <c r="AT29" s="12">
        <v>-1.0152235831279335</v>
      </c>
      <c r="AU29" s="12">
        <v>0.2531854041328267</v>
      </c>
      <c r="AV29">
        <f t="shared" si="12"/>
        <v>0.41522406277783575</v>
      </c>
      <c r="AW29" t="e">
        <f t="shared" si="13"/>
        <v>#N/A</v>
      </c>
      <c r="AX29" s="9" t="str">
        <f t="shared" si="14"/>
        <v/>
      </c>
      <c r="AY29" s="10" t="s">
        <v>96</v>
      </c>
      <c r="AZ29" s="2" t="s">
        <v>95</v>
      </c>
      <c r="BA29" s="12">
        <v>-0.87779362017128582</v>
      </c>
      <c r="BB29" s="12">
        <v>0.26706317040829514</v>
      </c>
      <c r="BC29">
        <f t="shared" si="15"/>
        <v>0.43798359946960402</v>
      </c>
      <c r="BD29" t="e">
        <f t="shared" si="16"/>
        <v>#N/A</v>
      </c>
      <c r="BE29" s="9" t="str">
        <f t="shared" si="17"/>
        <v/>
      </c>
    </row>
    <row r="30" spans="2:57" x14ac:dyDescent="0.25">
      <c r="B30" t="s">
        <v>51</v>
      </c>
      <c r="C30" t="s">
        <v>50</v>
      </c>
      <c r="D30" s="32" t="str">
        <f>IF('Comparative Charts'!D41="","",1)</f>
        <v/>
      </c>
      <c r="O30" s="10">
        <v>23</v>
      </c>
      <c r="P30" s="10" t="s">
        <v>147</v>
      </c>
      <c r="Q30" s="2" t="s">
        <v>146</v>
      </c>
      <c r="R30" s="13">
        <v>-1.1654642025652144</v>
      </c>
      <c r="S30" s="12">
        <v>0.25402694431067208</v>
      </c>
      <c r="T30">
        <f t="shared" si="0"/>
        <v>0.41660418866950216</v>
      </c>
      <c r="U30">
        <f t="shared" si="1"/>
        <v>0.41660418866950216</v>
      </c>
      <c r="V30" s="9" t="str">
        <f t="shared" si="2"/>
        <v>IDN</v>
      </c>
      <c r="W30" s="10" t="s">
        <v>15</v>
      </c>
      <c r="X30" s="2" t="s">
        <v>14</v>
      </c>
      <c r="Y30" s="12">
        <v>-1.0004086877827638</v>
      </c>
      <c r="Z30" s="12">
        <v>0.25398901430107884</v>
      </c>
      <c r="AA30">
        <f t="shared" si="3"/>
        <v>0.41654198345376925</v>
      </c>
      <c r="AB30" t="e">
        <f t="shared" si="4"/>
        <v>#N/A</v>
      </c>
      <c r="AC30" s="9" t="str">
        <f t="shared" si="5"/>
        <v/>
      </c>
      <c r="AD30" s="10" t="s">
        <v>320</v>
      </c>
      <c r="AE30" s="2" t="s">
        <v>319</v>
      </c>
      <c r="AF30" s="12">
        <v>-0.89290845414072462</v>
      </c>
      <c r="AG30" s="12">
        <v>0.21330665413765773</v>
      </c>
      <c r="AH30">
        <f t="shared" si="6"/>
        <v>0.34982291278575867</v>
      </c>
      <c r="AI30" t="e">
        <f t="shared" si="7"/>
        <v>#N/A</v>
      </c>
      <c r="AJ30" s="9" t="str">
        <f t="shared" si="8"/>
        <v/>
      </c>
      <c r="AK30" s="10" t="s">
        <v>26</v>
      </c>
      <c r="AL30" s="2" t="s">
        <v>25</v>
      </c>
      <c r="AM30" s="12">
        <v>-0.99736144864975973</v>
      </c>
      <c r="AN30" s="12">
        <v>0.2628266479146692</v>
      </c>
      <c r="AO30">
        <f t="shared" si="9"/>
        <v>0.43103570258005747</v>
      </c>
      <c r="AP30" t="e">
        <f t="shared" si="10"/>
        <v>#N/A</v>
      </c>
      <c r="AQ30" s="9" t="str">
        <f t="shared" si="11"/>
        <v/>
      </c>
      <c r="AR30" s="10" t="s">
        <v>375</v>
      </c>
      <c r="AS30" s="2" t="s">
        <v>331</v>
      </c>
      <c r="AT30" s="12">
        <v>-1.0081657380033668</v>
      </c>
      <c r="AU30" s="12">
        <v>0.3138946252365733</v>
      </c>
      <c r="AV30">
        <f t="shared" si="12"/>
        <v>0.51478718538798018</v>
      </c>
      <c r="AW30" t="e">
        <f t="shared" si="13"/>
        <v>#N/A</v>
      </c>
      <c r="AX30" s="9" t="str">
        <f t="shared" si="14"/>
        <v/>
      </c>
      <c r="AY30" s="10" t="s">
        <v>168</v>
      </c>
      <c r="AZ30" s="2" t="s">
        <v>167</v>
      </c>
      <c r="BA30" s="12">
        <v>-0.86866209791181104</v>
      </c>
      <c r="BB30" s="12">
        <v>0.18606231845907847</v>
      </c>
      <c r="BC30">
        <f t="shared" si="15"/>
        <v>0.30514220227288869</v>
      </c>
      <c r="BD30" t="e">
        <f t="shared" si="16"/>
        <v>#N/A</v>
      </c>
      <c r="BE30" s="9" t="str">
        <f t="shared" si="17"/>
        <v/>
      </c>
    </row>
    <row r="31" spans="2:57" x14ac:dyDescent="0.25">
      <c r="B31" t="s">
        <v>53</v>
      </c>
      <c r="C31" t="s">
        <v>52</v>
      </c>
      <c r="D31" s="32" t="str">
        <f>IF('Comparative Charts'!D42="","",1)</f>
        <v/>
      </c>
      <c r="O31" s="10">
        <v>24</v>
      </c>
      <c r="P31" s="10" t="s">
        <v>272</v>
      </c>
      <c r="Q31" s="2" t="s">
        <v>271</v>
      </c>
      <c r="R31" s="13">
        <v>-1.1030625097814815</v>
      </c>
      <c r="S31" s="12">
        <v>0.25402694431067208</v>
      </c>
      <c r="T31">
        <f t="shared" si="0"/>
        <v>0.41660418866950216</v>
      </c>
      <c r="U31" t="e">
        <f t="shared" si="1"/>
        <v>#N/A</v>
      </c>
      <c r="V31" s="9" t="str">
        <f t="shared" si="2"/>
        <v/>
      </c>
      <c r="W31" s="10" t="s">
        <v>318</v>
      </c>
      <c r="X31" s="2" t="s">
        <v>317</v>
      </c>
      <c r="Y31" s="12">
        <v>-0.98039395532938145</v>
      </c>
      <c r="Z31" s="12">
        <v>0.26599811359710124</v>
      </c>
      <c r="AA31">
        <f t="shared" si="3"/>
        <v>0.436236906299246</v>
      </c>
      <c r="AB31" t="e">
        <f t="shared" si="4"/>
        <v>#N/A</v>
      </c>
      <c r="AC31" s="9" t="str">
        <f t="shared" si="5"/>
        <v/>
      </c>
      <c r="AD31" s="10" t="s">
        <v>373</v>
      </c>
      <c r="AE31" s="2" t="s">
        <v>327</v>
      </c>
      <c r="AF31" s="12">
        <v>-0.84920797665078129</v>
      </c>
      <c r="AG31" s="12">
        <v>0.23363653218585126</v>
      </c>
      <c r="AH31">
        <f t="shared" si="6"/>
        <v>0.38316391278479606</v>
      </c>
      <c r="AI31" t="e">
        <f t="shared" si="7"/>
        <v>#N/A</v>
      </c>
      <c r="AJ31" s="9" t="str">
        <f t="shared" si="8"/>
        <v/>
      </c>
      <c r="AK31" s="10" t="s">
        <v>357</v>
      </c>
      <c r="AL31" s="2" t="s">
        <v>73</v>
      </c>
      <c r="AM31" s="12">
        <v>-0.99136690054546128</v>
      </c>
      <c r="AN31" s="12">
        <v>0.51661669269246691</v>
      </c>
      <c r="AO31">
        <f t="shared" si="9"/>
        <v>0.84725137601564571</v>
      </c>
      <c r="AP31" t="e">
        <f t="shared" si="10"/>
        <v>#N/A</v>
      </c>
      <c r="AQ31" s="9" t="str">
        <f t="shared" si="11"/>
        <v/>
      </c>
      <c r="AR31" s="10" t="s">
        <v>308</v>
      </c>
      <c r="AS31" s="2" t="s">
        <v>307</v>
      </c>
      <c r="AT31" s="12">
        <v>-0.97138643362975419</v>
      </c>
      <c r="AU31" s="12">
        <v>0.21573830615955589</v>
      </c>
      <c r="AV31">
        <f t="shared" si="12"/>
        <v>0.35381082210167164</v>
      </c>
      <c r="AW31" t="e">
        <f t="shared" si="13"/>
        <v>#N/A</v>
      </c>
      <c r="AX31" s="9" t="str">
        <f t="shared" si="14"/>
        <v/>
      </c>
      <c r="AY31" s="10" t="s">
        <v>13</v>
      </c>
      <c r="AZ31" s="2" t="s">
        <v>12</v>
      </c>
      <c r="BA31" s="12">
        <v>-0.86303091604875526</v>
      </c>
      <c r="BB31" s="12">
        <v>0.22310568461604569</v>
      </c>
      <c r="BC31">
        <f t="shared" si="15"/>
        <v>0.36589332277031489</v>
      </c>
      <c r="BD31" t="e">
        <f t="shared" si="16"/>
        <v>#N/A</v>
      </c>
      <c r="BE31" s="9" t="str">
        <f t="shared" si="17"/>
        <v/>
      </c>
    </row>
    <row r="32" spans="2:57" x14ac:dyDescent="0.25">
      <c r="B32" t="s">
        <v>55</v>
      </c>
      <c r="C32" t="s">
        <v>54</v>
      </c>
      <c r="D32" s="32" t="str">
        <f>IF('Comparative Charts'!D43="","",1)</f>
        <v/>
      </c>
      <c r="O32" s="10">
        <v>25</v>
      </c>
      <c r="P32" s="10" t="s">
        <v>302</v>
      </c>
      <c r="Q32" s="2" t="s">
        <v>301</v>
      </c>
      <c r="R32" s="13">
        <v>-1.0510911161549397</v>
      </c>
      <c r="S32" s="12">
        <v>0.28728334123682875</v>
      </c>
      <c r="T32">
        <f t="shared" si="0"/>
        <v>0.47114467962839912</v>
      </c>
      <c r="U32" t="e">
        <f t="shared" si="1"/>
        <v>#N/A</v>
      </c>
      <c r="V32" s="9" t="str">
        <f t="shared" si="2"/>
        <v/>
      </c>
      <c r="W32" s="10" t="s">
        <v>367</v>
      </c>
      <c r="X32" s="2" t="s">
        <v>211</v>
      </c>
      <c r="Y32" s="12">
        <v>-0.96734872406948091</v>
      </c>
      <c r="Z32" s="12">
        <v>0.29988188904282925</v>
      </c>
      <c r="AA32">
        <f t="shared" si="3"/>
        <v>0.49180629803023995</v>
      </c>
      <c r="AB32" t="e">
        <f t="shared" si="4"/>
        <v>#N/A</v>
      </c>
      <c r="AC32" s="9" t="str">
        <f t="shared" si="5"/>
        <v/>
      </c>
      <c r="AD32" s="10" t="s">
        <v>26</v>
      </c>
      <c r="AE32" s="2" t="s">
        <v>25</v>
      </c>
      <c r="AF32" s="12">
        <v>-0.83324863482836731</v>
      </c>
      <c r="AG32" s="12">
        <v>0.24259893305862151</v>
      </c>
      <c r="AH32">
        <f t="shared" si="6"/>
        <v>0.39786225021613925</v>
      </c>
      <c r="AI32" t="e">
        <f t="shared" si="7"/>
        <v>#N/A</v>
      </c>
      <c r="AJ32" s="9" t="str">
        <f t="shared" si="8"/>
        <v/>
      </c>
      <c r="AK32" s="10" t="s">
        <v>371</v>
      </c>
      <c r="AL32" s="2" t="s">
        <v>298</v>
      </c>
      <c r="AM32" s="12">
        <v>-0.91532426663525046</v>
      </c>
      <c r="AN32" s="12">
        <v>0.39525422199815724</v>
      </c>
      <c r="AO32">
        <f t="shared" si="9"/>
        <v>0.64821692407697784</v>
      </c>
      <c r="AP32" t="e">
        <f t="shared" si="10"/>
        <v>#N/A</v>
      </c>
      <c r="AQ32" s="9" t="str">
        <f t="shared" si="11"/>
        <v/>
      </c>
      <c r="AR32" s="10" t="s">
        <v>36</v>
      </c>
      <c r="AS32" s="2" t="s">
        <v>35</v>
      </c>
      <c r="AT32" s="12">
        <v>-0.92944369417260075</v>
      </c>
      <c r="AU32" s="12">
        <v>0.27634968636657775</v>
      </c>
      <c r="AV32">
        <f t="shared" si="12"/>
        <v>0.45321348564118746</v>
      </c>
      <c r="AW32" t="e">
        <f t="shared" si="13"/>
        <v>#N/A</v>
      </c>
      <c r="AX32" s="9" t="str">
        <f t="shared" si="14"/>
        <v/>
      </c>
      <c r="AY32" s="10" t="s">
        <v>368</v>
      </c>
      <c r="AZ32" s="2" t="s">
        <v>252</v>
      </c>
      <c r="BA32" s="12">
        <v>-0.85367190654123626</v>
      </c>
      <c r="BB32" s="12">
        <v>0.2961069418304243</v>
      </c>
      <c r="BC32">
        <f t="shared" si="15"/>
        <v>0.48561538460189579</v>
      </c>
      <c r="BD32" t="e">
        <f t="shared" si="16"/>
        <v>#N/A</v>
      </c>
      <c r="BE32" s="9" t="str">
        <f t="shared" si="17"/>
        <v/>
      </c>
    </row>
    <row r="33" spans="2:57" x14ac:dyDescent="0.25">
      <c r="B33" t="s">
        <v>57</v>
      </c>
      <c r="C33" t="s">
        <v>56</v>
      </c>
      <c r="D33" s="32" t="str">
        <f>IF('Comparative Charts'!D44="","",1)</f>
        <v/>
      </c>
      <c r="O33" s="10">
        <v>26</v>
      </c>
      <c r="P33" s="10" t="s">
        <v>377</v>
      </c>
      <c r="Q33" s="2" t="s">
        <v>178</v>
      </c>
      <c r="R33" s="13">
        <v>-1.050297061826801</v>
      </c>
      <c r="S33" s="12">
        <v>0.36031461549530619</v>
      </c>
      <c r="T33">
        <f t="shared" si="0"/>
        <v>0.59091596941230207</v>
      </c>
      <c r="U33" t="e">
        <f t="shared" si="1"/>
        <v>#N/A</v>
      </c>
      <c r="V33" s="9" t="str">
        <f t="shared" si="2"/>
        <v/>
      </c>
      <c r="W33" s="10" t="s">
        <v>182</v>
      </c>
      <c r="X33" s="2" t="s">
        <v>181</v>
      </c>
      <c r="Y33" s="12">
        <v>-0.95200091366667139</v>
      </c>
      <c r="Z33" s="12">
        <v>0.41252284257447502</v>
      </c>
      <c r="AA33">
        <f t="shared" si="3"/>
        <v>0.67653746182213903</v>
      </c>
      <c r="AB33" t="e">
        <f t="shared" si="4"/>
        <v>#N/A</v>
      </c>
      <c r="AC33" s="9" t="str">
        <f t="shared" si="5"/>
        <v/>
      </c>
      <c r="AD33" s="10" t="s">
        <v>358</v>
      </c>
      <c r="AE33" s="2" t="s">
        <v>94</v>
      </c>
      <c r="AF33" s="12">
        <v>-0.83254007631262517</v>
      </c>
      <c r="AG33" s="12">
        <v>0.37414236442207388</v>
      </c>
      <c r="AH33">
        <f t="shared" si="6"/>
        <v>0.61359347765220118</v>
      </c>
      <c r="AI33" t="e">
        <f t="shared" si="7"/>
        <v>#N/A</v>
      </c>
      <c r="AJ33" s="9" t="str">
        <f t="shared" si="8"/>
        <v/>
      </c>
      <c r="AK33" s="10" t="s">
        <v>83</v>
      </c>
      <c r="AL33" s="2" t="s">
        <v>82</v>
      </c>
      <c r="AM33" s="12">
        <v>-0.86557551078601891</v>
      </c>
      <c r="AN33" s="12">
        <v>0.39525422199815724</v>
      </c>
      <c r="AO33">
        <f t="shared" si="9"/>
        <v>0.64821692407697784</v>
      </c>
      <c r="AP33" t="e">
        <f t="shared" si="10"/>
        <v>#N/A</v>
      </c>
      <c r="AQ33" s="9" t="str">
        <f t="shared" si="11"/>
        <v/>
      </c>
      <c r="AR33" s="10" t="s">
        <v>147</v>
      </c>
      <c r="AS33" s="2" t="s">
        <v>146</v>
      </c>
      <c r="AT33" s="12">
        <v>-0.91832769642976875</v>
      </c>
      <c r="AU33" s="12">
        <v>0.21813983950894791</v>
      </c>
      <c r="AV33">
        <f t="shared" si="12"/>
        <v>0.35774933679467458</v>
      </c>
      <c r="AW33">
        <f t="shared" si="13"/>
        <v>0.35774933679467458</v>
      </c>
      <c r="AX33" s="9" t="str">
        <f t="shared" si="14"/>
        <v>IDN</v>
      </c>
      <c r="AY33" s="10" t="s">
        <v>375</v>
      </c>
      <c r="AZ33" s="2" t="s">
        <v>331</v>
      </c>
      <c r="BA33" s="12">
        <v>-0.85367190654123626</v>
      </c>
      <c r="BB33" s="12">
        <v>0.2961069418304243</v>
      </c>
      <c r="BC33">
        <f t="shared" si="15"/>
        <v>0.48561538460189579</v>
      </c>
      <c r="BD33" t="e">
        <f t="shared" si="16"/>
        <v>#N/A</v>
      </c>
      <c r="BE33" s="9" t="str">
        <f t="shared" si="17"/>
        <v/>
      </c>
    </row>
    <row r="34" spans="2:57" x14ac:dyDescent="0.25">
      <c r="B34" t="s">
        <v>59</v>
      </c>
      <c r="C34" t="s">
        <v>58</v>
      </c>
      <c r="D34" s="32">
        <f>IF('Comparative Charts'!D45="","",1)</f>
        <v>1</v>
      </c>
      <c r="O34" s="10">
        <v>27</v>
      </c>
      <c r="P34" s="10" t="s">
        <v>40</v>
      </c>
      <c r="Q34" s="2" t="s">
        <v>39</v>
      </c>
      <c r="R34" s="13">
        <v>-1.0370635684437435</v>
      </c>
      <c r="S34" s="12">
        <v>0.25402694431067208</v>
      </c>
      <c r="T34">
        <f t="shared" si="0"/>
        <v>0.41660418866950216</v>
      </c>
      <c r="U34" t="e">
        <f t="shared" si="1"/>
        <v>#N/A</v>
      </c>
      <c r="V34" s="9" t="str">
        <f t="shared" si="2"/>
        <v/>
      </c>
      <c r="W34" s="10" t="s">
        <v>313</v>
      </c>
      <c r="X34" s="2" t="s">
        <v>312</v>
      </c>
      <c r="Y34" s="12">
        <v>-0.94375682308602271</v>
      </c>
      <c r="Z34" s="12">
        <v>0.25228486761247954</v>
      </c>
      <c r="AA34">
        <f t="shared" si="3"/>
        <v>0.41374718288446644</v>
      </c>
      <c r="AB34" t="e">
        <f t="shared" si="4"/>
        <v>#N/A</v>
      </c>
      <c r="AC34" s="9" t="str">
        <f t="shared" si="5"/>
        <v/>
      </c>
      <c r="AD34" s="10" t="s">
        <v>168</v>
      </c>
      <c r="AE34" s="2" t="s">
        <v>167</v>
      </c>
      <c r="AF34" s="12">
        <v>-0.82377799173192168</v>
      </c>
      <c r="AG34" s="12">
        <v>0.2289485826310286</v>
      </c>
      <c r="AH34">
        <f t="shared" si="6"/>
        <v>0.37547567551488686</v>
      </c>
      <c r="AI34" t="e">
        <f t="shared" si="7"/>
        <v>#N/A</v>
      </c>
      <c r="AJ34" s="9" t="str">
        <f t="shared" si="8"/>
        <v/>
      </c>
      <c r="AK34" s="10" t="s">
        <v>302</v>
      </c>
      <c r="AL34" s="2" t="s">
        <v>301</v>
      </c>
      <c r="AM34" s="12">
        <v>-0.85287683211130538</v>
      </c>
      <c r="AN34" s="12">
        <v>0.51661669269246691</v>
      </c>
      <c r="AO34">
        <f t="shared" si="9"/>
        <v>0.84725137601564571</v>
      </c>
      <c r="AP34" t="e">
        <f t="shared" si="10"/>
        <v>#N/A</v>
      </c>
      <c r="AQ34" s="9" t="str">
        <f t="shared" si="11"/>
        <v/>
      </c>
      <c r="AR34" s="10" t="s">
        <v>15</v>
      </c>
      <c r="AS34" s="2" t="s">
        <v>14</v>
      </c>
      <c r="AT34" s="12">
        <v>-0.91777004729796774</v>
      </c>
      <c r="AU34" s="12">
        <v>0.19625062444278024</v>
      </c>
      <c r="AV34">
        <f t="shared" si="12"/>
        <v>0.32185102408615957</v>
      </c>
      <c r="AW34" t="e">
        <f t="shared" si="13"/>
        <v>#N/A</v>
      </c>
      <c r="AX34" s="9" t="str">
        <f t="shared" si="14"/>
        <v/>
      </c>
      <c r="AY34" s="10" t="s">
        <v>362</v>
      </c>
      <c r="AZ34" s="2" t="s">
        <v>152</v>
      </c>
      <c r="BA34" s="12">
        <v>-0.84794760841417371</v>
      </c>
      <c r="BB34" s="12">
        <v>0.26094287716947417</v>
      </c>
      <c r="BC34">
        <f t="shared" si="15"/>
        <v>0.42794631855793763</v>
      </c>
      <c r="BD34" t="e">
        <f t="shared" si="16"/>
        <v>#N/A</v>
      </c>
      <c r="BE34" s="9" t="str">
        <f t="shared" si="17"/>
        <v/>
      </c>
    </row>
    <row r="35" spans="2:57" x14ac:dyDescent="0.25">
      <c r="B35" t="s">
        <v>355</v>
      </c>
      <c r="C35" t="s">
        <v>60</v>
      </c>
      <c r="D35" s="32" t="str">
        <f>IF('Comparative Charts'!D46="","",1)</f>
        <v/>
      </c>
      <c r="O35" s="10">
        <v>28</v>
      </c>
      <c r="P35" s="10" t="s">
        <v>13</v>
      </c>
      <c r="Q35" s="2" t="s">
        <v>12</v>
      </c>
      <c r="R35" s="13">
        <v>-1.0034270598269508</v>
      </c>
      <c r="S35" s="12">
        <v>0.25402694431067208</v>
      </c>
      <c r="T35">
        <f t="shared" si="0"/>
        <v>0.41660418866950216</v>
      </c>
      <c r="U35" t="e">
        <f t="shared" si="1"/>
        <v>#N/A</v>
      </c>
      <c r="V35" s="9" t="str">
        <f t="shared" si="2"/>
        <v/>
      </c>
      <c r="W35" s="10" t="s">
        <v>32</v>
      </c>
      <c r="X35" s="2" t="s">
        <v>31</v>
      </c>
      <c r="Y35" s="12">
        <v>-0.93741018160258371</v>
      </c>
      <c r="Z35" s="12">
        <v>0.66053614439227493</v>
      </c>
      <c r="AA35">
        <f t="shared" si="3"/>
        <v>1.0832792768033308</v>
      </c>
      <c r="AB35" t="e">
        <f t="shared" si="4"/>
        <v>#N/A</v>
      </c>
      <c r="AC35" s="9" t="str">
        <f t="shared" si="5"/>
        <v/>
      </c>
      <c r="AD35" s="10" t="s">
        <v>38</v>
      </c>
      <c r="AE35" s="2" t="s">
        <v>37</v>
      </c>
      <c r="AF35" s="12">
        <v>-0.8141308759227277</v>
      </c>
      <c r="AG35" s="12">
        <v>0.24259893305862151</v>
      </c>
      <c r="AH35">
        <f t="shared" si="6"/>
        <v>0.39786225021613925</v>
      </c>
      <c r="AI35" t="e">
        <f t="shared" si="7"/>
        <v>#N/A</v>
      </c>
      <c r="AJ35" s="9" t="str">
        <f t="shared" si="8"/>
        <v/>
      </c>
      <c r="AK35" s="10" t="s">
        <v>119</v>
      </c>
      <c r="AL35" s="2" t="s">
        <v>118</v>
      </c>
      <c r="AM35" s="12">
        <v>-0.84926699912726855</v>
      </c>
      <c r="AN35" s="12">
        <v>0.27178528950467506</v>
      </c>
      <c r="AO35">
        <f t="shared" si="9"/>
        <v>0.44572787478766707</v>
      </c>
      <c r="AP35" t="e">
        <f t="shared" si="10"/>
        <v>#N/A</v>
      </c>
      <c r="AQ35" s="9" t="str">
        <f t="shared" si="11"/>
        <v/>
      </c>
      <c r="AR35" s="10" t="s">
        <v>282</v>
      </c>
      <c r="AS35" s="2" t="s">
        <v>281</v>
      </c>
      <c r="AT35" s="12">
        <v>-0.90551622294224621</v>
      </c>
      <c r="AU35" s="12">
        <v>0.44307336250641616</v>
      </c>
      <c r="AV35">
        <f t="shared" si="12"/>
        <v>0.72664031451052247</v>
      </c>
      <c r="AW35" t="e">
        <f t="shared" si="13"/>
        <v>#N/A</v>
      </c>
      <c r="AX35" s="9" t="str">
        <f t="shared" si="14"/>
        <v/>
      </c>
      <c r="AY35" s="10" t="s">
        <v>123</v>
      </c>
      <c r="AZ35" s="2" t="s">
        <v>122</v>
      </c>
      <c r="BA35" s="12">
        <v>-0.84776582800763911</v>
      </c>
      <c r="BB35" s="12">
        <v>0.48462245571009516</v>
      </c>
      <c r="BC35">
        <f t="shared" si="15"/>
        <v>0.79478082736455602</v>
      </c>
      <c r="BD35" t="e">
        <f t="shared" si="16"/>
        <v>#N/A</v>
      </c>
      <c r="BE35" s="9" t="str">
        <f t="shared" si="17"/>
        <v/>
      </c>
    </row>
    <row r="36" spans="2:57" x14ac:dyDescent="0.25">
      <c r="B36" t="s">
        <v>62</v>
      </c>
      <c r="C36" t="s">
        <v>61</v>
      </c>
      <c r="D36" s="32" t="str">
        <f>IF('Comparative Charts'!D47="","",1)</f>
        <v/>
      </c>
      <c r="O36" s="10">
        <v>29</v>
      </c>
      <c r="P36" s="10" t="s">
        <v>360</v>
      </c>
      <c r="Q36" s="2" t="s">
        <v>126</v>
      </c>
      <c r="R36" s="13">
        <v>-0.97138928733204122</v>
      </c>
      <c r="S36" s="12">
        <v>0.29137760175532934</v>
      </c>
      <c r="T36">
        <f t="shared" si="0"/>
        <v>0.47785926687874009</v>
      </c>
      <c r="U36" t="e">
        <f t="shared" si="1"/>
        <v>#N/A</v>
      </c>
      <c r="V36" s="9" t="str">
        <f t="shared" si="2"/>
        <v/>
      </c>
      <c r="W36" s="10" t="s">
        <v>302</v>
      </c>
      <c r="X36" s="2" t="s">
        <v>301</v>
      </c>
      <c r="Y36" s="12">
        <v>-0.90568302204879081</v>
      </c>
      <c r="Z36" s="12">
        <v>0.37350218211437147</v>
      </c>
      <c r="AA36">
        <f t="shared" si="3"/>
        <v>0.61254357866756914</v>
      </c>
      <c r="AB36" t="e">
        <f t="shared" si="4"/>
        <v>#N/A</v>
      </c>
      <c r="AC36" s="9" t="str">
        <f t="shared" si="5"/>
        <v/>
      </c>
      <c r="AD36" s="10" t="s">
        <v>355</v>
      </c>
      <c r="AE36" s="2" t="s">
        <v>60</v>
      </c>
      <c r="AF36" s="12">
        <v>-0.74711391325149723</v>
      </c>
      <c r="AG36" s="12">
        <v>0.50633476272914779</v>
      </c>
      <c r="AH36">
        <f t="shared" si="6"/>
        <v>0.8303890108758023</v>
      </c>
      <c r="AI36" t="e">
        <f t="shared" si="7"/>
        <v>#N/A</v>
      </c>
      <c r="AJ36" s="9" t="str">
        <f t="shared" si="8"/>
        <v/>
      </c>
      <c r="AK36" s="10" t="s">
        <v>28</v>
      </c>
      <c r="AL36" s="2" t="s">
        <v>27</v>
      </c>
      <c r="AM36" s="12">
        <v>-0.84581743863525027</v>
      </c>
      <c r="AN36" s="12">
        <v>0.60188084442426626</v>
      </c>
      <c r="AO36">
        <f t="shared" si="9"/>
        <v>0.98708458485579664</v>
      </c>
      <c r="AP36" t="e">
        <f t="shared" si="10"/>
        <v>#N/A</v>
      </c>
      <c r="AQ36" s="9" t="str">
        <f t="shared" si="11"/>
        <v/>
      </c>
      <c r="AR36" s="10" t="s">
        <v>139</v>
      </c>
      <c r="AS36" s="2" t="s">
        <v>138</v>
      </c>
      <c r="AT36" s="12">
        <v>-0.89534600998271829</v>
      </c>
      <c r="AU36" s="12">
        <v>0.27756710773103799</v>
      </c>
      <c r="AV36">
        <f t="shared" si="12"/>
        <v>0.4552100566789023</v>
      </c>
      <c r="AW36" t="e">
        <f t="shared" si="13"/>
        <v>#N/A</v>
      </c>
      <c r="AX36" s="9" t="str">
        <f t="shared" si="14"/>
        <v/>
      </c>
      <c r="AY36" s="10" t="s">
        <v>233</v>
      </c>
      <c r="AZ36" s="2" t="s">
        <v>232</v>
      </c>
      <c r="BA36" s="12">
        <v>-0.83610581602138978</v>
      </c>
      <c r="BB36" s="12">
        <v>0.24849503105537538</v>
      </c>
      <c r="BC36">
        <f t="shared" si="15"/>
        <v>0.40753185093081562</v>
      </c>
      <c r="BD36" t="e">
        <f t="shared" si="16"/>
        <v>#N/A</v>
      </c>
      <c r="BE36" s="9" t="str">
        <f t="shared" si="17"/>
        <v/>
      </c>
    </row>
    <row r="37" spans="2:57" x14ac:dyDescent="0.25">
      <c r="B37" t="s">
        <v>64</v>
      </c>
      <c r="C37" t="s">
        <v>63</v>
      </c>
      <c r="D37" s="32" t="str">
        <f>IF('Comparative Charts'!D48="","",1)</f>
        <v/>
      </c>
      <c r="O37" s="10">
        <v>30</v>
      </c>
      <c r="P37" s="10" t="s">
        <v>354</v>
      </c>
      <c r="Q37" s="2" t="s">
        <v>43</v>
      </c>
      <c r="R37" s="13">
        <v>-0.97090637481281916</v>
      </c>
      <c r="S37" s="12">
        <v>0.36031461549530619</v>
      </c>
      <c r="T37">
        <f t="shared" si="0"/>
        <v>0.59091596941230207</v>
      </c>
      <c r="U37" t="e">
        <f t="shared" si="1"/>
        <v>#N/A</v>
      </c>
      <c r="V37" s="9" t="str">
        <f t="shared" si="2"/>
        <v/>
      </c>
      <c r="W37" s="10" t="s">
        <v>276</v>
      </c>
      <c r="X37" s="2" t="s">
        <v>275</v>
      </c>
      <c r="Y37" s="12">
        <v>-0.87125817585656529</v>
      </c>
      <c r="Z37" s="12">
        <v>0.31915287616104948</v>
      </c>
      <c r="AA37">
        <f t="shared" si="3"/>
        <v>0.52341071690412111</v>
      </c>
      <c r="AB37" t="e">
        <f t="shared" si="4"/>
        <v>#N/A</v>
      </c>
      <c r="AC37" s="9" t="str">
        <f t="shared" si="5"/>
        <v/>
      </c>
      <c r="AD37" s="10" t="s">
        <v>245</v>
      </c>
      <c r="AE37" s="2" t="s">
        <v>244</v>
      </c>
      <c r="AF37" s="12">
        <v>-0.7444444772159049</v>
      </c>
      <c r="AG37" s="12">
        <v>0.2598634108510659</v>
      </c>
      <c r="AH37">
        <f t="shared" si="6"/>
        <v>0.42617599379574805</v>
      </c>
      <c r="AI37" t="e">
        <f t="shared" si="7"/>
        <v>#N/A</v>
      </c>
      <c r="AJ37" s="9" t="str">
        <f t="shared" si="8"/>
        <v/>
      </c>
      <c r="AK37" s="10" t="s">
        <v>217</v>
      </c>
      <c r="AL37" s="2" t="s">
        <v>216</v>
      </c>
      <c r="AM37" s="12">
        <v>-0.84581743863525027</v>
      </c>
      <c r="AN37" s="12">
        <v>0.60188084442426626</v>
      </c>
      <c r="AO37">
        <f t="shared" si="9"/>
        <v>0.98708458485579664</v>
      </c>
      <c r="AP37" t="e">
        <f t="shared" si="10"/>
        <v>#N/A</v>
      </c>
      <c r="AQ37" s="9" t="str">
        <f t="shared" si="11"/>
        <v/>
      </c>
      <c r="AR37" s="10" t="s">
        <v>28</v>
      </c>
      <c r="AS37" s="2" t="s">
        <v>27</v>
      </c>
      <c r="AT37" s="12">
        <v>-0.88073658171586089</v>
      </c>
      <c r="AU37" s="12">
        <v>0.60058386521254259</v>
      </c>
      <c r="AV37">
        <f t="shared" si="12"/>
        <v>0.98495753894856974</v>
      </c>
      <c r="AW37" t="e">
        <f t="shared" si="13"/>
        <v>#N/A</v>
      </c>
      <c r="AX37" s="9" t="str">
        <f t="shared" si="14"/>
        <v/>
      </c>
      <c r="AY37" s="10" t="s">
        <v>134</v>
      </c>
      <c r="AZ37" s="2" t="s">
        <v>133</v>
      </c>
      <c r="BA37" s="12">
        <v>-0.81944615326046999</v>
      </c>
      <c r="BB37" s="12">
        <v>0.24849503105537538</v>
      </c>
      <c r="BC37">
        <f t="shared" si="15"/>
        <v>0.40753185093081562</v>
      </c>
      <c r="BD37" t="e">
        <f t="shared" si="16"/>
        <v>#N/A</v>
      </c>
      <c r="BE37" s="9" t="str">
        <f t="shared" si="17"/>
        <v/>
      </c>
    </row>
    <row r="38" spans="2:57" x14ac:dyDescent="0.25">
      <c r="B38" t="s">
        <v>66</v>
      </c>
      <c r="C38" t="s">
        <v>65</v>
      </c>
      <c r="D38" s="32">
        <f>IF('Comparative Charts'!D49="","",1)</f>
        <v>1</v>
      </c>
      <c r="O38" s="10">
        <v>31</v>
      </c>
      <c r="P38" s="10" t="s">
        <v>217</v>
      </c>
      <c r="Q38" s="2" t="s">
        <v>216</v>
      </c>
      <c r="R38" s="13">
        <v>-0.97090637481281916</v>
      </c>
      <c r="S38" s="12">
        <v>0.36031461549530619</v>
      </c>
      <c r="T38">
        <f t="shared" si="0"/>
        <v>0.59091596941230207</v>
      </c>
      <c r="U38" t="e">
        <f t="shared" si="1"/>
        <v>#N/A</v>
      </c>
      <c r="V38" s="9" t="str">
        <f t="shared" si="2"/>
        <v/>
      </c>
      <c r="W38" s="10" t="s">
        <v>188</v>
      </c>
      <c r="X38" s="2" t="s">
        <v>187</v>
      </c>
      <c r="Y38" s="12">
        <v>-0.8200376148923666</v>
      </c>
      <c r="Z38" s="12">
        <v>0.6061771357665019</v>
      </c>
      <c r="AA38">
        <f t="shared" si="3"/>
        <v>0.99413050265706304</v>
      </c>
      <c r="AB38" t="e">
        <f t="shared" si="4"/>
        <v>#N/A</v>
      </c>
      <c r="AC38" s="9" t="str">
        <f t="shared" si="5"/>
        <v/>
      </c>
      <c r="AD38" s="10" t="s">
        <v>300</v>
      </c>
      <c r="AE38" s="2" t="s">
        <v>299</v>
      </c>
      <c r="AF38" s="12">
        <v>-0.71436849482699039</v>
      </c>
      <c r="AG38" s="12">
        <v>0.5637075668724989</v>
      </c>
      <c r="AH38">
        <f t="shared" si="6"/>
        <v>0.92448040967089817</v>
      </c>
      <c r="AI38" t="e">
        <f t="shared" si="7"/>
        <v>#N/A</v>
      </c>
      <c r="AJ38" s="9" t="str">
        <f t="shared" si="8"/>
        <v/>
      </c>
      <c r="AK38" s="10" t="s">
        <v>274</v>
      </c>
      <c r="AL38" s="2" t="s">
        <v>273</v>
      </c>
      <c r="AM38" s="12">
        <v>-0.82791236389541356</v>
      </c>
      <c r="AN38" s="12">
        <v>0.51994095831945863</v>
      </c>
      <c r="AO38">
        <f t="shared" si="9"/>
        <v>0.85270317164391207</v>
      </c>
      <c r="AP38" t="e">
        <f t="shared" si="10"/>
        <v>#N/A</v>
      </c>
      <c r="AQ38" s="9" t="str">
        <f t="shared" si="11"/>
        <v/>
      </c>
      <c r="AR38" s="10" t="s">
        <v>45</v>
      </c>
      <c r="AS38" s="2" t="s">
        <v>44</v>
      </c>
      <c r="AT38" s="12">
        <v>-0.87613754102101138</v>
      </c>
      <c r="AU38" s="12">
        <v>0.19625062444278024</v>
      </c>
      <c r="AV38">
        <f t="shared" si="12"/>
        <v>0.32185102408615957</v>
      </c>
      <c r="AW38" t="e">
        <f t="shared" si="13"/>
        <v>#N/A</v>
      </c>
      <c r="AX38" s="9" t="str">
        <f t="shared" si="14"/>
        <v/>
      </c>
      <c r="AY38" s="10" t="s">
        <v>98</v>
      </c>
      <c r="AZ38" s="2" t="s">
        <v>97</v>
      </c>
      <c r="BA38" s="12">
        <v>-0.8192008188019263</v>
      </c>
      <c r="BB38" s="12">
        <v>0.24140237883261839</v>
      </c>
      <c r="BC38">
        <f t="shared" si="15"/>
        <v>0.39589990128549413</v>
      </c>
      <c r="BD38" t="e">
        <f t="shared" si="16"/>
        <v>#N/A</v>
      </c>
      <c r="BE38" s="9" t="str">
        <f t="shared" si="17"/>
        <v/>
      </c>
    </row>
    <row r="39" spans="2:57" x14ac:dyDescent="0.25">
      <c r="B39" t="s">
        <v>68</v>
      </c>
      <c r="C39" t="s">
        <v>67</v>
      </c>
      <c r="D39" s="32" t="str">
        <f>IF('Comparative Charts'!D50="","",1)</f>
        <v/>
      </c>
      <c r="O39" s="10">
        <v>32</v>
      </c>
      <c r="P39" s="10" t="s">
        <v>376</v>
      </c>
      <c r="Q39" s="2" t="s">
        <v>332</v>
      </c>
      <c r="R39" s="13">
        <v>-0.91975995994829496</v>
      </c>
      <c r="S39" s="12">
        <v>0.25402694431067208</v>
      </c>
      <c r="T39">
        <f t="shared" si="0"/>
        <v>0.41660418866950216</v>
      </c>
      <c r="U39" t="e">
        <f t="shared" si="1"/>
        <v>#N/A</v>
      </c>
      <c r="V39" s="9" t="str">
        <f t="shared" si="2"/>
        <v/>
      </c>
      <c r="W39" s="10" t="s">
        <v>201</v>
      </c>
      <c r="X39" s="2" t="s">
        <v>200</v>
      </c>
      <c r="Y39" s="12">
        <v>-0.78591593904847179</v>
      </c>
      <c r="Z39" s="12">
        <v>0.37350218211437147</v>
      </c>
      <c r="AA39">
        <f t="shared" si="3"/>
        <v>0.61254357866756914</v>
      </c>
      <c r="AB39" t="e">
        <f t="shared" si="4"/>
        <v>#N/A</v>
      </c>
      <c r="AC39" s="9" t="str">
        <f t="shared" si="5"/>
        <v/>
      </c>
      <c r="AD39" s="10" t="s">
        <v>368</v>
      </c>
      <c r="AE39" s="2" t="s">
        <v>252</v>
      </c>
      <c r="AF39" s="12">
        <v>-0.694273918478437</v>
      </c>
      <c r="AG39" s="12">
        <v>0.37414236442207388</v>
      </c>
      <c r="AH39">
        <f t="shared" si="6"/>
        <v>0.61359347765220118</v>
      </c>
      <c r="AI39" t="e">
        <f t="shared" si="7"/>
        <v>#N/A</v>
      </c>
      <c r="AJ39" s="9" t="str">
        <f t="shared" si="8"/>
        <v/>
      </c>
      <c r="AK39" s="10" t="s">
        <v>172</v>
      </c>
      <c r="AL39" s="2" t="s">
        <v>171</v>
      </c>
      <c r="AM39" s="12">
        <v>-0.75821284237391973</v>
      </c>
      <c r="AN39" s="12">
        <v>0.27178528950467506</v>
      </c>
      <c r="AO39">
        <f t="shared" si="9"/>
        <v>0.44572787478766707</v>
      </c>
      <c r="AP39" t="e">
        <f t="shared" si="10"/>
        <v>#N/A</v>
      </c>
      <c r="AQ39" s="9" t="str">
        <f t="shared" si="11"/>
        <v/>
      </c>
      <c r="AR39" s="10" t="s">
        <v>326</v>
      </c>
      <c r="AS39" s="2" t="s">
        <v>325</v>
      </c>
      <c r="AT39" s="12">
        <v>-0.86959972527619678</v>
      </c>
      <c r="AU39" s="12">
        <v>0.18666918154371528</v>
      </c>
      <c r="AV39">
        <f t="shared" si="12"/>
        <v>0.30613745773169304</v>
      </c>
      <c r="AW39" t="e">
        <f t="shared" si="13"/>
        <v>#N/A</v>
      </c>
      <c r="AX39" s="9" t="str">
        <f t="shared" si="14"/>
        <v/>
      </c>
      <c r="AY39" s="10" t="s">
        <v>20</v>
      </c>
      <c r="AZ39" s="2" t="s">
        <v>19</v>
      </c>
      <c r="BA39" s="12">
        <v>-0.80318825754149814</v>
      </c>
      <c r="BB39" s="12">
        <v>0.23187454055691353</v>
      </c>
      <c r="BC39">
        <f t="shared" si="15"/>
        <v>0.38027424651333819</v>
      </c>
      <c r="BD39" t="e">
        <f t="shared" si="16"/>
        <v>#N/A</v>
      </c>
      <c r="BE39" s="9" t="str">
        <f t="shared" si="17"/>
        <v/>
      </c>
    </row>
    <row r="40" spans="2:57" x14ac:dyDescent="0.25">
      <c r="B40" t="s">
        <v>70</v>
      </c>
      <c r="C40" t="s">
        <v>69</v>
      </c>
      <c r="D40" s="32" t="str">
        <f>IF('Comparative Charts'!D51="","",1)</f>
        <v/>
      </c>
      <c r="O40" s="10">
        <v>33</v>
      </c>
      <c r="P40" s="10" t="s">
        <v>55</v>
      </c>
      <c r="Q40" s="2" t="s">
        <v>54</v>
      </c>
      <c r="R40" s="13">
        <v>-0.91947126614151831</v>
      </c>
      <c r="S40" s="12">
        <v>0.29137760175532934</v>
      </c>
      <c r="T40">
        <f t="shared" ref="T40:T71" si="18">1.64*S40</f>
        <v>0.47785926687874009</v>
      </c>
      <c r="U40" t="e">
        <f t="shared" ref="U40:U71" si="19">IF(VLOOKUP(Q40,$C$9:$D$186,2,FALSE)=1,T40,NA())</f>
        <v>#N/A</v>
      </c>
      <c r="V40" s="9" t="str">
        <f t="shared" ref="V40:V71" si="20">IF(ISNA(U40)=TRUE,"",Q40)</f>
        <v/>
      </c>
      <c r="W40" s="10" t="s">
        <v>229</v>
      </c>
      <c r="X40" s="2" t="s">
        <v>228</v>
      </c>
      <c r="Y40" s="12">
        <v>-0.7628382851895269</v>
      </c>
      <c r="Z40" s="12">
        <v>0.41252284257447502</v>
      </c>
      <c r="AA40">
        <f t="shared" ref="AA40:AA71" si="21">1.64*Z40</f>
        <v>0.67653746182213903</v>
      </c>
      <c r="AB40" t="e">
        <f t="shared" ref="AB40:AB71" si="22">IF(VLOOKUP(X40,$C$9:$D$186,2,FALSE)=1,AA40,NA())</f>
        <v>#N/A</v>
      </c>
      <c r="AC40" s="9" t="str">
        <f t="shared" ref="AC40:AC71" si="23">IF(ISNA(AB40)=TRUE,"",X40)</f>
        <v/>
      </c>
      <c r="AD40" s="10" t="s">
        <v>45</v>
      </c>
      <c r="AE40" s="2" t="s">
        <v>44</v>
      </c>
      <c r="AF40" s="12">
        <v>-0.65892415792465864</v>
      </c>
      <c r="AG40" s="12">
        <v>0.29434619800260248</v>
      </c>
      <c r="AH40">
        <f t="shared" ref="AH40:AH71" si="24">1.64*AG40</f>
        <v>0.48272776472426804</v>
      </c>
      <c r="AI40" t="e">
        <f t="shared" ref="AI40:AI71" si="25">IF(VLOOKUP(AE40,$C$9:$D$186,2,FALSE)=1,AH40,NA())</f>
        <v>#N/A</v>
      </c>
      <c r="AJ40" s="9" t="str">
        <f t="shared" ref="AJ40:AJ71" si="26">IF(ISNA(AI40)=TRUE,"",AE40)</f>
        <v/>
      </c>
      <c r="AK40" s="10" t="s">
        <v>300</v>
      </c>
      <c r="AL40" s="2" t="s">
        <v>299</v>
      </c>
      <c r="AM40" s="12">
        <v>-0.73958284851770884</v>
      </c>
      <c r="AN40" s="12">
        <v>0.59674094290048185</v>
      </c>
      <c r="AO40">
        <f t="shared" ref="AO40:AO71" si="27">1.64*AN40</f>
        <v>0.97865514635679018</v>
      </c>
      <c r="AP40" t="e">
        <f t="shared" ref="AP40:AP71" si="28">IF(VLOOKUP(AL40,$C$9:$D$186,2,FALSE)=1,AO40,NA())</f>
        <v>#N/A</v>
      </c>
      <c r="AQ40" s="9" t="str">
        <f t="shared" ref="AQ40:AQ71" si="29">IF(ISNA(AP40)=TRUE,"",AL40)</f>
        <v/>
      </c>
      <c r="AR40" s="10" t="s">
        <v>367</v>
      </c>
      <c r="AS40" s="2" t="s">
        <v>211</v>
      </c>
      <c r="AT40" s="12">
        <v>-0.83880238362896342</v>
      </c>
      <c r="AU40" s="12">
        <v>0.27634968636657775</v>
      </c>
      <c r="AV40">
        <f t="shared" ref="AV40:AV71" si="30">1.64*AU40</f>
        <v>0.45321348564118746</v>
      </c>
      <c r="AW40" t="e">
        <f t="shared" ref="AW40:AW71" si="31">IF(VLOOKUP(AS40,$C$9:$D$186,2,FALSE)=1,AV40,NA())</f>
        <v>#N/A</v>
      </c>
      <c r="AX40" s="9" t="str">
        <f t="shared" ref="AX40:AX71" si="32">IF(ISNA(AW40)=TRUE,"",AS40)</f>
        <v/>
      </c>
      <c r="AY40" s="10" t="s">
        <v>147</v>
      </c>
      <c r="AZ40" s="2" t="s">
        <v>146</v>
      </c>
      <c r="BA40" s="12">
        <v>-0.79885067750763072</v>
      </c>
      <c r="BB40" s="12">
        <v>0.16383974411547927</v>
      </c>
      <c r="BC40">
        <f t="shared" ref="BC40:BC71" si="33">1.64*BB40</f>
        <v>0.268697180349386</v>
      </c>
      <c r="BD40">
        <f t="shared" ref="BD40:BD71" si="34">IF(VLOOKUP(AZ40,$C$9:$D$186,2,FALSE)=1,BC40,NA())</f>
        <v>0.268697180349386</v>
      </c>
      <c r="BE40" s="9" t="str">
        <f t="shared" ref="BE40:BE71" si="35">IF(ISNA(BD40)=TRUE,"",AZ40)</f>
        <v>IDN</v>
      </c>
    </row>
    <row r="41" spans="2:57" x14ac:dyDescent="0.25">
      <c r="B41" t="s">
        <v>72</v>
      </c>
      <c r="C41" t="s">
        <v>71</v>
      </c>
      <c r="D41" s="32" t="str">
        <f>IF('Comparative Charts'!D52="","",1)</f>
        <v/>
      </c>
      <c r="O41" s="10">
        <v>34</v>
      </c>
      <c r="P41" s="10" t="s">
        <v>26</v>
      </c>
      <c r="Q41" s="2" t="s">
        <v>25</v>
      </c>
      <c r="R41" s="13">
        <v>-0.91916406584670562</v>
      </c>
      <c r="S41" s="12">
        <v>0.25130023322348893</v>
      </c>
      <c r="T41">
        <f t="shared" si="18"/>
        <v>0.41213238248652184</v>
      </c>
      <c r="U41" t="e">
        <f t="shared" si="19"/>
        <v>#N/A</v>
      </c>
      <c r="V41" s="9" t="str">
        <f t="shared" si="20"/>
        <v/>
      </c>
      <c r="W41" s="10" t="s">
        <v>119</v>
      </c>
      <c r="X41" s="2" t="s">
        <v>118</v>
      </c>
      <c r="Y41" s="12">
        <v>-0.76087740089029476</v>
      </c>
      <c r="Z41" s="12">
        <v>0.3067849652941122</v>
      </c>
      <c r="AA41">
        <f t="shared" si="21"/>
        <v>0.50312734308234397</v>
      </c>
      <c r="AB41" t="e">
        <f t="shared" si="22"/>
        <v>#N/A</v>
      </c>
      <c r="AC41" s="9" t="str">
        <f t="shared" si="23"/>
        <v/>
      </c>
      <c r="AD41" s="10" t="s">
        <v>20</v>
      </c>
      <c r="AE41" s="2" t="s">
        <v>19</v>
      </c>
      <c r="AF41" s="12">
        <v>-0.65466184670493954</v>
      </c>
      <c r="AG41" s="12">
        <v>0.29434619800260248</v>
      </c>
      <c r="AH41">
        <f t="shared" si="24"/>
        <v>0.48272776472426804</v>
      </c>
      <c r="AI41" t="e">
        <f t="shared" si="25"/>
        <v>#N/A</v>
      </c>
      <c r="AJ41" s="9" t="str">
        <f t="shared" si="26"/>
        <v/>
      </c>
      <c r="AK41" s="10" t="s">
        <v>320</v>
      </c>
      <c r="AL41" s="2" t="s">
        <v>319</v>
      </c>
      <c r="AM41" s="12">
        <v>-0.7208292810791278</v>
      </c>
      <c r="AN41" s="12">
        <v>0.21645937618189412</v>
      </c>
      <c r="AO41">
        <f t="shared" si="27"/>
        <v>0.35499337693830635</v>
      </c>
      <c r="AP41" t="e">
        <f t="shared" si="28"/>
        <v>#N/A</v>
      </c>
      <c r="AQ41" s="9" t="str">
        <f t="shared" si="29"/>
        <v/>
      </c>
      <c r="AR41" s="10" t="s">
        <v>300</v>
      </c>
      <c r="AS41" s="2" t="s">
        <v>299</v>
      </c>
      <c r="AT41" s="12">
        <v>-0.82692029870495087</v>
      </c>
      <c r="AU41" s="12">
        <v>0.45038851528650714</v>
      </c>
      <c r="AV41">
        <f t="shared" si="30"/>
        <v>0.73863716506987165</v>
      </c>
      <c r="AW41" t="e">
        <f t="shared" si="31"/>
        <v>#N/A</v>
      </c>
      <c r="AX41" s="9" t="str">
        <f t="shared" si="32"/>
        <v/>
      </c>
      <c r="AY41" s="10" t="s">
        <v>371</v>
      </c>
      <c r="AZ41" s="2" t="s">
        <v>298</v>
      </c>
      <c r="BA41" s="12">
        <v>-0.78875794703498525</v>
      </c>
      <c r="BB41" s="12">
        <v>0.26706317040829514</v>
      </c>
      <c r="BC41">
        <f t="shared" si="33"/>
        <v>0.43798359946960402</v>
      </c>
      <c r="BD41" t="e">
        <f t="shared" si="34"/>
        <v>#N/A</v>
      </c>
      <c r="BE41" s="9" t="str">
        <f t="shared" si="35"/>
        <v/>
      </c>
    </row>
    <row r="42" spans="2:57" x14ac:dyDescent="0.25">
      <c r="B42" t="s">
        <v>357</v>
      </c>
      <c r="C42" t="s">
        <v>73</v>
      </c>
      <c r="D42" s="32" t="str">
        <f>IF('Comparative Charts'!D53="","",1)</f>
        <v/>
      </c>
      <c r="O42" s="10">
        <v>35</v>
      </c>
      <c r="P42" s="10" t="s">
        <v>174</v>
      </c>
      <c r="Q42" s="2" t="s">
        <v>173</v>
      </c>
      <c r="R42" s="13">
        <v>-0.90877453388243046</v>
      </c>
      <c r="S42" s="12">
        <v>0.36031461549530619</v>
      </c>
      <c r="T42">
        <f t="shared" si="18"/>
        <v>0.59091596941230207</v>
      </c>
      <c r="U42" t="e">
        <f t="shared" si="19"/>
        <v>#N/A</v>
      </c>
      <c r="V42" s="9" t="str">
        <f t="shared" si="20"/>
        <v/>
      </c>
      <c r="W42" s="10" t="s">
        <v>134</v>
      </c>
      <c r="X42" s="2" t="s">
        <v>133</v>
      </c>
      <c r="Y42" s="12">
        <v>-0.75093366162234643</v>
      </c>
      <c r="Z42" s="12">
        <v>0.31873333373090551</v>
      </c>
      <c r="AA42">
        <f t="shared" si="21"/>
        <v>0.522722667318685</v>
      </c>
      <c r="AB42" t="e">
        <f t="shared" si="22"/>
        <v>#N/A</v>
      </c>
      <c r="AC42" s="9" t="str">
        <f t="shared" si="23"/>
        <v/>
      </c>
      <c r="AD42" s="10" t="s">
        <v>15</v>
      </c>
      <c r="AE42" s="2" t="s">
        <v>14</v>
      </c>
      <c r="AF42" s="12">
        <v>-0.65337260333753588</v>
      </c>
      <c r="AG42" s="12">
        <v>0.29434619800260248</v>
      </c>
      <c r="AH42">
        <f t="shared" si="24"/>
        <v>0.48272776472426804</v>
      </c>
      <c r="AI42" t="e">
        <f t="shared" si="25"/>
        <v>#N/A</v>
      </c>
      <c r="AJ42" s="9" t="str">
        <f t="shared" si="26"/>
        <v/>
      </c>
      <c r="AK42" s="10" t="s">
        <v>13</v>
      </c>
      <c r="AL42" s="2" t="s">
        <v>12</v>
      </c>
      <c r="AM42" s="12">
        <v>-0.70957546122155735</v>
      </c>
      <c r="AN42" s="12">
        <v>0.29177868538636526</v>
      </c>
      <c r="AO42">
        <f t="shared" si="27"/>
        <v>0.47851704403363898</v>
      </c>
      <c r="AP42" t="e">
        <f t="shared" si="28"/>
        <v>#N/A</v>
      </c>
      <c r="AQ42" s="9" t="str">
        <f t="shared" si="29"/>
        <v/>
      </c>
      <c r="AR42" s="10" t="s">
        <v>201</v>
      </c>
      <c r="AS42" s="2" t="s">
        <v>200</v>
      </c>
      <c r="AT42" s="12">
        <v>-0.82465534224967663</v>
      </c>
      <c r="AU42" s="12">
        <v>0.37135850669511394</v>
      </c>
      <c r="AV42">
        <f t="shared" si="30"/>
        <v>0.60902795097998685</v>
      </c>
      <c r="AW42" t="e">
        <f t="shared" si="31"/>
        <v>#N/A</v>
      </c>
      <c r="AX42" s="9" t="str">
        <f t="shared" si="32"/>
        <v/>
      </c>
      <c r="AY42" s="10" t="s">
        <v>32</v>
      </c>
      <c r="AZ42" s="2" t="s">
        <v>31</v>
      </c>
      <c r="BA42" s="12">
        <v>-0.78081476958594132</v>
      </c>
      <c r="BB42" s="12">
        <v>0.53653470441187612</v>
      </c>
      <c r="BC42">
        <f t="shared" si="33"/>
        <v>0.87991691523547677</v>
      </c>
      <c r="BD42" t="e">
        <f t="shared" si="34"/>
        <v>#N/A</v>
      </c>
      <c r="BE42" s="9" t="str">
        <f t="shared" si="35"/>
        <v/>
      </c>
    </row>
    <row r="43" spans="2:57" x14ac:dyDescent="0.25">
      <c r="B43" t="s">
        <v>75</v>
      </c>
      <c r="C43" t="s">
        <v>74</v>
      </c>
      <c r="D43" s="32" t="str">
        <f>IF('Comparative Charts'!D54="","",1)</f>
        <v/>
      </c>
      <c r="O43" s="10">
        <v>36</v>
      </c>
      <c r="P43" s="10" t="s">
        <v>203</v>
      </c>
      <c r="Q43" s="2" t="s">
        <v>202</v>
      </c>
      <c r="R43" s="13">
        <v>-0.90877453388243046</v>
      </c>
      <c r="S43" s="12">
        <v>0.36031461549530619</v>
      </c>
      <c r="T43">
        <f t="shared" si="18"/>
        <v>0.59091596941230207</v>
      </c>
      <c r="U43" t="e">
        <f t="shared" si="19"/>
        <v>#N/A</v>
      </c>
      <c r="V43" s="9" t="str">
        <f t="shared" si="20"/>
        <v/>
      </c>
      <c r="W43" s="10" t="s">
        <v>300</v>
      </c>
      <c r="X43" s="2" t="s">
        <v>299</v>
      </c>
      <c r="Y43" s="12">
        <v>-0.73598574163300268</v>
      </c>
      <c r="Z43" s="12">
        <v>0.66053614439227493</v>
      </c>
      <c r="AA43">
        <f t="shared" si="21"/>
        <v>1.0832792768033308</v>
      </c>
      <c r="AB43" t="e">
        <f t="shared" si="22"/>
        <v>#N/A</v>
      </c>
      <c r="AC43" s="9" t="str">
        <f t="shared" si="23"/>
        <v/>
      </c>
      <c r="AD43" s="10" t="s">
        <v>72</v>
      </c>
      <c r="AE43" s="2" t="s">
        <v>71</v>
      </c>
      <c r="AF43" s="12">
        <v>-0.64472026125784931</v>
      </c>
      <c r="AG43" s="12">
        <v>0.24040796242376472</v>
      </c>
      <c r="AH43">
        <f t="shared" si="24"/>
        <v>0.39426905837497411</v>
      </c>
      <c r="AI43" t="e">
        <f t="shared" si="25"/>
        <v>#N/A</v>
      </c>
      <c r="AJ43" s="9" t="str">
        <f t="shared" si="26"/>
        <v/>
      </c>
      <c r="AK43" s="10" t="s">
        <v>15</v>
      </c>
      <c r="AL43" s="2" t="s">
        <v>14</v>
      </c>
      <c r="AM43" s="12">
        <v>-0.69955471858828977</v>
      </c>
      <c r="AN43" s="12">
        <v>0.2628266479146692</v>
      </c>
      <c r="AO43">
        <f t="shared" si="27"/>
        <v>0.43103570258005747</v>
      </c>
      <c r="AP43" t="e">
        <f t="shared" si="28"/>
        <v>#N/A</v>
      </c>
      <c r="AQ43" s="9" t="str">
        <f t="shared" si="29"/>
        <v/>
      </c>
      <c r="AR43" s="10" t="s">
        <v>376</v>
      </c>
      <c r="AS43" s="2" t="s">
        <v>332</v>
      </c>
      <c r="AT43" s="12">
        <v>-0.80648725628816909</v>
      </c>
      <c r="AU43" s="12">
        <v>0.20351085401942651</v>
      </c>
      <c r="AV43">
        <f t="shared" si="30"/>
        <v>0.33375780059185944</v>
      </c>
      <c r="AW43" t="e">
        <f t="shared" si="31"/>
        <v>#N/A</v>
      </c>
      <c r="AX43" s="9" t="str">
        <f t="shared" si="32"/>
        <v/>
      </c>
      <c r="AY43" s="10" t="s">
        <v>358</v>
      </c>
      <c r="AZ43" s="2" t="s">
        <v>94</v>
      </c>
      <c r="BA43" s="12">
        <v>-0.77294803049288252</v>
      </c>
      <c r="BB43" s="12">
        <v>0.2961069418304243</v>
      </c>
      <c r="BC43">
        <f t="shared" si="33"/>
        <v>0.48561538460189579</v>
      </c>
      <c r="BD43" t="e">
        <f t="shared" si="34"/>
        <v>#N/A</v>
      </c>
      <c r="BE43" s="9" t="str">
        <f t="shared" si="35"/>
        <v/>
      </c>
    </row>
    <row r="44" spans="2:57" x14ac:dyDescent="0.25">
      <c r="B44" t="s">
        <v>77</v>
      </c>
      <c r="C44" t="s">
        <v>76</v>
      </c>
      <c r="D44" s="32" t="str">
        <f>IF('Comparative Charts'!D55="","",1)</f>
        <v/>
      </c>
      <c r="O44" s="10">
        <v>37</v>
      </c>
      <c r="P44" s="10" t="s">
        <v>182</v>
      </c>
      <c r="Q44" s="2" t="s">
        <v>181</v>
      </c>
      <c r="R44" s="13">
        <v>-0.88839718686246949</v>
      </c>
      <c r="S44" s="12">
        <v>0.29137760175532934</v>
      </c>
      <c r="T44">
        <f t="shared" si="18"/>
        <v>0.47785926687874009</v>
      </c>
      <c r="U44" t="e">
        <f t="shared" si="19"/>
        <v>#N/A</v>
      </c>
      <c r="V44" s="9" t="str">
        <f t="shared" si="20"/>
        <v/>
      </c>
      <c r="W44" s="10" t="s">
        <v>72</v>
      </c>
      <c r="X44" s="2" t="s">
        <v>71</v>
      </c>
      <c r="Y44" s="12">
        <v>-0.72447531480138905</v>
      </c>
      <c r="Z44" s="12">
        <v>0.26599811359710124</v>
      </c>
      <c r="AA44">
        <f t="shared" si="21"/>
        <v>0.436236906299246</v>
      </c>
      <c r="AB44" t="e">
        <f t="shared" si="22"/>
        <v>#N/A</v>
      </c>
      <c r="AC44" s="9" t="str">
        <f t="shared" si="23"/>
        <v/>
      </c>
      <c r="AD44" s="10" t="s">
        <v>223</v>
      </c>
      <c r="AE44" s="2" t="s">
        <v>222</v>
      </c>
      <c r="AF44" s="12">
        <v>-0.62483991921410775</v>
      </c>
      <c r="AG44" s="12">
        <v>0.23887449915105682</v>
      </c>
      <c r="AH44">
        <f t="shared" si="24"/>
        <v>0.39175417860773315</v>
      </c>
      <c r="AI44" t="e">
        <f t="shared" si="25"/>
        <v>#N/A</v>
      </c>
      <c r="AJ44" s="9" t="str">
        <f t="shared" si="26"/>
        <v/>
      </c>
      <c r="AK44" s="10" t="s">
        <v>289</v>
      </c>
      <c r="AL44" s="2" t="s">
        <v>288</v>
      </c>
      <c r="AM44" s="12">
        <v>-0.5861104854996585</v>
      </c>
      <c r="AN44" s="12">
        <v>0.51994095831945863</v>
      </c>
      <c r="AO44">
        <f t="shared" si="27"/>
        <v>0.85270317164391207</v>
      </c>
      <c r="AP44" t="e">
        <f t="shared" si="28"/>
        <v>#N/A</v>
      </c>
      <c r="AQ44" s="9" t="str">
        <f t="shared" si="29"/>
        <v/>
      </c>
      <c r="AR44" s="10" t="s">
        <v>302</v>
      </c>
      <c r="AS44" s="2" t="s">
        <v>301</v>
      </c>
      <c r="AT44" s="12">
        <v>-0.7993851653092765</v>
      </c>
      <c r="AU44" s="12">
        <v>0.37135850669511394</v>
      </c>
      <c r="AV44">
        <f t="shared" si="30"/>
        <v>0.60902795097998685</v>
      </c>
      <c r="AW44" t="e">
        <f t="shared" si="31"/>
        <v>#N/A</v>
      </c>
      <c r="AX44" s="9" t="str">
        <f t="shared" si="32"/>
        <v/>
      </c>
      <c r="AY44" s="10" t="s">
        <v>245</v>
      </c>
      <c r="AZ44" s="2" t="s">
        <v>244</v>
      </c>
      <c r="BA44" s="12">
        <v>-0.7687928296646015</v>
      </c>
      <c r="BB44" s="12">
        <v>0.21583131268342742</v>
      </c>
      <c r="BC44">
        <f t="shared" si="33"/>
        <v>0.35396335280082097</v>
      </c>
      <c r="BD44" t="e">
        <f t="shared" si="34"/>
        <v>#N/A</v>
      </c>
      <c r="BE44" s="9" t="str">
        <f t="shared" si="35"/>
        <v/>
      </c>
    </row>
    <row r="45" spans="2:57" x14ac:dyDescent="0.25">
      <c r="B45" t="s">
        <v>79</v>
      </c>
      <c r="C45" t="s">
        <v>78</v>
      </c>
      <c r="D45" s="32" t="str">
        <f>IF('Comparative Charts'!D56="","",1)</f>
        <v/>
      </c>
      <c r="O45" s="10">
        <v>38</v>
      </c>
      <c r="P45" s="10" t="s">
        <v>123</v>
      </c>
      <c r="Q45" s="2" t="s">
        <v>122</v>
      </c>
      <c r="R45" s="13">
        <v>-0.87291828281514883</v>
      </c>
      <c r="S45" s="12">
        <v>0.28728334123682875</v>
      </c>
      <c r="T45">
        <f t="shared" si="18"/>
        <v>0.47114467962839912</v>
      </c>
      <c r="U45" t="e">
        <f t="shared" si="19"/>
        <v>#N/A</v>
      </c>
      <c r="V45" s="9" t="str">
        <f t="shared" si="20"/>
        <v/>
      </c>
      <c r="W45" s="10" t="s">
        <v>369</v>
      </c>
      <c r="X45" s="2" t="s">
        <v>268</v>
      </c>
      <c r="Y45" s="12">
        <v>-0.68595885159469128</v>
      </c>
      <c r="Z45" s="12">
        <v>0.21591513909296886</v>
      </c>
      <c r="AA45">
        <f t="shared" si="21"/>
        <v>0.3541008281124689</v>
      </c>
      <c r="AB45" t="e">
        <f t="shared" si="22"/>
        <v>#N/A</v>
      </c>
      <c r="AC45" s="9" t="str">
        <f t="shared" si="23"/>
        <v/>
      </c>
      <c r="AD45" s="10" t="s">
        <v>375</v>
      </c>
      <c r="AE45" s="2" t="s">
        <v>331</v>
      </c>
      <c r="AF45" s="12">
        <v>-0.62072069256285589</v>
      </c>
      <c r="AG45" s="12">
        <v>0.37414236442207388</v>
      </c>
      <c r="AH45">
        <f t="shared" si="24"/>
        <v>0.61359347765220118</v>
      </c>
      <c r="AI45" t="e">
        <f t="shared" si="25"/>
        <v>#N/A</v>
      </c>
      <c r="AJ45" s="9" t="str">
        <f t="shared" si="26"/>
        <v/>
      </c>
      <c r="AK45" s="10" t="s">
        <v>20</v>
      </c>
      <c r="AL45" s="2" t="s">
        <v>19</v>
      </c>
      <c r="AM45" s="12">
        <v>-0.57031754777027643</v>
      </c>
      <c r="AN45" s="12">
        <v>0.2628266479146692</v>
      </c>
      <c r="AO45">
        <f t="shared" si="27"/>
        <v>0.43103570258005747</v>
      </c>
      <c r="AP45" t="e">
        <f t="shared" si="28"/>
        <v>#N/A</v>
      </c>
      <c r="AQ45" s="9" t="str">
        <f t="shared" si="29"/>
        <v/>
      </c>
      <c r="AR45" s="10" t="s">
        <v>75</v>
      </c>
      <c r="AS45" s="2" t="s">
        <v>74</v>
      </c>
      <c r="AT45" s="12">
        <v>-0.78325620684878594</v>
      </c>
      <c r="AU45" s="12">
        <v>0.20773727561581487</v>
      </c>
      <c r="AV45">
        <f t="shared" si="30"/>
        <v>0.34068913200993639</v>
      </c>
      <c r="AW45" t="e">
        <f t="shared" si="31"/>
        <v>#N/A</v>
      </c>
      <c r="AX45" s="9" t="str">
        <f t="shared" si="32"/>
        <v/>
      </c>
      <c r="AY45" s="10" t="s">
        <v>172</v>
      </c>
      <c r="AZ45" s="2" t="s">
        <v>171</v>
      </c>
      <c r="BA45" s="12">
        <v>-0.7634330568505423</v>
      </c>
      <c r="BB45" s="12">
        <v>0.23692223290035708</v>
      </c>
      <c r="BC45">
        <f t="shared" si="33"/>
        <v>0.3885524619565856</v>
      </c>
      <c r="BD45" t="e">
        <f t="shared" si="34"/>
        <v>#N/A</v>
      </c>
      <c r="BE45" s="9" t="str">
        <f t="shared" si="35"/>
        <v/>
      </c>
    </row>
    <row r="46" spans="2:57" x14ac:dyDescent="0.25">
      <c r="B46" t="s">
        <v>81</v>
      </c>
      <c r="C46" t="s">
        <v>80</v>
      </c>
      <c r="D46" s="32" t="str">
        <f>IF('Comparative Charts'!D57="","",1)</f>
        <v/>
      </c>
      <c r="O46" s="10">
        <v>39</v>
      </c>
      <c r="P46" s="10" t="s">
        <v>313</v>
      </c>
      <c r="Q46" s="2" t="s">
        <v>312</v>
      </c>
      <c r="R46" s="13">
        <v>-0.85927816487445785</v>
      </c>
      <c r="S46" s="12">
        <v>0.25130023322348893</v>
      </c>
      <c r="T46">
        <f t="shared" si="18"/>
        <v>0.41213238248652184</v>
      </c>
      <c r="U46" t="e">
        <f t="shared" si="19"/>
        <v>#N/A</v>
      </c>
      <c r="V46" s="9" t="str">
        <f t="shared" si="20"/>
        <v/>
      </c>
      <c r="W46" s="10" t="s">
        <v>245</v>
      </c>
      <c r="X46" s="2" t="s">
        <v>244</v>
      </c>
      <c r="Y46" s="12">
        <v>-0.65410384511708519</v>
      </c>
      <c r="Z46" s="12">
        <v>0.26334453452009404</v>
      </c>
      <c r="AA46">
        <f t="shared" si="21"/>
        <v>0.43188503661295419</v>
      </c>
      <c r="AB46" t="e">
        <f t="shared" si="22"/>
        <v>#N/A</v>
      </c>
      <c r="AC46" s="9" t="str">
        <f t="shared" si="23"/>
        <v/>
      </c>
      <c r="AD46" s="10" t="s">
        <v>186</v>
      </c>
      <c r="AE46" s="2" t="s">
        <v>185</v>
      </c>
      <c r="AF46" s="12">
        <v>-0.61167805037031042</v>
      </c>
      <c r="AG46" s="12">
        <v>0.31908959204123422</v>
      </c>
      <c r="AH46">
        <f t="shared" si="24"/>
        <v>0.52330693094762404</v>
      </c>
      <c r="AI46" t="e">
        <f t="shared" si="25"/>
        <v>#N/A</v>
      </c>
      <c r="AJ46" s="9" t="str">
        <f t="shared" si="26"/>
        <v/>
      </c>
      <c r="AK46" s="10" t="s">
        <v>229</v>
      </c>
      <c r="AL46" s="2" t="s">
        <v>228</v>
      </c>
      <c r="AM46" s="12">
        <v>-0.52300524426155071</v>
      </c>
      <c r="AN46" s="12">
        <v>0.51994095831945863</v>
      </c>
      <c r="AO46">
        <f t="shared" si="27"/>
        <v>0.85270317164391207</v>
      </c>
      <c r="AP46" t="e">
        <f t="shared" si="28"/>
        <v>#N/A</v>
      </c>
      <c r="AQ46" s="9" t="str">
        <f t="shared" si="29"/>
        <v/>
      </c>
      <c r="AR46" s="10" t="s">
        <v>123</v>
      </c>
      <c r="AS46" s="2" t="s">
        <v>122</v>
      </c>
      <c r="AT46" s="12">
        <v>-0.76168084755210386</v>
      </c>
      <c r="AU46" s="12">
        <v>0.37135850669511394</v>
      </c>
      <c r="AV46">
        <f t="shared" si="30"/>
        <v>0.60902795097998685</v>
      </c>
      <c r="AW46" t="e">
        <f t="shared" si="31"/>
        <v>#N/A</v>
      </c>
      <c r="AX46" s="9" t="str">
        <f t="shared" si="32"/>
        <v/>
      </c>
      <c r="AY46" s="10" t="s">
        <v>119</v>
      </c>
      <c r="AZ46" s="2" t="s">
        <v>118</v>
      </c>
      <c r="BA46" s="12">
        <v>-0.7436548624197602</v>
      </c>
      <c r="BB46" s="12">
        <v>0.23692223290035708</v>
      </c>
      <c r="BC46">
        <f t="shared" si="33"/>
        <v>0.3885524619565856</v>
      </c>
      <c r="BD46" t="e">
        <f t="shared" si="34"/>
        <v>#N/A</v>
      </c>
      <c r="BE46" s="9" t="str">
        <f t="shared" si="35"/>
        <v/>
      </c>
    </row>
    <row r="47" spans="2:57" x14ac:dyDescent="0.25">
      <c r="B47" t="s">
        <v>83</v>
      </c>
      <c r="C47" t="s">
        <v>82</v>
      </c>
      <c r="D47" s="32" t="str">
        <f>IF('Comparative Charts'!D58="","",1)</f>
        <v/>
      </c>
      <c r="O47" s="10">
        <v>40</v>
      </c>
      <c r="P47" s="10" t="s">
        <v>300</v>
      </c>
      <c r="Q47" s="2" t="s">
        <v>299</v>
      </c>
      <c r="R47" s="13">
        <v>-0.8536909848635158</v>
      </c>
      <c r="S47" s="12">
        <v>0.35265752232120906</v>
      </c>
      <c r="T47">
        <f t="shared" si="18"/>
        <v>0.57835833660678282</v>
      </c>
      <c r="U47" t="e">
        <f t="shared" si="19"/>
        <v>#N/A</v>
      </c>
      <c r="V47" s="9" t="str">
        <f t="shared" si="20"/>
        <v/>
      </c>
      <c r="W47" s="10" t="s">
        <v>261</v>
      </c>
      <c r="X47" s="2" t="s">
        <v>260</v>
      </c>
      <c r="Y47" s="12">
        <v>-0.57093027742656233</v>
      </c>
      <c r="Z47" s="12">
        <v>0.31915287616104948</v>
      </c>
      <c r="AA47">
        <f t="shared" si="21"/>
        <v>0.52341071690412111</v>
      </c>
      <c r="AB47" t="e">
        <f t="shared" si="22"/>
        <v>#N/A</v>
      </c>
      <c r="AC47" s="9" t="str">
        <f t="shared" si="23"/>
        <v/>
      </c>
      <c r="AD47" s="10" t="s">
        <v>369</v>
      </c>
      <c r="AE47" s="2" t="s">
        <v>268</v>
      </c>
      <c r="AF47" s="12">
        <v>-0.59451526229779705</v>
      </c>
      <c r="AG47" s="12">
        <v>0.20697929466807191</v>
      </c>
      <c r="AH47">
        <f t="shared" si="24"/>
        <v>0.33944604325563793</v>
      </c>
      <c r="AI47" t="e">
        <f t="shared" si="25"/>
        <v>#N/A</v>
      </c>
      <c r="AJ47" s="9" t="str">
        <f t="shared" si="26"/>
        <v/>
      </c>
      <c r="AK47" s="10" t="s">
        <v>375</v>
      </c>
      <c r="AL47" s="2" t="s">
        <v>331</v>
      </c>
      <c r="AM47" s="12">
        <v>-0.52300524426155071</v>
      </c>
      <c r="AN47" s="12">
        <v>0.51994095831945863</v>
      </c>
      <c r="AO47">
        <f t="shared" si="27"/>
        <v>0.85270317164391207</v>
      </c>
      <c r="AP47" t="e">
        <f t="shared" si="28"/>
        <v>#N/A</v>
      </c>
      <c r="AQ47" s="9" t="str">
        <f t="shared" si="29"/>
        <v/>
      </c>
      <c r="AR47" s="10" t="s">
        <v>245</v>
      </c>
      <c r="AS47" s="2" t="s">
        <v>244</v>
      </c>
      <c r="AT47" s="12">
        <v>-0.76036473709330121</v>
      </c>
      <c r="AU47" s="12">
        <v>0.23542062698000482</v>
      </c>
      <c r="AV47">
        <f t="shared" si="30"/>
        <v>0.38608982824720789</v>
      </c>
      <c r="AW47" t="e">
        <f t="shared" si="31"/>
        <v>#N/A</v>
      </c>
      <c r="AX47" s="9" t="str">
        <f t="shared" si="32"/>
        <v/>
      </c>
      <c r="AY47" s="10" t="s">
        <v>373</v>
      </c>
      <c r="AZ47" s="2" t="s">
        <v>327</v>
      </c>
      <c r="BA47" s="12">
        <v>-0.72488576250163439</v>
      </c>
      <c r="BB47" s="12">
        <v>0.19620820843666348</v>
      </c>
      <c r="BC47">
        <f t="shared" si="33"/>
        <v>0.3217814618361281</v>
      </c>
      <c r="BD47" t="e">
        <f t="shared" si="34"/>
        <v>#N/A</v>
      </c>
      <c r="BE47" s="9" t="str">
        <f t="shared" si="35"/>
        <v/>
      </c>
    </row>
    <row r="48" spans="2:57" x14ac:dyDescent="0.25">
      <c r="B48" t="s">
        <v>85</v>
      </c>
      <c r="C48" t="s">
        <v>84</v>
      </c>
      <c r="D48" s="32" t="str">
        <f>IF('Comparative Charts'!D59="","",1)</f>
        <v/>
      </c>
      <c r="O48" s="10">
        <v>41</v>
      </c>
      <c r="P48" s="10" t="s">
        <v>297</v>
      </c>
      <c r="Q48" s="2" t="s">
        <v>296</v>
      </c>
      <c r="R48" s="13">
        <v>-0.77760731483085266</v>
      </c>
      <c r="S48" s="12">
        <v>0.36031461549530619</v>
      </c>
      <c r="T48">
        <f t="shared" si="18"/>
        <v>0.59091596941230207</v>
      </c>
      <c r="U48" t="e">
        <f t="shared" si="19"/>
        <v>#N/A</v>
      </c>
      <c r="V48" s="9" t="str">
        <f t="shared" si="20"/>
        <v/>
      </c>
      <c r="W48" s="10" t="s">
        <v>115</v>
      </c>
      <c r="X48" s="2" t="s">
        <v>114</v>
      </c>
      <c r="Y48" s="12">
        <v>-0.5613348284275238</v>
      </c>
      <c r="Z48" s="12">
        <v>0.34248229323012747</v>
      </c>
      <c r="AA48">
        <f t="shared" si="21"/>
        <v>0.56167096089740898</v>
      </c>
      <c r="AB48" t="e">
        <f t="shared" si="22"/>
        <v>#N/A</v>
      </c>
      <c r="AC48" s="9" t="str">
        <f t="shared" si="23"/>
        <v/>
      </c>
      <c r="AD48" s="10" t="s">
        <v>357</v>
      </c>
      <c r="AE48" s="2" t="s">
        <v>73</v>
      </c>
      <c r="AF48" s="12">
        <v>-0.58049981388382377</v>
      </c>
      <c r="AG48" s="12">
        <v>0.38512328444152177</v>
      </c>
      <c r="AH48">
        <f t="shared" si="24"/>
        <v>0.63160218648409572</v>
      </c>
      <c r="AI48" t="e">
        <f t="shared" si="25"/>
        <v>#N/A</v>
      </c>
      <c r="AJ48" s="9" t="str">
        <f t="shared" si="26"/>
        <v/>
      </c>
      <c r="AK48" s="10" t="s">
        <v>91</v>
      </c>
      <c r="AL48" s="2" t="s">
        <v>90</v>
      </c>
      <c r="AM48" s="12">
        <v>-0.52179681550604728</v>
      </c>
      <c r="AN48" s="12">
        <v>0.60188084442426626</v>
      </c>
      <c r="AO48">
        <f t="shared" si="27"/>
        <v>0.98708458485579664</v>
      </c>
      <c r="AP48" t="e">
        <f t="shared" si="28"/>
        <v>#N/A</v>
      </c>
      <c r="AQ48" s="9" t="str">
        <f t="shared" si="29"/>
        <v/>
      </c>
      <c r="AR48" s="10" t="s">
        <v>289</v>
      </c>
      <c r="AS48" s="2" t="s">
        <v>288</v>
      </c>
      <c r="AT48" s="12">
        <v>-0.72977513266813221</v>
      </c>
      <c r="AU48" s="12">
        <v>0.44307336250641616</v>
      </c>
      <c r="AV48">
        <f t="shared" si="30"/>
        <v>0.72664031451052247</v>
      </c>
      <c r="AW48" t="e">
        <f t="shared" si="31"/>
        <v>#N/A</v>
      </c>
      <c r="AX48" s="9" t="str">
        <f t="shared" si="32"/>
        <v/>
      </c>
      <c r="AY48" s="10" t="s">
        <v>45</v>
      </c>
      <c r="AZ48" s="2" t="s">
        <v>44</v>
      </c>
      <c r="BA48" s="12">
        <v>-0.6536239410710486</v>
      </c>
      <c r="BB48" s="12">
        <v>0.22037559601784598</v>
      </c>
      <c r="BC48">
        <f t="shared" si="33"/>
        <v>0.3614159774692674</v>
      </c>
      <c r="BD48" t="e">
        <f t="shared" si="34"/>
        <v>#N/A</v>
      </c>
      <c r="BE48" s="9" t="str">
        <f t="shared" si="35"/>
        <v/>
      </c>
    </row>
    <row r="49" spans="2:57" x14ac:dyDescent="0.25">
      <c r="B49" t="s">
        <v>87</v>
      </c>
      <c r="C49" t="s">
        <v>86</v>
      </c>
      <c r="D49" s="32" t="str">
        <f>IF('Comparative Charts'!D60="","",1)</f>
        <v/>
      </c>
      <c r="O49" s="10">
        <v>42</v>
      </c>
      <c r="P49" s="10" t="s">
        <v>263</v>
      </c>
      <c r="Q49" s="2" t="s">
        <v>262</v>
      </c>
      <c r="R49" s="13">
        <v>-0.7754924224585511</v>
      </c>
      <c r="S49" s="12">
        <v>0.25402694431067208</v>
      </c>
      <c r="T49">
        <f t="shared" si="18"/>
        <v>0.41660418866950216</v>
      </c>
      <c r="U49" t="e">
        <f t="shared" si="19"/>
        <v>#N/A</v>
      </c>
      <c r="V49" s="9" t="str">
        <f t="shared" si="20"/>
        <v/>
      </c>
      <c r="W49" s="10" t="s">
        <v>338</v>
      </c>
      <c r="X49" s="2" t="s">
        <v>337</v>
      </c>
      <c r="Y49" s="12">
        <v>-0.54150705210054539</v>
      </c>
      <c r="Z49" s="12">
        <v>0.26987977601169244</v>
      </c>
      <c r="AA49">
        <f t="shared" si="21"/>
        <v>0.44260283265917555</v>
      </c>
      <c r="AB49" t="e">
        <f t="shared" si="22"/>
        <v>#N/A</v>
      </c>
      <c r="AC49" s="9" t="str">
        <f t="shared" si="23"/>
        <v/>
      </c>
      <c r="AD49" s="10" t="s">
        <v>366</v>
      </c>
      <c r="AE49" s="2" t="s">
        <v>206</v>
      </c>
      <c r="AF49" s="12">
        <v>-0.57644704620037512</v>
      </c>
      <c r="AG49" s="12">
        <v>0.27097612053564685</v>
      </c>
      <c r="AH49">
        <f t="shared" si="24"/>
        <v>0.44440083767846078</v>
      </c>
      <c r="AI49" t="e">
        <f t="shared" si="25"/>
        <v>#N/A</v>
      </c>
      <c r="AJ49" s="9" t="str">
        <f t="shared" si="26"/>
        <v/>
      </c>
      <c r="AK49" s="10" t="s">
        <v>329</v>
      </c>
      <c r="AL49" s="2" t="s">
        <v>328</v>
      </c>
      <c r="AM49" s="12">
        <v>-0.45879331168115195</v>
      </c>
      <c r="AN49" s="12">
        <v>0.27454340772656499</v>
      </c>
      <c r="AO49">
        <f t="shared" si="27"/>
        <v>0.45025118867156655</v>
      </c>
      <c r="AP49" t="e">
        <f t="shared" si="28"/>
        <v>#N/A</v>
      </c>
      <c r="AQ49" s="9" t="str">
        <f t="shared" si="29"/>
        <v/>
      </c>
      <c r="AR49" s="10" t="s">
        <v>162</v>
      </c>
      <c r="AS49" s="2" t="s">
        <v>161</v>
      </c>
      <c r="AT49" s="12">
        <v>-0.72791715843231453</v>
      </c>
      <c r="AU49" s="12">
        <v>0.28505666681472658</v>
      </c>
      <c r="AV49">
        <f t="shared" si="30"/>
        <v>0.46749293357615157</v>
      </c>
      <c r="AW49">
        <f t="shared" si="31"/>
        <v>0.46749293357615157</v>
      </c>
      <c r="AX49" s="9" t="str">
        <f t="shared" si="32"/>
        <v>JAM</v>
      </c>
      <c r="AY49" s="10" t="s">
        <v>170</v>
      </c>
      <c r="AZ49" s="2" t="s">
        <v>169</v>
      </c>
      <c r="BA49" s="12">
        <v>-0.65138037733086418</v>
      </c>
      <c r="BB49" s="12">
        <v>0.21052052859001816</v>
      </c>
      <c r="BC49">
        <f t="shared" si="33"/>
        <v>0.34525366688762976</v>
      </c>
      <c r="BD49" t="e">
        <f t="shared" si="34"/>
        <v>#N/A</v>
      </c>
      <c r="BE49" s="9" t="str">
        <f t="shared" si="35"/>
        <v/>
      </c>
    </row>
    <row r="50" spans="2:57" x14ac:dyDescent="0.25">
      <c r="B50" t="s">
        <v>89</v>
      </c>
      <c r="C50" t="s">
        <v>88</v>
      </c>
      <c r="D50" s="32" t="str">
        <f>IF('Comparative Charts'!D61="","",1)</f>
        <v/>
      </c>
      <c r="O50" s="10">
        <v>43</v>
      </c>
      <c r="P50" s="10" t="s">
        <v>357</v>
      </c>
      <c r="Q50" s="2" t="s">
        <v>73</v>
      </c>
      <c r="R50" s="13">
        <v>-0.77349506692813785</v>
      </c>
      <c r="S50" s="12">
        <v>0.28728334123682875</v>
      </c>
      <c r="T50">
        <f t="shared" si="18"/>
        <v>0.47114467962839912</v>
      </c>
      <c r="U50" t="e">
        <f t="shared" si="19"/>
        <v>#N/A</v>
      </c>
      <c r="V50" s="9" t="str">
        <f t="shared" si="20"/>
        <v/>
      </c>
      <c r="W50" s="10" t="s">
        <v>215</v>
      </c>
      <c r="X50" s="2" t="s">
        <v>214</v>
      </c>
      <c r="Y50" s="12">
        <v>-0.52901825603331909</v>
      </c>
      <c r="Z50" s="12">
        <v>0.33539465361595089</v>
      </c>
      <c r="AA50">
        <f t="shared" si="21"/>
        <v>0.55004723193015947</v>
      </c>
      <c r="AB50" t="e">
        <f t="shared" si="22"/>
        <v>#N/A</v>
      </c>
      <c r="AC50" s="9" t="str">
        <f t="shared" si="23"/>
        <v/>
      </c>
      <c r="AD50" s="10" t="s">
        <v>172</v>
      </c>
      <c r="AE50" s="2" t="s">
        <v>171</v>
      </c>
      <c r="AF50" s="12">
        <v>-0.57516891650413859</v>
      </c>
      <c r="AG50" s="12">
        <v>0.30362504626293219</v>
      </c>
      <c r="AH50">
        <f t="shared" si="24"/>
        <v>0.49794507587120873</v>
      </c>
      <c r="AI50" t="e">
        <f t="shared" si="25"/>
        <v>#N/A</v>
      </c>
      <c r="AJ50" s="9" t="str">
        <f t="shared" si="26"/>
        <v/>
      </c>
      <c r="AK50" s="10" t="s">
        <v>168</v>
      </c>
      <c r="AL50" s="2" t="s">
        <v>167</v>
      </c>
      <c r="AM50" s="12">
        <v>-0.40462373340795066</v>
      </c>
      <c r="AN50" s="12">
        <v>0.2628266479146692</v>
      </c>
      <c r="AO50">
        <f t="shared" si="27"/>
        <v>0.43103570258005747</v>
      </c>
      <c r="AP50" t="e">
        <f t="shared" si="28"/>
        <v>#N/A</v>
      </c>
      <c r="AQ50" s="9" t="str">
        <f t="shared" si="29"/>
        <v/>
      </c>
      <c r="AR50" s="10" t="s">
        <v>233</v>
      </c>
      <c r="AS50" s="2" t="s">
        <v>232</v>
      </c>
      <c r="AT50" s="12">
        <v>-0.72578088856461132</v>
      </c>
      <c r="AU50" s="12">
        <v>0.27756710773103799</v>
      </c>
      <c r="AV50">
        <f t="shared" si="30"/>
        <v>0.4552100566789023</v>
      </c>
      <c r="AW50" t="e">
        <f t="shared" si="31"/>
        <v>#N/A</v>
      </c>
      <c r="AX50" s="9" t="str">
        <f t="shared" si="32"/>
        <v/>
      </c>
      <c r="AY50" s="10" t="s">
        <v>369</v>
      </c>
      <c r="AZ50" s="2" t="s">
        <v>268</v>
      </c>
      <c r="BA50" s="12">
        <v>-0.61641792467909373</v>
      </c>
      <c r="BB50" s="12">
        <v>0.15872427647504828</v>
      </c>
      <c r="BC50">
        <f t="shared" si="33"/>
        <v>0.26030781341907916</v>
      </c>
      <c r="BD50" t="e">
        <f t="shared" si="34"/>
        <v>#N/A</v>
      </c>
      <c r="BE50" s="9" t="str">
        <f t="shared" si="35"/>
        <v/>
      </c>
    </row>
    <row r="51" spans="2:57" x14ac:dyDescent="0.25">
      <c r="B51" t="s">
        <v>91</v>
      </c>
      <c r="C51" t="s">
        <v>90</v>
      </c>
      <c r="D51" s="32" t="str">
        <f>IF('Comparative Charts'!D62="","",1)</f>
        <v/>
      </c>
      <c r="O51" s="10">
        <v>44</v>
      </c>
      <c r="P51" s="10" t="s">
        <v>229</v>
      </c>
      <c r="Q51" s="2" t="s">
        <v>228</v>
      </c>
      <c r="R51" s="13">
        <v>-0.74407418144318294</v>
      </c>
      <c r="S51" s="12">
        <v>0.29137760175532934</v>
      </c>
      <c r="T51">
        <f t="shared" si="18"/>
        <v>0.47785926687874009</v>
      </c>
      <c r="U51" t="e">
        <f t="shared" si="19"/>
        <v>#N/A</v>
      </c>
      <c r="V51" s="9" t="str">
        <f t="shared" si="20"/>
        <v/>
      </c>
      <c r="W51" s="10" t="s">
        <v>249</v>
      </c>
      <c r="X51" s="2" t="s">
        <v>248</v>
      </c>
      <c r="Y51" s="12">
        <v>-0.52896037657762063</v>
      </c>
      <c r="Z51" s="12">
        <v>0.25228486761247954</v>
      </c>
      <c r="AA51">
        <f t="shared" si="21"/>
        <v>0.41374718288446644</v>
      </c>
      <c r="AB51" t="e">
        <f t="shared" si="22"/>
        <v>#N/A</v>
      </c>
      <c r="AC51" s="9" t="str">
        <f t="shared" si="23"/>
        <v/>
      </c>
      <c r="AD51" s="10" t="s">
        <v>267</v>
      </c>
      <c r="AE51" s="2" t="s">
        <v>266</v>
      </c>
      <c r="AF51" s="12">
        <v>-0.56954870964168658</v>
      </c>
      <c r="AG51" s="12">
        <v>0.25955068050331376</v>
      </c>
      <c r="AH51">
        <f t="shared" si="24"/>
        <v>0.42566311602543455</v>
      </c>
      <c r="AI51" t="e">
        <f t="shared" si="25"/>
        <v>#N/A</v>
      </c>
      <c r="AJ51" s="9" t="str">
        <f t="shared" si="26"/>
        <v/>
      </c>
      <c r="AK51" s="10" t="s">
        <v>111</v>
      </c>
      <c r="AL51" s="2" t="s">
        <v>110</v>
      </c>
      <c r="AM51" s="12">
        <v>-0.36870348851870793</v>
      </c>
      <c r="AN51" s="12">
        <v>0.59674094290048185</v>
      </c>
      <c r="AO51">
        <f t="shared" si="27"/>
        <v>0.97865514635679018</v>
      </c>
      <c r="AP51" t="e">
        <f t="shared" si="28"/>
        <v>#N/A</v>
      </c>
      <c r="AQ51" s="9" t="str">
        <f t="shared" si="29"/>
        <v/>
      </c>
      <c r="AR51" s="10" t="s">
        <v>369</v>
      </c>
      <c r="AS51" s="2" t="s">
        <v>268</v>
      </c>
      <c r="AT51" s="12">
        <v>-0.72236150218120643</v>
      </c>
      <c r="AU51" s="12">
        <v>0.16025055709462124</v>
      </c>
      <c r="AV51">
        <f t="shared" si="30"/>
        <v>0.26281091363517883</v>
      </c>
      <c r="AW51" t="e">
        <f t="shared" si="31"/>
        <v>#N/A</v>
      </c>
      <c r="AX51" s="9" t="str">
        <f t="shared" si="32"/>
        <v/>
      </c>
      <c r="AY51" s="10" t="s">
        <v>336</v>
      </c>
      <c r="AZ51" s="2" t="s">
        <v>335</v>
      </c>
      <c r="BA51" s="12">
        <v>-0.6142791178455218</v>
      </c>
      <c r="BB51" s="12">
        <v>0.21052052859001816</v>
      </c>
      <c r="BC51">
        <f t="shared" si="33"/>
        <v>0.34525366688762976</v>
      </c>
      <c r="BD51" t="e">
        <f t="shared" si="34"/>
        <v>#N/A</v>
      </c>
      <c r="BE51" s="9" t="str">
        <f t="shared" si="35"/>
        <v/>
      </c>
    </row>
    <row r="52" spans="2:57" x14ac:dyDescent="0.25">
      <c r="B52" t="s">
        <v>93</v>
      </c>
      <c r="C52" t="s">
        <v>92</v>
      </c>
      <c r="D52" s="32" t="str">
        <f>IF('Comparative Charts'!D63="","",1)</f>
        <v/>
      </c>
      <c r="O52" s="10">
        <v>45</v>
      </c>
      <c r="P52" s="10" t="s">
        <v>168</v>
      </c>
      <c r="Q52" s="2" t="s">
        <v>167</v>
      </c>
      <c r="R52" s="13">
        <v>-0.71167175278375816</v>
      </c>
      <c r="S52" s="12">
        <v>0.25130023322348893</v>
      </c>
      <c r="T52">
        <f t="shared" si="18"/>
        <v>0.41213238248652184</v>
      </c>
      <c r="U52" t="e">
        <f t="shared" si="19"/>
        <v>#N/A</v>
      </c>
      <c r="V52" s="9" t="str">
        <f t="shared" si="20"/>
        <v/>
      </c>
      <c r="W52" s="10" t="s">
        <v>370</v>
      </c>
      <c r="X52" s="2" t="s">
        <v>333</v>
      </c>
      <c r="Y52" s="12">
        <v>-0.52679181353041893</v>
      </c>
      <c r="Z52" s="12">
        <v>0.23950497539410898</v>
      </c>
      <c r="AA52">
        <f t="shared" si="21"/>
        <v>0.39278815964633867</v>
      </c>
      <c r="AB52" t="e">
        <f t="shared" si="22"/>
        <v>#N/A</v>
      </c>
      <c r="AC52" s="9" t="str">
        <f t="shared" si="23"/>
        <v/>
      </c>
      <c r="AD52" s="10" t="s">
        <v>36</v>
      </c>
      <c r="AE52" s="2" t="s">
        <v>35</v>
      </c>
      <c r="AF52" s="12">
        <v>-0.56460822499449281</v>
      </c>
      <c r="AG52" s="12">
        <v>0.31908959204123422</v>
      </c>
      <c r="AH52">
        <f t="shared" si="24"/>
        <v>0.52330693094762404</v>
      </c>
      <c r="AI52" t="e">
        <f t="shared" si="25"/>
        <v>#N/A</v>
      </c>
      <c r="AJ52" s="9" t="str">
        <f t="shared" si="26"/>
        <v/>
      </c>
      <c r="AK52" s="10" t="s">
        <v>239</v>
      </c>
      <c r="AL52" s="2" t="s">
        <v>238</v>
      </c>
      <c r="AM52" s="12">
        <v>-0.35978650199732215</v>
      </c>
      <c r="AN52" s="12">
        <v>0.60188084442426626</v>
      </c>
      <c r="AO52">
        <f t="shared" si="27"/>
        <v>0.98708458485579664</v>
      </c>
      <c r="AP52" t="e">
        <f t="shared" si="28"/>
        <v>#N/A</v>
      </c>
      <c r="AQ52" s="9" t="str">
        <f t="shared" si="29"/>
        <v/>
      </c>
      <c r="AR52" s="10" t="s">
        <v>98</v>
      </c>
      <c r="AS52" s="2" t="s">
        <v>97</v>
      </c>
      <c r="AT52" s="12">
        <v>-0.72110340972729547</v>
      </c>
      <c r="AU52" s="12">
        <v>0.23993859603447193</v>
      </c>
      <c r="AV52">
        <f t="shared" si="30"/>
        <v>0.39349929749653395</v>
      </c>
      <c r="AW52" t="e">
        <f t="shared" si="31"/>
        <v>#N/A</v>
      </c>
      <c r="AX52" s="9" t="str">
        <f t="shared" si="32"/>
        <v/>
      </c>
      <c r="AY52" s="10" t="s">
        <v>357</v>
      </c>
      <c r="AZ52" s="2" t="s">
        <v>73</v>
      </c>
      <c r="BA52" s="12">
        <v>-0.59620407771087591</v>
      </c>
      <c r="BB52" s="12">
        <v>0.48462245571009516</v>
      </c>
      <c r="BC52">
        <f t="shared" si="33"/>
        <v>0.79478082736455602</v>
      </c>
      <c r="BD52" t="e">
        <f t="shared" si="34"/>
        <v>#N/A</v>
      </c>
      <c r="BE52" s="9" t="str">
        <f t="shared" si="35"/>
        <v/>
      </c>
    </row>
    <row r="53" spans="2:57" x14ac:dyDescent="0.25">
      <c r="B53" t="s">
        <v>358</v>
      </c>
      <c r="C53" t="s">
        <v>94</v>
      </c>
      <c r="D53" s="32" t="str">
        <f>IF('Comparative Charts'!D64="","",1)</f>
        <v/>
      </c>
      <c r="O53" s="10">
        <v>46</v>
      </c>
      <c r="P53" s="10" t="s">
        <v>143</v>
      </c>
      <c r="Q53" s="2" t="s">
        <v>142</v>
      </c>
      <c r="R53" s="13">
        <v>-0.70901368699821721</v>
      </c>
      <c r="S53" s="12">
        <v>0.29137760175532934</v>
      </c>
      <c r="T53">
        <f t="shared" si="18"/>
        <v>0.47785926687874009</v>
      </c>
      <c r="U53" t="e">
        <f t="shared" si="19"/>
        <v>#N/A</v>
      </c>
      <c r="V53" s="9" t="str">
        <f t="shared" si="20"/>
        <v/>
      </c>
      <c r="W53" s="10" t="s">
        <v>34</v>
      </c>
      <c r="X53" s="2" t="s">
        <v>33</v>
      </c>
      <c r="Y53" s="12">
        <v>-0.51662099737905565</v>
      </c>
      <c r="Z53" s="12">
        <v>0.36279173932405639</v>
      </c>
      <c r="AA53">
        <f t="shared" si="21"/>
        <v>0.59497845249145243</v>
      </c>
      <c r="AB53" t="e">
        <f t="shared" si="22"/>
        <v>#N/A</v>
      </c>
      <c r="AC53" s="9" t="str">
        <f t="shared" si="23"/>
        <v/>
      </c>
      <c r="AD53" s="10" t="s">
        <v>98</v>
      </c>
      <c r="AE53" s="2" t="s">
        <v>97</v>
      </c>
      <c r="AF53" s="12">
        <v>-0.56196095952597636</v>
      </c>
      <c r="AG53" s="12">
        <v>0.26673890715924847</v>
      </c>
      <c r="AH53">
        <f t="shared" si="24"/>
        <v>0.43745180774116749</v>
      </c>
      <c r="AI53" t="e">
        <f t="shared" si="25"/>
        <v>#N/A</v>
      </c>
      <c r="AJ53" s="9" t="str">
        <f t="shared" si="26"/>
        <v/>
      </c>
      <c r="AK53" s="10" t="s">
        <v>231</v>
      </c>
      <c r="AL53" s="2" t="s">
        <v>230</v>
      </c>
      <c r="AM53" s="12">
        <v>-0.35159944173553426</v>
      </c>
      <c r="AN53" s="12">
        <v>0.29118732384969281</v>
      </c>
      <c r="AO53">
        <f t="shared" si="27"/>
        <v>0.47754721111349618</v>
      </c>
      <c r="AP53" t="e">
        <f t="shared" si="28"/>
        <v>#N/A</v>
      </c>
      <c r="AQ53" s="9" t="str">
        <f t="shared" si="29"/>
        <v/>
      </c>
      <c r="AR53" s="10" t="s">
        <v>320</v>
      </c>
      <c r="AS53" s="2" t="s">
        <v>319</v>
      </c>
      <c r="AT53" s="12">
        <v>-0.70745607973327396</v>
      </c>
      <c r="AU53" s="12">
        <v>0.16673961587268077</v>
      </c>
      <c r="AV53">
        <f t="shared" si="30"/>
        <v>0.27345297003119645</v>
      </c>
      <c r="AW53" t="e">
        <f t="shared" si="31"/>
        <v>#N/A</v>
      </c>
      <c r="AX53" s="9" t="str">
        <f t="shared" si="32"/>
        <v/>
      </c>
      <c r="AY53" s="10" t="s">
        <v>300</v>
      </c>
      <c r="AZ53" s="2" t="s">
        <v>299</v>
      </c>
      <c r="BA53" s="12">
        <v>-0.58700797207725153</v>
      </c>
      <c r="BB53" s="12">
        <v>0.53653470441187612</v>
      </c>
      <c r="BC53">
        <f t="shared" si="33"/>
        <v>0.87991691523547677</v>
      </c>
      <c r="BD53" t="e">
        <f t="shared" si="34"/>
        <v>#N/A</v>
      </c>
      <c r="BE53" s="9" t="str">
        <f t="shared" si="35"/>
        <v/>
      </c>
    </row>
    <row r="54" spans="2:57" x14ac:dyDescent="0.25">
      <c r="B54" t="s">
        <v>96</v>
      </c>
      <c r="C54" t="s">
        <v>95</v>
      </c>
      <c r="D54" s="32" t="str">
        <f>IF('Comparative Charts'!D65="","",1)</f>
        <v/>
      </c>
      <c r="O54" s="10">
        <v>47</v>
      </c>
      <c r="P54" s="10" t="s">
        <v>72</v>
      </c>
      <c r="Q54" s="2" t="s">
        <v>71</v>
      </c>
      <c r="R54" s="13">
        <v>-0.70288316235523962</v>
      </c>
      <c r="S54" s="12">
        <v>0.25130023322348893</v>
      </c>
      <c r="T54">
        <f t="shared" si="18"/>
        <v>0.41213238248652184</v>
      </c>
      <c r="U54" t="e">
        <f t="shared" si="19"/>
        <v>#N/A</v>
      </c>
      <c r="V54" s="9" t="str">
        <f t="shared" si="20"/>
        <v/>
      </c>
      <c r="W54" s="10" t="s">
        <v>98</v>
      </c>
      <c r="X54" s="2" t="s">
        <v>97</v>
      </c>
      <c r="Y54" s="12">
        <v>-0.4671725980075116</v>
      </c>
      <c r="Z54" s="12">
        <v>0.26358101441282383</v>
      </c>
      <c r="AA54">
        <f t="shared" si="21"/>
        <v>0.43227286363703105</v>
      </c>
      <c r="AB54" t="e">
        <f t="shared" si="22"/>
        <v>#N/A</v>
      </c>
      <c r="AC54" s="9" t="str">
        <f t="shared" si="23"/>
        <v/>
      </c>
      <c r="AD54" s="10" t="s">
        <v>233</v>
      </c>
      <c r="AE54" s="2" t="s">
        <v>232</v>
      </c>
      <c r="AF54" s="12">
        <v>-0.54716746752991341</v>
      </c>
      <c r="AG54" s="12">
        <v>0.37414236442207388</v>
      </c>
      <c r="AH54">
        <f t="shared" si="24"/>
        <v>0.61359347765220118</v>
      </c>
      <c r="AI54" t="e">
        <f t="shared" si="25"/>
        <v>#N/A</v>
      </c>
      <c r="AJ54" s="9" t="str">
        <f t="shared" si="26"/>
        <v/>
      </c>
      <c r="AK54" s="10" t="s">
        <v>338</v>
      </c>
      <c r="AL54" s="2" t="s">
        <v>337</v>
      </c>
      <c r="AM54" s="12">
        <v>-0.34099621931536372</v>
      </c>
      <c r="AN54" s="12">
        <v>0.23149631694168502</v>
      </c>
      <c r="AO54">
        <f t="shared" si="27"/>
        <v>0.37965395978436339</v>
      </c>
      <c r="AP54" t="e">
        <f t="shared" si="28"/>
        <v>#N/A</v>
      </c>
      <c r="AQ54" s="9" t="str">
        <f t="shared" si="29"/>
        <v/>
      </c>
      <c r="AR54" s="10" t="s">
        <v>261</v>
      </c>
      <c r="AS54" s="2" t="s">
        <v>260</v>
      </c>
      <c r="AT54" s="12">
        <v>-0.69547095796788361</v>
      </c>
      <c r="AU54" s="12">
        <v>0.28505666681472658</v>
      </c>
      <c r="AV54">
        <f t="shared" si="30"/>
        <v>0.46749293357615157</v>
      </c>
      <c r="AW54" t="e">
        <f t="shared" si="31"/>
        <v>#N/A</v>
      </c>
      <c r="AX54" s="9" t="str">
        <f t="shared" si="32"/>
        <v/>
      </c>
      <c r="AY54" s="10" t="s">
        <v>272</v>
      </c>
      <c r="AZ54" s="2" t="s">
        <v>271</v>
      </c>
      <c r="BA54" s="12">
        <v>-0.57535118438246402</v>
      </c>
      <c r="BB54" s="12">
        <v>0.26094287716947417</v>
      </c>
      <c r="BC54">
        <f t="shared" si="33"/>
        <v>0.42794631855793763</v>
      </c>
      <c r="BD54" t="e">
        <f t="shared" si="34"/>
        <v>#N/A</v>
      </c>
      <c r="BE54" s="9" t="str">
        <f t="shared" si="35"/>
        <v/>
      </c>
    </row>
    <row r="55" spans="2:57" x14ac:dyDescent="0.25">
      <c r="B55" t="s">
        <v>98</v>
      </c>
      <c r="C55" t="s">
        <v>97</v>
      </c>
      <c r="D55" s="32" t="str">
        <f>IF('Comparative Charts'!D66="","",1)</f>
        <v/>
      </c>
      <c r="O55" s="10">
        <v>48</v>
      </c>
      <c r="P55" s="10" t="s">
        <v>170</v>
      </c>
      <c r="Q55" s="2" t="s">
        <v>169</v>
      </c>
      <c r="R55" s="13">
        <v>-0.70122076977314185</v>
      </c>
      <c r="S55" s="12">
        <v>0.25130023322348893</v>
      </c>
      <c r="T55">
        <f t="shared" si="18"/>
        <v>0.41213238248652184</v>
      </c>
      <c r="U55" t="e">
        <f t="shared" si="19"/>
        <v>#N/A</v>
      </c>
      <c r="V55" s="9" t="str">
        <f t="shared" si="20"/>
        <v/>
      </c>
      <c r="W55" s="10" t="s">
        <v>158</v>
      </c>
      <c r="X55" s="2" t="s">
        <v>157</v>
      </c>
      <c r="Y55" s="12">
        <v>-0.45502349107240048</v>
      </c>
      <c r="Z55" s="12">
        <v>0.28355035712187776</v>
      </c>
      <c r="AA55">
        <f t="shared" si="21"/>
        <v>0.46502258567987947</v>
      </c>
      <c r="AB55" t="e">
        <f t="shared" si="22"/>
        <v>#N/A</v>
      </c>
      <c r="AC55" s="9" t="str">
        <f t="shared" si="23"/>
        <v/>
      </c>
      <c r="AD55" s="10" t="s">
        <v>147</v>
      </c>
      <c r="AE55" s="2" t="s">
        <v>146</v>
      </c>
      <c r="AF55" s="12">
        <v>-0.52826279516855079</v>
      </c>
      <c r="AG55" s="12">
        <v>0.24866131188801807</v>
      </c>
      <c r="AH55">
        <f t="shared" si="24"/>
        <v>0.40780455149634959</v>
      </c>
      <c r="AI55">
        <f t="shared" si="25"/>
        <v>0.40780455149634959</v>
      </c>
      <c r="AJ55" s="9" t="str">
        <f t="shared" si="26"/>
        <v>IDN</v>
      </c>
      <c r="AK55" s="10" t="s">
        <v>276</v>
      </c>
      <c r="AL55" s="2" t="s">
        <v>275</v>
      </c>
      <c r="AM55" s="12">
        <v>-0.33769085919806557</v>
      </c>
      <c r="AN55" s="12">
        <v>0.51661669269246691</v>
      </c>
      <c r="AO55">
        <f t="shared" si="27"/>
        <v>0.84725137601564571</v>
      </c>
      <c r="AP55" t="e">
        <f t="shared" si="28"/>
        <v>#N/A</v>
      </c>
      <c r="AQ55" s="9" t="str">
        <f t="shared" si="29"/>
        <v/>
      </c>
      <c r="AR55" s="10" t="s">
        <v>363</v>
      </c>
      <c r="AS55" s="2" t="s">
        <v>257</v>
      </c>
      <c r="AT55" s="12">
        <v>-0.6671683887243075</v>
      </c>
      <c r="AU55" s="12">
        <v>0.44307336250641616</v>
      </c>
      <c r="AV55">
        <f t="shared" si="30"/>
        <v>0.72664031451052247</v>
      </c>
      <c r="AW55" t="e">
        <f t="shared" si="31"/>
        <v>#N/A</v>
      </c>
      <c r="AX55" s="9" t="str">
        <f t="shared" si="32"/>
        <v/>
      </c>
      <c r="AY55" s="10" t="s">
        <v>38</v>
      </c>
      <c r="AZ55" s="2" t="s">
        <v>37</v>
      </c>
      <c r="BA55" s="12">
        <v>-0.55715205457466677</v>
      </c>
      <c r="BB55" s="12">
        <v>0.18193276470480088</v>
      </c>
      <c r="BC55">
        <f t="shared" si="33"/>
        <v>0.29836973411587342</v>
      </c>
      <c r="BD55" t="e">
        <f t="shared" si="34"/>
        <v>#N/A</v>
      </c>
      <c r="BE55" s="9" t="str">
        <f t="shared" si="35"/>
        <v/>
      </c>
    </row>
    <row r="56" spans="2:57" x14ac:dyDescent="0.25">
      <c r="B56" t="s">
        <v>359</v>
      </c>
      <c r="C56" t="s">
        <v>99</v>
      </c>
      <c r="D56" s="32" t="str">
        <f>IF('Comparative Charts'!D67="","",1)</f>
        <v/>
      </c>
      <c r="O56" s="10">
        <v>49</v>
      </c>
      <c r="P56" s="10" t="s">
        <v>249</v>
      </c>
      <c r="Q56" s="2" t="s">
        <v>248</v>
      </c>
      <c r="R56" s="13">
        <v>-0.68724884449783386</v>
      </c>
      <c r="S56" s="12">
        <v>0.25130023322348893</v>
      </c>
      <c r="T56">
        <f t="shared" si="18"/>
        <v>0.41213238248652184</v>
      </c>
      <c r="U56" t="e">
        <f t="shared" si="19"/>
        <v>#N/A</v>
      </c>
      <c r="V56" s="9" t="str">
        <f t="shared" si="20"/>
        <v/>
      </c>
      <c r="W56" s="10" t="s">
        <v>20</v>
      </c>
      <c r="X56" s="2" t="s">
        <v>19</v>
      </c>
      <c r="Y56" s="12">
        <v>-0.45457877288103288</v>
      </c>
      <c r="Z56" s="12">
        <v>0.25398901430107884</v>
      </c>
      <c r="AA56">
        <f t="shared" si="21"/>
        <v>0.41654198345376925</v>
      </c>
      <c r="AB56" t="e">
        <f t="shared" si="22"/>
        <v>#N/A</v>
      </c>
      <c r="AC56" s="9" t="str">
        <f t="shared" si="23"/>
        <v/>
      </c>
      <c r="AD56" s="10" t="s">
        <v>119</v>
      </c>
      <c r="AE56" s="2" t="s">
        <v>118</v>
      </c>
      <c r="AF56" s="12">
        <v>-0.5120820036059115</v>
      </c>
      <c r="AG56" s="12">
        <v>0.30362504626293219</v>
      </c>
      <c r="AH56">
        <f t="shared" si="24"/>
        <v>0.49794507587120873</v>
      </c>
      <c r="AI56" t="e">
        <f t="shared" si="25"/>
        <v>#N/A</v>
      </c>
      <c r="AJ56" s="9" t="str">
        <f t="shared" si="26"/>
        <v/>
      </c>
      <c r="AK56" s="10" t="s">
        <v>366</v>
      </c>
      <c r="AL56" s="2" t="s">
        <v>206</v>
      </c>
      <c r="AM56" s="12">
        <v>-0.31189210410696011</v>
      </c>
      <c r="AN56" s="12">
        <v>0.33194513119796099</v>
      </c>
      <c r="AO56">
        <f t="shared" si="27"/>
        <v>0.54439001516465602</v>
      </c>
      <c r="AP56" t="e">
        <f t="shared" si="28"/>
        <v>#N/A</v>
      </c>
      <c r="AQ56" s="9" t="str">
        <f t="shared" si="29"/>
        <v/>
      </c>
      <c r="AR56" s="10" t="s">
        <v>373</v>
      </c>
      <c r="AS56" s="2" t="s">
        <v>327</v>
      </c>
      <c r="AT56" s="12">
        <v>-0.66155782738474467</v>
      </c>
      <c r="AU56" s="12">
        <v>0.20773727561581487</v>
      </c>
      <c r="AV56">
        <f t="shared" si="30"/>
        <v>0.34068913200993639</v>
      </c>
      <c r="AW56" t="e">
        <f t="shared" si="31"/>
        <v>#N/A</v>
      </c>
      <c r="AX56" s="9" t="str">
        <f t="shared" si="32"/>
        <v/>
      </c>
      <c r="AY56" s="10" t="s">
        <v>215</v>
      </c>
      <c r="AZ56" s="2" t="s">
        <v>214</v>
      </c>
      <c r="BA56" s="12">
        <v>-0.5349201274214308</v>
      </c>
      <c r="BB56" s="12">
        <v>0.31118020705322125</v>
      </c>
      <c r="BC56">
        <f t="shared" si="33"/>
        <v>0.51033553956728284</v>
      </c>
      <c r="BD56" t="e">
        <f t="shared" si="34"/>
        <v>#N/A</v>
      </c>
      <c r="BE56" s="9" t="str">
        <f t="shared" si="35"/>
        <v/>
      </c>
    </row>
    <row r="57" spans="2:57" x14ac:dyDescent="0.25">
      <c r="B57" t="s">
        <v>101</v>
      </c>
      <c r="C57" t="s">
        <v>100</v>
      </c>
      <c r="D57" s="32" t="str">
        <f>IF('Comparative Charts'!D68="","",1)</f>
        <v/>
      </c>
      <c r="O57" s="10">
        <v>50</v>
      </c>
      <c r="P57" s="10" t="s">
        <v>359</v>
      </c>
      <c r="Q57" s="2" t="s">
        <v>99</v>
      </c>
      <c r="R57" s="13">
        <v>-0.67439273995563587</v>
      </c>
      <c r="S57" s="12">
        <v>0.25402694431067208</v>
      </c>
      <c r="T57">
        <f t="shared" si="18"/>
        <v>0.41660418866950216</v>
      </c>
      <c r="U57" t="e">
        <f t="shared" si="19"/>
        <v>#N/A</v>
      </c>
      <c r="V57" s="9" t="str">
        <f t="shared" si="20"/>
        <v/>
      </c>
      <c r="W57" s="10" t="s">
        <v>366</v>
      </c>
      <c r="X57" s="2" t="s">
        <v>206</v>
      </c>
      <c r="Y57" s="12">
        <v>-0.39950662762489403</v>
      </c>
      <c r="Z57" s="12">
        <v>0.30599419168130026</v>
      </c>
      <c r="AA57">
        <f t="shared" si="21"/>
        <v>0.50183047435733241</v>
      </c>
      <c r="AB57" t="e">
        <f t="shared" si="22"/>
        <v>#N/A</v>
      </c>
      <c r="AC57" s="9" t="str">
        <f t="shared" si="23"/>
        <v/>
      </c>
      <c r="AD57" s="10" t="s">
        <v>83</v>
      </c>
      <c r="AE57" s="2" t="s">
        <v>82</v>
      </c>
      <c r="AF57" s="12">
        <v>-0.49710152180538369</v>
      </c>
      <c r="AG57" s="12">
        <v>0.31908959204123422</v>
      </c>
      <c r="AH57">
        <f t="shared" si="24"/>
        <v>0.52330693094762404</v>
      </c>
      <c r="AI57" t="e">
        <f t="shared" si="25"/>
        <v>#N/A</v>
      </c>
      <c r="AJ57" s="9" t="str">
        <f t="shared" si="26"/>
        <v/>
      </c>
      <c r="AK57" s="10" t="s">
        <v>369</v>
      </c>
      <c r="AL57" s="2" t="s">
        <v>268</v>
      </c>
      <c r="AM57" s="12">
        <v>-0.30305446213512316</v>
      </c>
      <c r="AN57" s="12">
        <v>0.19196454475476876</v>
      </c>
      <c r="AO57">
        <f t="shared" si="27"/>
        <v>0.31482185339782076</v>
      </c>
      <c r="AP57" t="e">
        <f t="shared" si="28"/>
        <v>#N/A</v>
      </c>
      <c r="AQ57" s="9" t="str">
        <f t="shared" si="29"/>
        <v/>
      </c>
      <c r="AR57" s="10" t="s">
        <v>284</v>
      </c>
      <c r="AS57" s="2" t="s">
        <v>283</v>
      </c>
      <c r="AT57" s="12">
        <v>-0.65636467144354793</v>
      </c>
      <c r="AU57" s="12">
        <v>0.27756710773103799</v>
      </c>
      <c r="AV57">
        <f t="shared" si="30"/>
        <v>0.4552100566789023</v>
      </c>
      <c r="AW57" t="e">
        <f t="shared" si="31"/>
        <v>#N/A</v>
      </c>
      <c r="AX57" s="9" t="str">
        <f t="shared" si="32"/>
        <v/>
      </c>
      <c r="AY57" s="10" t="s">
        <v>143</v>
      </c>
      <c r="AZ57" s="2" t="s">
        <v>142</v>
      </c>
      <c r="BA57" s="12">
        <v>-0.53471452504134276</v>
      </c>
      <c r="BB57" s="12">
        <v>0.74867439619943676</v>
      </c>
      <c r="BC57">
        <f t="shared" si="33"/>
        <v>1.2278260097670761</v>
      </c>
      <c r="BD57" t="e">
        <f t="shared" si="34"/>
        <v>#N/A</v>
      </c>
      <c r="BE57" s="9" t="str">
        <f t="shared" si="35"/>
        <v/>
      </c>
    </row>
    <row r="58" spans="2:57" x14ac:dyDescent="0.25">
      <c r="B58" t="s">
        <v>103</v>
      </c>
      <c r="C58" t="s">
        <v>102</v>
      </c>
      <c r="D58" s="32" t="str">
        <f>IF('Comparative Charts'!D69="","",1)</f>
        <v/>
      </c>
      <c r="O58" s="10">
        <v>51</v>
      </c>
      <c r="P58" s="10" t="s">
        <v>338</v>
      </c>
      <c r="Q58" s="2" t="s">
        <v>337</v>
      </c>
      <c r="R58" s="13">
        <v>-0.66562744945478791</v>
      </c>
      <c r="S58" s="12">
        <v>0.25130023322348893</v>
      </c>
      <c r="T58">
        <f t="shared" si="18"/>
        <v>0.41213238248652184</v>
      </c>
      <c r="U58" t="e">
        <f t="shared" si="19"/>
        <v>#N/A</v>
      </c>
      <c r="V58" s="9" t="str">
        <f t="shared" si="20"/>
        <v/>
      </c>
      <c r="W58" s="10" t="s">
        <v>36</v>
      </c>
      <c r="X58" s="2" t="s">
        <v>35</v>
      </c>
      <c r="Y58" s="12">
        <v>-0.39823441227794426</v>
      </c>
      <c r="Z58" s="12">
        <v>0.29988188904282925</v>
      </c>
      <c r="AA58">
        <f t="shared" si="21"/>
        <v>0.49180629803023995</v>
      </c>
      <c r="AB58" t="e">
        <f t="shared" si="22"/>
        <v>#N/A</v>
      </c>
      <c r="AC58" s="9" t="str">
        <f t="shared" si="23"/>
        <v/>
      </c>
      <c r="AD58" s="10" t="s">
        <v>316</v>
      </c>
      <c r="AE58" s="2" t="s">
        <v>315</v>
      </c>
      <c r="AF58" s="12">
        <v>-0.48533728473468646</v>
      </c>
      <c r="AG58" s="12">
        <v>0.22248178800615603</v>
      </c>
      <c r="AH58">
        <f t="shared" si="24"/>
        <v>0.36487013233009585</v>
      </c>
      <c r="AI58" t="e">
        <f t="shared" si="25"/>
        <v>#N/A</v>
      </c>
      <c r="AJ58" s="9" t="str">
        <f t="shared" si="26"/>
        <v/>
      </c>
      <c r="AK58" s="10" t="s">
        <v>199</v>
      </c>
      <c r="AL58" s="2" t="s">
        <v>198</v>
      </c>
      <c r="AM58" s="12">
        <v>-0.28062880406258917</v>
      </c>
      <c r="AN58" s="12">
        <v>0.2628266479146692</v>
      </c>
      <c r="AO58">
        <f t="shared" si="27"/>
        <v>0.43103570258005747</v>
      </c>
      <c r="AP58" t="e">
        <f t="shared" si="28"/>
        <v>#N/A</v>
      </c>
      <c r="AQ58" s="9" t="str">
        <f t="shared" si="29"/>
        <v/>
      </c>
      <c r="AR58" s="10" t="s">
        <v>168</v>
      </c>
      <c r="AS58" s="2" t="s">
        <v>167</v>
      </c>
      <c r="AT58" s="12">
        <v>-0.58966304878786713</v>
      </c>
      <c r="AU58" s="12">
        <v>0.1737147180010194</v>
      </c>
      <c r="AV58">
        <f t="shared" si="30"/>
        <v>0.28489213752167181</v>
      </c>
      <c r="AW58" t="e">
        <f t="shared" si="31"/>
        <v>#N/A</v>
      </c>
      <c r="AX58" s="9" t="str">
        <f t="shared" si="32"/>
        <v/>
      </c>
      <c r="AY58" s="10" t="s">
        <v>363</v>
      </c>
      <c r="AZ58" s="2" t="s">
        <v>257</v>
      </c>
      <c r="BA58" s="12">
        <v>-0.53471452504134276</v>
      </c>
      <c r="BB58" s="12">
        <v>0.74867439619943676</v>
      </c>
      <c r="BC58">
        <f t="shared" si="33"/>
        <v>1.2278260097670761</v>
      </c>
      <c r="BD58" t="e">
        <f t="shared" si="34"/>
        <v>#N/A</v>
      </c>
      <c r="BE58" s="9" t="str">
        <f t="shared" si="35"/>
        <v/>
      </c>
    </row>
    <row r="59" spans="2:57" x14ac:dyDescent="0.25">
      <c r="B59" t="s">
        <v>105</v>
      </c>
      <c r="C59" t="s">
        <v>104</v>
      </c>
      <c r="D59" s="32" t="str">
        <f>IF('Comparative Charts'!D70="","",1)</f>
        <v/>
      </c>
      <c r="O59" s="10">
        <v>52</v>
      </c>
      <c r="P59" s="10" t="s">
        <v>91</v>
      </c>
      <c r="Q59" s="2" t="s">
        <v>90</v>
      </c>
      <c r="R59" s="13">
        <v>-0.60156709782588746</v>
      </c>
      <c r="S59" s="12">
        <v>0.36031461549530619</v>
      </c>
      <c r="T59">
        <f t="shared" si="18"/>
        <v>0.59091596941230207</v>
      </c>
      <c r="U59" t="e">
        <f t="shared" si="19"/>
        <v>#N/A</v>
      </c>
      <c r="V59" s="9" t="str">
        <f t="shared" si="20"/>
        <v/>
      </c>
      <c r="W59" s="10" t="s">
        <v>368</v>
      </c>
      <c r="X59" s="2" t="s">
        <v>252</v>
      </c>
      <c r="Y59" s="12">
        <v>-0.39766451590283747</v>
      </c>
      <c r="Z59" s="12">
        <v>0.34248229323012747</v>
      </c>
      <c r="AA59">
        <f t="shared" si="21"/>
        <v>0.56167096089740898</v>
      </c>
      <c r="AB59" t="e">
        <f t="shared" si="22"/>
        <v>#N/A</v>
      </c>
      <c r="AC59" s="9" t="str">
        <f t="shared" si="23"/>
        <v/>
      </c>
      <c r="AD59" s="10" t="s">
        <v>162</v>
      </c>
      <c r="AE59" s="2" t="s">
        <v>161</v>
      </c>
      <c r="AF59" s="12">
        <v>-0.48420131108456149</v>
      </c>
      <c r="AG59" s="12">
        <v>0.32807669277493695</v>
      </c>
      <c r="AH59">
        <f t="shared" si="24"/>
        <v>0.53804577615089655</v>
      </c>
      <c r="AI59">
        <f t="shared" si="25"/>
        <v>0.53804577615089655</v>
      </c>
      <c r="AJ59" s="9" t="str">
        <f t="shared" si="26"/>
        <v>JAM</v>
      </c>
      <c r="AK59" s="10" t="s">
        <v>360</v>
      </c>
      <c r="AL59" s="2" t="s">
        <v>126</v>
      </c>
      <c r="AM59" s="12">
        <v>-0.24965074471065185</v>
      </c>
      <c r="AN59" s="12">
        <v>0.51994095831945863</v>
      </c>
      <c r="AO59">
        <f t="shared" si="27"/>
        <v>0.85270317164391207</v>
      </c>
      <c r="AP59" t="e">
        <f t="shared" si="28"/>
        <v>#N/A</v>
      </c>
      <c r="AQ59" s="9" t="str">
        <f t="shared" si="29"/>
        <v/>
      </c>
      <c r="AR59" s="10" t="s">
        <v>26</v>
      </c>
      <c r="AS59" s="2" t="s">
        <v>25</v>
      </c>
      <c r="AT59" s="12">
        <v>-0.56349409034291309</v>
      </c>
      <c r="AU59" s="12">
        <v>0.17954824109220222</v>
      </c>
      <c r="AV59">
        <f t="shared" si="30"/>
        <v>0.29445911539121161</v>
      </c>
      <c r="AW59" t="e">
        <f t="shared" si="31"/>
        <v>#N/A</v>
      </c>
      <c r="AX59" s="9" t="str">
        <f t="shared" si="32"/>
        <v/>
      </c>
      <c r="AY59" s="10" t="s">
        <v>366</v>
      </c>
      <c r="AZ59" s="2" t="s">
        <v>206</v>
      </c>
      <c r="BA59" s="12">
        <v>-0.51713475864818037</v>
      </c>
      <c r="BB59" s="12">
        <v>0.2007212968168238</v>
      </c>
      <c r="BC59">
        <f t="shared" si="33"/>
        <v>0.32918292677959099</v>
      </c>
      <c r="BD59" t="e">
        <f t="shared" si="34"/>
        <v>#N/A</v>
      </c>
      <c r="BE59" s="9" t="str">
        <f t="shared" si="35"/>
        <v/>
      </c>
    </row>
    <row r="60" spans="2:57" x14ac:dyDescent="0.25">
      <c r="B60" t="s">
        <v>107</v>
      </c>
      <c r="C60" t="s">
        <v>106</v>
      </c>
      <c r="D60" s="32" t="str">
        <f>IF('Comparative Charts'!D71="","",1)</f>
        <v/>
      </c>
      <c r="O60" s="10">
        <v>53</v>
      </c>
      <c r="P60" s="10" t="s">
        <v>101</v>
      </c>
      <c r="Q60" s="2" t="s">
        <v>100</v>
      </c>
      <c r="R60" s="13">
        <v>-0.59466356063508696</v>
      </c>
      <c r="S60" s="12">
        <v>0.36031461549530619</v>
      </c>
      <c r="T60">
        <f t="shared" si="18"/>
        <v>0.59091596941230207</v>
      </c>
      <c r="U60" t="e">
        <f t="shared" si="19"/>
        <v>#N/A</v>
      </c>
      <c r="V60" s="9" t="str">
        <f t="shared" si="20"/>
        <v/>
      </c>
      <c r="W60" s="10" t="s">
        <v>45</v>
      </c>
      <c r="X60" s="2" t="s">
        <v>44</v>
      </c>
      <c r="Y60" s="12">
        <v>-0.37473847286711021</v>
      </c>
      <c r="Z60" s="12">
        <v>0.25398901430107884</v>
      </c>
      <c r="AA60">
        <f t="shared" si="21"/>
        <v>0.41654198345376925</v>
      </c>
      <c r="AB60" t="e">
        <f t="shared" si="22"/>
        <v>#N/A</v>
      </c>
      <c r="AC60" s="9" t="str">
        <f t="shared" si="23"/>
        <v/>
      </c>
      <c r="AD60" s="10" t="s">
        <v>297</v>
      </c>
      <c r="AE60" s="2" t="s">
        <v>296</v>
      </c>
      <c r="AF60" s="12">
        <v>-0.47407399836740294</v>
      </c>
      <c r="AG60" s="12">
        <v>0.32907595010589286</v>
      </c>
      <c r="AH60">
        <f t="shared" si="24"/>
        <v>0.53968455817366423</v>
      </c>
      <c r="AI60" t="e">
        <f t="shared" si="25"/>
        <v>#N/A</v>
      </c>
      <c r="AJ60" s="9" t="str">
        <f t="shared" si="26"/>
        <v/>
      </c>
      <c r="AK60" s="10" t="s">
        <v>215</v>
      </c>
      <c r="AL60" s="2" t="s">
        <v>214</v>
      </c>
      <c r="AM60" s="12">
        <v>-0.22740624234031867</v>
      </c>
      <c r="AN60" s="12">
        <v>0.33164416564854249</v>
      </c>
      <c r="AO60">
        <f t="shared" si="27"/>
        <v>0.54389643166360968</v>
      </c>
      <c r="AP60" t="e">
        <f t="shared" si="28"/>
        <v>#N/A</v>
      </c>
      <c r="AQ60" s="9" t="str">
        <f t="shared" si="29"/>
        <v/>
      </c>
      <c r="AR60" s="10" t="s">
        <v>217</v>
      </c>
      <c r="AS60" s="2" t="s">
        <v>216</v>
      </c>
      <c r="AT60" s="12">
        <v>-0.55783560742932603</v>
      </c>
      <c r="AU60" s="12">
        <v>0.60058386521254259</v>
      </c>
      <c r="AV60">
        <f t="shared" si="30"/>
        <v>0.98495753894856974</v>
      </c>
      <c r="AW60" t="e">
        <f t="shared" si="31"/>
        <v>#N/A</v>
      </c>
      <c r="AX60" s="9" t="str">
        <f t="shared" si="32"/>
        <v/>
      </c>
      <c r="AY60" s="10" t="s">
        <v>75</v>
      </c>
      <c r="AZ60" s="2" t="s">
        <v>74</v>
      </c>
      <c r="BA60" s="12">
        <v>-0.49033295191643583</v>
      </c>
      <c r="BB60" s="12">
        <v>0.18909298753709736</v>
      </c>
      <c r="BC60">
        <f t="shared" si="33"/>
        <v>0.31011249956083964</v>
      </c>
      <c r="BD60" t="e">
        <f t="shared" si="34"/>
        <v>#N/A</v>
      </c>
      <c r="BE60" s="9" t="str">
        <f t="shared" si="35"/>
        <v/>
      </c>
    </row>
    <row r="61" spans="2:57" x14ac:dyDescent="0.25">
      <c r="B61" t="s">
        <v>109</v>
      </c>
      <c r="C61" t="s">
        <v>108</v>
      </c>
      <c r="D61" s="32" t="str">
        <f>IF('Comparative Charts'!D72="","",1)</f>
        <v/>
      </c>
      <c r="O61" s="10">
        <v>54</v>
      </c>
      <c r="P61" s="10" t="s">
        <v>311</v>
      </c>
      <c r="Q61" s="2" t="s">
        <v>310</v>
      </c>
      <c r="R61" s="13">
        <v>-0.58860849462942777</v>
      </c>
      <c r="S61" s="12">
        <v>0.25402694431067208</v>
      </c>
      <c r="T61">
        <f t="shared" si="18"/>
        <v>0.41660418866950216</v>
      </c>
      <c r="U61">
        <f t="shared" si="19"/>
        <v>0.41660418866950216</v>
      </c>
      <c r="V61" s="9" t="str">
        <f t="shared" si="20"/>
        <v>TUN</v>
      </c>
      <c r="W61" s="10" t="s">
        <v>26</v>
      </c>
      <c r="X61" s="2" t="s">
        <v>25</v>
      </c>
      <c r="Y61" s="12">
        <v>-0.36344458241929206</v>
      </c>
      <c r="Z61" s="12">
        <v>0.2347220744274687</v>
      </c>
      <c r="AA61">
        <f t="shared" si="21"/>
        <v>0.38494420206104862</v>
      </c>
      <c r="AB61" t="e">
        <f t="shared" si="22"/>
        <v>#N/A</v>
      </c>
      <c r="AC61" s="9" t="str">
        <f t="shared" si="23"/>
        <v/>
      </c>
      <c r="AD61" s="10" t="s">
        <v>188</v>
      </c>
      <c r="AE61" s="2" t="s">
        <v>187</v>
      </c>
      <c r="AF61" s="12">
        <v>-0.46174820270581407</v>
      </c>
      <c r="AG61" s="12">
        <v>0.32907595010589286</v>
      </c>
      <c r="AH61">
        <f t="shared" si="24"/>
        <v>0.53968455817366423</v>
      </c>
      <c r="AI61" t="e">
        <f t="shared" si="25"/>
        <v>#N/A</v>
      </c>
      <c r="AJ61" s="9" t="str">
        <f t="shared" si="26"/>
        <v/>
      </c>
      <c r="AK61" s="10" t="s">
        <v>201</v>
      </c>
      <c r="AL61" s="2" t="s">
        <v>200</v>
      </c>
      <c r="AM61" s="12">
        <v>-0.20891550141843568</v>
      </c>
      <c r="AN61" s="12">
        <v>0.51661669269246691</v>
      </c>
      <c r="AO61">
        <f t="shared" si="27"/>
        <v>0.84725137601564571</v>
      </c>
      <c r="AP61" t="e">
        <f t="shared" si="28"/>
        <v>#N/A</v>
      </c>
      <c r="AQ61" s="9" t="str">
        <f t="shared" si="29"/>
        <v/>
      </c>
      <c r="AR61" s="10" t="s">
        <v>239</v>
      </c>
      <c r="AS61" s="2" t="s">
        <v>238</v>
      </c>
      <c r="AT61" s="12">
        <v>-0.55783560742932603</v>
      </c>
      <c r="AU61" s="12">
        <v>0.60058386521254259</v>
      </c>
      <c r="AV61">
        <f t="shared" si="30"/>
        <v>0.98495753894856974</v>
      </c>
      <c r="AW61" t="e">
        <f t="shared" si="31"/>
        <v>#N/A</v>
      </c>
      <c r="AX61" s="9" t="str">
        <f t="shared" si="32"/>
        <v/>
      </c>
      <c r="AY61" s="10" t="s">
        <v>208</v>
      </c>
      <c r="AZ61" s="2" t="s">
        <v>207</v>
      </c>
      <c r="BA61" s="12">
        <v>-0.47585005317613249</v>
      </c>
      <c r="BB61" s="12">
        <v>0.48462245571009516</v>
      </c>
      <c r="BC61">
        <f t="shared" si="33"/>
        <v>0.79478082736455602</v>
      </c>
      <c r="BD61" t="e">
        <f t="shared" si="34"/>
        <v>#N/A</v>
      </c>
      <c r="BE61" s="9" t="str">
        <f t="shared" si="35"/>
        <v/>
      </c>
    </row>
    <row r="62" spans="2:57" x14ac:dyDescent="0.25">
      <c r="B62" t="s">
        <v>111</v>
      </c>
      <c r="C62" t="s">
        <v>110</v>
      </c>
      <c r="D62" s="32" t="str">
        <f>IF('Comparative Charts'!D73="","",1)</f>
        <v/>
      </c>
      <c r="O62" s="10">
        <v>55</v>
      </c>
      <c r="P62" s="10" t="s">
        <v>243</v>
      </c>
      <c r="Q62" s="2" t="s">
        <v>242</v>
      </c>
      <c r="R62" s="13">
        <v>-0.57013742033398496</v>
      </c>
      <c r="S62" s="12">
        <v>0.25402694431067208</v>
      </c>
      <c r="T62">
        <f t="shared" si="18"/>
        <v>0.41660418866950216</v>
      </c>
      <c r="U62" t="e">
        <f t="shared" si="19"/>
        <v>#N/A</v>
      </c>
      <c r="V62" s="9" t="str">
        <f t="shared" si="20"/>
        <v/>
      </c>
      <c r="W62" s="10" t="s">
        <v>205</v>
      </c>
      <c r="X62" s="2" t="s">
        <v>204</v>
      </c>
      <c r="Y62" s="12">
        <v>-0.35213052426713498</v>
      </c>
      <c r="Z62" s="12">
        <v>0.25228486761247954</v>
      </c>
      <c r="AA62">
        <f t="shared" si="21"/>
        <v>0.41374718288446644</v>
      </c>
      <c r="AB62" t="e">
        <f t="shared" si="22"/>
        <v>#N/A</v>
      </c>
      <c r="AC62" s="9" t="str">
        <f t="shared" si="23"/>
        <v/>
      </c>
      <c r="AD62" s="10" t="s">
        <v>199</v>
      </c>
      <c r="AE62" s="2" t="s">
        <v>198</v>
      </c>
      <c r="AF62" s="12">
        <v>-0.46008276869666237</v>
      </c>
      <c r="AG62" s="12">
        <v>0.24259893305862151</v>
      </c>
      <c r="AH62">
        <f t="shared" si="24"/>
        <v>0.39786225021613925</v>
      </c>
      <c r="AI62" t="e">
        <f t="shared" si="25"/>
        <v>#N/A</v>
      </c>
      <c r="AJ62" s="9" t="str">
        <f t="shared" si="26"/>
        <v/>
      </c>
      <c r="AK62" s="10" t="s">
        <v>245</v>
      </c>
      <c r="AL62" s="2" t="s">
        <v>244</v>
      </c>
      <c r="AM62" s="12">
        <v>-0.19784478192492747</v>
      </c>
      <c r="AN62" s="12">
        <v>0.27454340772656499</v>
      </c>
      <c r="AO62">
        <f t="shared" si="27"/>
        <v>0.45025118867156655</v>
      </c>
      <c r="AP62" t="e">
        <f t="shared" si="28"/>
        <v>#N/A</v>
      </c>
      <c r="AQ62" s="9" t="str">
        <f t="shared" si="29"/>
        <v/>
      </c>
      <c r="AR62" s="10" t="s">
        <v>115</v>
      </c>
      <c r="AS62" s="2" t="s">
        <v>114</v>
      </c>
      <c r="AT62" s="12">
        <v>-0.5252153027716604</v>
      </c>
      <c r="AU62" s="12">
        <v>0.3138946252365733</v>
      </c>
      <c r="AV62">
        <f t="shared" si="30"/>
        <v>0.51478718538798018</v>
      </c>
      <c r="AW62" t="e">
        <f t="shared" si="31"/>
        <v>#N/A</v>
      </c>
      <c r="AX62" s="9" t="str">
        <f t="shared" si="32"/>
        <v/>
      </c>
      <c r="AY62" s="10" t="s">
        <v>201</v>
      </c>
      <c r="AZ62" s="2" t="s">
        <v>200</v>
      </c>
      <c r="BA62" s="12">
        <v>-0.46932295728747098</v>
      </c>
      <c r="BB62" s="12">
        <v>0.48462245571009516</v>
      </c>
      <c r="BC62">
        <f t="shared" si="33"/>
        <v>0.79478082736455602</v>
      </c>
      <c r="BD62" t="e">
        <f t="shared" si="34"/>
        <v>#N/A</v>
      </c>
      <c r="BE62" s="9" t="str">
        <f t="shared" si="35"/>
        <v/>
      </c>
    </row>
    <row r="63" spans="2:57" x14ac:dyDescent="0.25">
      <c r="B63" t="s">
        <v>113</v>
      </c>
      <c r="C63" t="s">
        <v>112</v>
      </c>
      <c r="D63" s="32" t="str">
        <f>IF('Comparative Charts'!D74="","",1)</f>
        <v/>
      </c>
      <c r="O63" s="10">
        <v>56</v>
      </c>
      <c r="P63" s="10" t="s">
        <v>70</v>
      </c>
      <c r="Q63" s="2" t="s">
        <v>69</v>
      </c>
      <c r="R63" s="13">
        <v>-0.56905295871602957</v>
      </c>
      <c r="S63" s="12">
        <v>0.25130023322348893</v>
      </c>
      <c r="T63">
        <f t="shared" si="18"/>
        <v>0.41213238248652184</v>
      </c>
      <c r="U63" t="e">
        <f t="shared" si="19"/>
        <v>#N/A</v>
      </c>
      <c r="V63" s="9" t="str">
        <f t="shared" si="20"/>
        <v/>
      </c>
      <c r="W63" s="10" t="s">
        <v>162</v>
      </c>
      <c r="X63" s="2" t="s">
        <v>161</v>
      </c>
      <c r="Y63" s="12">
        <v>-0.34429311692839193</v>
      </c>
      <c r="Z63" s="12">
        <v>0.31915287616104948</v>
      </c>
      <c r="AA63">
        <f t="shared" si="21"/>
        <v>0.52341071690412111</v>
      </c>
      <c r="AB63">
        <f t="shared" si="22"/>
        <v>0.52341071690412111</v>
      </c>
      <c r="AC63" s="9" t="str">
        <f t="shared" si="23"/>
        <v>JAM</v>
      </c>
      <c r="AD63" s="10" t="s">
        <v>313</v>
      </c>
      <c r="AE63" s="2" t="s">
        <v>312</v>
      </c>
      <c r="AF63" s="12">
        <v>-0.41227210497783351</v>
      </c>
      <c r="AG63" s="12">
        <v>0.23363653218585126</v>
      </c>
      <c r="AH63">
        <f t="shared" si="24"/>
        <v>0.38316391278479606</v>
      </c>
      <c r="AI63" t="e">
        <f t="shared" si="25"/>
        <v>#N/A</v>
      </c>
      <c r="AJ63" s="9" t="str">
        <f t="shared" si="26"/>
        <v/>
      </c>
      <c r="AK63" s="10" t="s">
        <v>72</v>
      </c>
      <c r="AL63" s="2" t="s">
        <v>71</v>
      </c>
      <c r="AM63" s="12">
        <v>-0.16368273089507202</v>
      </c>
      <c r="AN63" s="12">
        <v>0.29118732384969281</v>
      </c>
      <c r="AO63">
        <f t="shared" si="27"/>
        <v>0.47754721111349618</v>
      </c>
      <c r="AP63" t="e">
        <f t="shared" si="28"/>
        <v>#N/A</v>
      </c>
      <c r="AQ63" s="9" t="str">
        <f t="shared" si="29"/>
        <v/>
      </c>
      <c r="AR63" s="10" t="s">
        <v>249</v>
      </c>
      <c r="AS63" s="2" t="s">
        <v>248</v>
      </c>
      <c r="AT63" s="12">
        <v>-0.5216583171247885</v>
      </c>
      <c r="AU63" s="12">
        <v>0.22249449921545333</v>
      </c>
      <c r="AV63">
        <f t="shared" si="30"/>
        <v>0.36489097871334347</v>
      </c>
      <c r="AW63" t="e">
        <f t="shared" si="31"/>
        <v>#N/A</v>
      </c>
      <c r="AX63" s="9" t="str">
        <f t="shared" si="32"/>
        <v/>
      </c>
      <c r="AY63" s="10" t="s">
        <v>318</v>
      </c>
      <c r="AZ63" s="2" t="s">
        <v>317</v>
      </c>
      <c r="BA63" s="12">
        <v>-0.465943384422014</v>
      </c>
      <c r="BB63" s="12">
        <v>0.21052052859001816</v>
      </c>
      <c r="BC63">
        <f t="shared" si="33"/>
        <v>0.34525366688762976</v>
      </c>
      <c r="BD63" t="e">
        <f t="shared" si="34"/>
        <v>#N/A</v>
      </c>
      <c r="BE63" s="9" t="str">
        <f t="shared" si="35"/>
        <v/>
      </c>
    </row>
    <row r="64" spans="2:57" x14ac:dyDescent="0.25">
      <c r="B64" t="s">
        <v>115</v>
      </c>
      <c r="C64" t="s">
        <v>114</v>
      </c>
      <c r="D64" s="32" t="str">
        <f>IF('Comparative Charts'!D75="","",1)</f>
        <v/>
      </c>
      <c r="O64" s="10">
        <v>57</v>
      </c>
      <c r="P64" s="10" t="s">
        <v>134</v>
      </c>
      <c r="Q64" s="2" t="s">
        <v>133</v>
      </c>
      <c r="R64" s="13">
        <v>-0.56461318713896758</v>
      </c>
      <c r="S64" s="12">
        <v>0.25402694431067208</v>
      </c>
      <c r="T64">
        <f t="shared" si="18"/>
        <v>0.41660418866950216</v>
      </c>
      <c r="U64" t="e">
        <f t="shared" si="19"/>
        <v>#N/A</v>
      </c>
      <c r="V64" s="9" t="str">
        <f t="shared" si="20"/>
        <v/>
      </c>
      <c r="W64" s="10" t="s">
        <v>139</v>
      </c>
      <c r="X64" s="2" t="s">
        <v>138</v>
      </c>
      <c r="Y64" s="12">
        <v>-0.33396283317135994</v>
      </c>
      <c r="Z64" s="12">
        <v>0.31873333373090551</v>
      </c>
      <c r="AA64">
        <f t="shared" si="21"/>
        <v>0.522722667318685</v>
      </c>
      <c r="AB64" t="e">
        <f t="shared" si="22"/>
        <v>#N/A</v>
      </c>
      <c r="AC64" s="9" t="str">
        <f t="shared" si="23"/>
        <v/>
      </c>
      <c r="AD64" s="10" t="s">
        <v>139</v>
      </c>
      <c r="AE64" s="2" t="s">
        <v>138</v>
      </c>
      <c r="AF64" s="12">
        <v>-0.40890130969572525</v>
      </c>
      <c r="AG64" s="12">
        <v>0.37414236442207388</v>
      </c>
      <c r="AH64">
        <f t="shared" si="24"/>
        <v>0.61359347765220118</v>
      </c>
      <c r="AI64" t="e">
        <f t="shared" si="25"/>
        <v>#N/A</v>
      </c>
      <c r="AJ64" s="9" t="str">
        <f t="shared" si="26"/>
        <v/>
      </c>
      <c r="AK64" s="10" t="s">
        <v>374</v>
      </c>
      <c r="AL64" s="2" t="s">
        <v>330</v>
      </c>
      <c r="AM64" s="12">
        <v>-0.16182088293069852</v>
      </c>
      <c r="AN64" s="12">
        <v>0.97694373036537951</v>
      </c>
      <c r="AO64">
        <f t="shared" si="27"/>
        <v>1.6021877177992223</v>
      </c>
      <c r="AP64" t="e">
        <f t="shared" si="28"/>
        <v>#N/A</v>
      </c>
      <c r="AQ64" s="9" t="str">
        <f t="shared" si="29"/>
        <v/>
      </c>
      <c r="AR64" s="10" t="s">
        <v>111</v>
      </c>
      <c r="AS64" s="2" t="s">
        <v>110</v>
      </c>
      <c r="AT64" s="12">
        <v>-0.49538317664637949</v>
      </c>
      <c r="AU64" s="12">
        <v>0.45038851528650714</v>
      </c>
      <c r="AV64">
        <f t="shared" si="30"/>
        <v>0.73863716506987165</v>
      </c>
      <c r="AW64" t="e">
        <f t="shared" si="31"/>
        <v>#N/A</v>
      </c>
      <c r="AX64" s="9" t="str">
        <f t="shared" si="32"/>
        <v/>
      </c>
      <c r="AY64" s="10" t="s">
        <v>141</v>
      </c>
      <c r="AZ64" s="2" t="s">
        <v>140</v>
      </c>
      <c r="BA64" s="12">
        <v>-0.46405431594523039</v>
      </c>
      <c r="BB64" s="12">
        <v>0.19707922856731536</v>
      </c>
      <c r="BC64">
        <f t="shared" si="33"/>
        <v>0.32320993485039717</v>
      </c>
      <c r="BD64" t="e">
        <f t="shared" si="34"/>
        <v>#N/A</v>
      </c>
      <c r="BE64" s="9" t="str">
        <f t="shared" si="35"/>
        <v/>
      </c>
    </row>
    <row r="65" spans="2:57" x14ac:dyDescent="0.25">
      <c r="B65" t="s">
        <v>117</v>
      </c>
      <c r="C65" t="s">
        <v>116</v>
      </c>
      <c r="D65" s="32" t="str">
        <f>IF('Comparative Charts'!D76="","",1)</f>
        <v/>
      </c>
      <c r="O65" s="10">
        <v>58</v>
      </c>
      <c r="P65" s="10" t="s">
        <v>362</v>
      </c>
      <c r="Q65" s="2" t="s">
        <v>152</v>
      </c>
      <c r="R65" s="13">
        <v>-0.55920627536362344</v>
      </c>
      <c r="S65" s="12">
        <v>0.25402694431067208</v>
      </c>
      <c r="T65">
        <f t="shared" si="18"/>
        <v>0.41660418866950216</v>
      </c>
      <c r="U65" t="e">
        <f t="shared" si="19"/>
        <v>#N/A</v>
      </c>
      <c r="V65" s="9" t="str">
        <f t="shared" si="20"/>
        <v/>
      </c>
      <c r="W65" s="10" t="s">
        <v>326</v>
      </c>
      <c r="X65" s="2" t="s">
        <v>325</v>
      </c>
      <c r="Y65" s="12">
        <v>-0.33294261497898847</v>
      </c>
      <c r="Z65" s="12">
        <v>0.27446907042963703</v>
      </c>
      <c r="AA65">
        <f t="shared" si="21"/>
        <v>0.45012927550460469</v>
      </c>
      <c r="AB65" t="e">
        <f t="shared" si="22"/>
        <v>#N/A</v>
      </c>
      <c r="AC65" s="9" t="str">
        <f t="shared" si="23"/>
        <v/>
      </c>
      <c r="AD65" s="10" t="s">
        <v>336</v>
      </c>
      <c r="AE65" s="2" t="s">
        <v>335</v>
      </c>
      <c r="AF65" s="12">
        <v>-0.39893553910072233</v>
      </c>
      <c r="AG65" s="12">
        <v>0.22248178800615603</v>
      </c>
      <c r="AH65">
        <f t="shared" si="24"/>
        <v>0.36487013233009585</v>
      </c>
      <c r="AI65" t="e">
        <f t="shared" si="25"/>
        <v>#N/A</v>
      </c>
      <c r="AJ65" s="9" t="str">
        <f t="shared" si="26"/>
        <v/>
      </c>
      <c r="AK65" s="10" t="s">
        <v>36</v>
      </c>
      <c r="AL65" s="2" t="s">
        <v>35</v>
      </c>
      <c r="AM65" s="12">
        <v>-0.15523665121689781</v>
      </c>
      <c r="AN65" s="12">
        <v>0.39525422199815724</v>
      </c>
      <c r="AO65">
        <f t="shared" si="27"/>
        <v>0.64821692407697784</v>
      </c>
      <c r="AP65" t="e">
        <f t="shared" si="28"/>
        <v>#N/A</v>
      </c>
      <c r="AQ65" s="9" t="str">
        <f t="shared" si="29"/>
        <v/>
      </c>
      <c r="AR65" s="10" t="s">
        <v>119</v>
      </c>
      <c r="AS65" s="2" t="s">
        <v>118</v>
      </c>
      <c r="AT65" s="12">
        <v>-0.49418423293255459</v>
      </c>
      <c r="AU65" s="12">
        <v>0.20566000620699998</v>
      </c>
      <c r="AV65">
        <f t="shared" si="30"/>
        <v>0.33728241017947996</v>
      </c>
      <c r="AW65" t="e">
        <f t="shared" si="31"/>
        <v>#N/A</v>
      </c>
      <c r="AX65" s="9" t="str">
        <f t="shared" si="32"/>
        <v/>
      </c>
      <c r="AY65" s="10" t="s">
        <v>247</v>
      </c>
      <c r="AZ65" s="2" t="s">
        <v>246</v>
      </c>
      <c r="BA65" s="12">
        <v>-0.45828542046601534</v>
      </c>
      <c r="BB65" s="12">
        <v>0.26706317040829514</v>
      </c>
      <c r="BC65">
        <f t="shared" si="33"/>
        <v>0.43798359946960402</v>
      </c>
      <c r="BD65" t="e">
        <f t="shared" si="34"/>
        <v>#N/A</v>
      </c>
      <c r="BE65" s="9" t="str">
        <f t="shared" si="35"/>
        <v/>
      </c>
    </row>
    <row r="66" spans="2:57" x14ac:dyDescent="0.25">
      <c r="B66" t="s">
        <v>119</v>
      </c>
      <c r="C66" t="s">
        <v>118</v>
      </c>
      <c r="D66" s="32" t="str">
        <f>IF('Comparative Charts'!D77="","",1)</f>
        <v/>
      </c>
      <c r="O66" s="10">
        <v>59</v>
      </c>
      <c r="P66" s="10" t="s">
        <v>353</v>
      </c>
      <c r="Q66" s="2" t="s">
        <v>16</v>
      </c>
      <c r="R66" s="13">
        <v>-0.5446778787510238</v>
      </c>
      <c r="S66" s="12">
        <v>0.25402694431067208</v>
      </c>
      <c r="T66">
        <f t="shared" si="18"/>
        <v>0.41660418866950216</v>
      </c>
      <c r="U66" t="e">
        <f t="shared" si="19"/>
        <v>#N/A</v>
      </c>
      <c r="V66" s="9" t="str">
        <f t="shared" si="20"/>
        <v/>
      </c>
      <c r="W66" s="10" t="s">
        <v>233</v>
      </c>
      <c r="X66" s="2" t="s">
        <v>232</v>
      </c>
      <c r="Y66" s="12">
        <v>-0.32343975269679243</v>
      </c>
      <c r="Z66" s="12">
        <v>0.31873333373090551</v>
      </c>
      <c r="AA66">
        <f t="shared" si="21"/>
        <v>0.522722667318685</v>
      </c>
      <c r="AB66" t="e">
        <f t="shared" si="22"/>
        <v>#N/A</v>
      </c>
      <c r="AC66" s="9" t="str">
        <f t="shared" si="23"/>
        <v/>
      </c>
      <c r="AD66" s="10" t="s">
        <v>302</v>
      </c>
      <c r="AE66" s="2" t="s">
        <v>301</v>
      </c>
      <c r="AF66" s="12">
        <v>-0.37425541437259524</v>
      </c>
      <c r="AG66" s="12">
        <v>0.51020118372025602</v>
      </c>
      <c r="AH66">
        <f t="shared" si="24"/>
        <v>0.8367299413012198</v>
      </c>
      <c r="AI66" t="e">
        <f t="shared" si="25"/>
        <v>#N/A</v>
      </c>
      <c r="AJ66" s="9" t="str">
        <f t="shared" si="26"/>
        <v/>
      </c>
      <c r="AK66" s="10" t="s">
        <v>272</v>
      </c>
      <c r="AL66" s="2" t="s">
        <v>271</v>
      </c>
      <c r="AM66" s="12">
        <v>-0.14866746520517207</v>
      </c>
      <c r="AN66" s="12">
        <v>0.39525422199815724</v>
      </c>
      <c r="AO66">
        <f t="shared" si="27"/>
        <v>0.64821692407697784</v>
      </c>
      <c r="AP66" t="e">
        <f t="shared" si="28"/>
        <v>#N/A</v>
      </c>
      <c r="AQ66" s="9" t="str">
        <f t="shared" si="29"/>
        <v/>
      </c>
      <c r="AR66" s="10" t="s">
        <v>205</v>
      </c>
      <c r="AS66" s="2" t="s">
        <v>204</v>
      </c>
      <c r="AT66" s="12">
        <v>-0.47409920217358242</v>
      </c>
      <c r="AU66" s="12">
        <v>0.20773727561581487</v>
      </c>
      <c r="AV66">
        <f t="shared" si="30"/>
        <v>0.34068913200993639</v>
      </c>
      <c r="AW66" t="e">
        <f t="shared" si="31"/>
        <v>#N/A</v>
      </c>
      <c r="AX66" s="9" t="str">
        <f t="shared" si="32"/>
        <v/>
      </c>
      <c r="AY66" s="10" t="s">
        <v>267</v>
      </c>
      <c r="AZ66" s="2" t="s">
        <v>266</v>
      </c>
      <c r="BA66" s="12">
        <v>-0.45704813449752379</v>
      </c>
      <c r="BB66" s="12">
        <v>0.18987227333382842</v>
      </c>
      <c r="BC66">
        <f t="shared" si="33"/>
        <v>0.31139052826747859</v>
      </c>
      <c r="BD66" t="e">
        <f t="shared" si="34"/>
        <v>#N/A</v>
      </c>
      <c r="BE66" s="9" t="str">
        <f t="shared" si="35"/>
        <v/>
      </c>
    </row>
    <row r="67" spans="2:57" x14ac:dyDescent="0.25">
      <c r="B67" t="s">
        <v>121</v>
      </c>
      <c r="C67" t="s">
        <v>120</v>
      </c>
      <c r="D67" s="32" t="str">
        <f>IF('Comparative Charts'!D78="","",1)</f>
        <v/>
      </c>
      <c r="O67" s="10">
        <v>60</v>
      </c>
      <c r="P67" s="10" t="s">
        <v>45</v>
      </c>
      <c r="Q67" s="2" t="s">
        <v>44</v>
      </c>
      <c r="R67" s="13">
        <v>-0.52066192727355987</v>
      </c>
      <c r="S67" s="12">
        <v>0.28728334123682875</v>
      </c>
      <c r="T67">
        <f t="shared" si="18"/>
        <v>0.47114467962839912</v>
      </c>
      <c r="U67" t="e">
        <f t="shared" si="19"/>
        <v>#N/A</v>
      </c>
      <c r="V67" s="9" t="str">
        <f t="shared" si="20"/>
        <v/>
      </c>
      <c r="W67" s="10" t="s">
        <v>51</v>
      </c>
      <c r="X67" s="2" t="s">
        <v>50</v>
      </c>
      <c r="Y67" s="12">
        <v>-0.32263921138726914</v>
      </c>
      <c r="Z67" s="12">
        <v>0.25228486761247954</v>
      </c>
      <c r="AA67">
        <f t="shared" si="21"/>
        <v>0.41374718288446644</v>
      </c>
      <c r="AB67" t="e">
        <f t="shared" si="22"/>
        <v>#N/A</v>
      </c>
      <c r="AC67" s="9" t="str">
        <f t="shared" si="23"/>
        <v/>
      </c>
      <c r="AD67" s="10" t="s">
        <v>272</v>
      </c>
      <c r="AE67" s="2" t="s">
        <v>271</v>
      </c>
      <c r="AF67" s="12">
        <v>-0.34876157326587237</v>
      </c>
      <c r="AG67" s="12">
        <v>0.28978914382329912</v>
      </c>
      <c r="AH67">
        <f t="shared" si="24"/>
        <v>0.47525419587021051</v>
      </c>
      <c r="AI67" t="e">
        <f t="shared" si="25"/>
        <v>#N/A</v>
      </c>
      <c r="AJ67" s="9" t="str">
        <f t="shared" si="26"/>
        <v/>
      </c>
      <c r="AK67" s="10" t="s">
        <v>170</v>
      </c>
      <c r="AL67" s="2" t="s">
        <v>169</v>
      </c>
      <c r="AM67" s="12">
        <v>-0.13283592721084336</v>
      </c>
      <c r="AN67" s="12">
        <v>0.29118732384969281</v>
      </c>
      <c r="AO67">
        <f t="shared" si="27"/>
        <v>0.47754721111349618</v>
      </c>
      <c r="AP67" t="e">
        <f t="shared" si="28"/>
        <v>#N/A</v>
      </c>
      <c r="AQ67" s="9" t="str">
        <f t="shared" si="29"/>
        <v/>
      </c>
      <c r="AR67" s="10" t="s">
        <v>172</v>
      </c>
      <c r="AS67" s="2" t="s">
        <v>171</v>
      </c>
      <c r="AT67" s="12">
        <v>-0.46804644296688391</v>
      </c>
      <c r="AU67" s="12">
        <v>0.20566000620699998</v>
      </c>
      <c r="AV67">
        <f t="shared" si="30"/>
        <v>0.33728241017947996</v>
      </c>
      <c r="AW67" t="e">
        <f t="shared" si="31"/>
        <v>#N/A</v>
      </c>
      <c r="AX67" s="9" t="str">
        <f t="shared" si="32"/>
        <v/>
      </c>
      <c r="AY67" s="10" t="s">
        <v>49</v>
      </c>
      <c r="AZ67" s="2" t="s">
        <v>48</v>
      </c>
      <c r="BA67" s="12">
        <v>-0.43787719478603893</v>
      </c>
      <c r="BB67" s="12">
        <v>0.23258218307199124</v>
      </c>
      <c r="BC67">
        <f t="shared" si="33"/>
        <v>0.3814347802380656</v>
      </c>
      <c r="BD67" t="e">
        <f t="shared" si="34"/>
        <v>#N/A</v>
      </c>
      <c r="BE67" s="9" t="str">
        <f t="shared" si="35"/>
        <v/>
      </c>
    </row>
    <row r="68" spans="2:57" x14ac:dyDescent="0.25">
      <c r="B68" t="s">
        <v>123</v>
      </c>
      <c r="C68" t="s">
        <v>122</v>
      </c>
      <c r="D68" s="32" t="str">
        <f>IF('Comparative Charts'!D79="","",1)</f>
        <v/>
      </c>
      <c r="O68" s="10">
        <v>61</v>
      </c>
      <c r="P68" s="10" t="s">
        <v>318</v>
      </c>
      <c r="Q68" s="2" t="s">
        <v>317</v>
      </c>
      <c r="R68" s="13">
        <v>-0.51721204720073377</v>
      </c>
      <c r="S68" s="12">
        <v>0.25130023322348893</v>
      </c>
      <c r="T68">
        <f t="shared" si="18"/>
        <v>0.41213238248652184</v>
      </c>
      <c r="U68" t="e">
        <f t="shared" si="19"/>
        <v>#N/A</v>
      </c>
      <c r="V68" s="9" t="str">
        <f t="shared" si="20"/>
        <v/>
      </c>
      <c r="W68" s="10" t="s">
        <v>208</v>
      </c>
      <c r="X68" s="2" t="s">
        <v>207</v>
      </c>
      <c r="Y68" s="12">
        <v>-0.2871501692828779</v>
      </c>
      <c r="Z68" s="12">
        <v>0.37350218211437147</v>
      </c>
      <c r="AA68">
        <f t="shared" si="21"/>
        <v>0.61254357866756914</v>
      </c>
      <c r="AB68" t="e">
        <f t="shared" si="22"/>
        <v>#N/A</v>
      </c>
      <c r="AC68" s="9" t="str">
        <f t="shared" si="23"/>
        <v/>
      </c>
      <c r="AD68" s="10" t="s">
        <v>362</v>
      </c>
      <c r="AE68" s="2" t="s">
        <v>152</v>
      </c>
      <c r="AF68" s="12">
        <v>-0.33943571416158524</v>
      </c>
      <c r="AG68" s="12">
        <v>0.28978914382329912</v>
      </c>
      <c r="AH68">
        <f t="shared" si="24"/>
        <v>0.47525419587021051</v>
      </c>
      <c r="AI68" t="e">
        <f t="shared" si="25"/>
        <v>#N/A</v>
      </c>
      <c r="AJ68" s="9" t="str">
        <f t="shared" si="26"/>
        <v/>
      </c>
      <c r="AK68" s="10" t="s">
        <v>368</v>
      </c>
      <c r="AL68" s="2" t="s">
        <v>252</v>
      </c>
      <c r="AM68" s="12">
        <v>-0.12874980696358554</v>
      </c>
      <c r="AN68" s="12">
        <v>0.51994095831945863</v>
      </c>
      <c r="AO68">
        <f t="shared" si="27"/>
        <v>0.85270317164391207</v>
      </c>
      <c r="AP68" t="e">
        <f t="shared" si="28"/>
        <v>#N/A</v>
      </c>
      <c r="AQ68" s="9" t="str">
        <f t="shared" si="29"/>
        <v/>
      </c>
      <c r="AR68" s="10" t="s">
        <v>208</v>
      </c>
      <c r="AS68" s="2" t="s">
        <v>207</v>
      </c>
      <c r="AT68" s="12">
        <v>-0.46544972136557783</v>
      </c>
      <c r="AU68" s="12">
        <v>0.37135850669511394</v>
      </c>
      <c r="AV68">
        <f t="shared" si="30"/>
        <v>0.60902795097998685</v>
      </c>
      <c r="AW68" t="e">
        <f t="shared" si="31"/>
        <v>#N/A</v>
      </c>
      <c r="AX68" s="9" t="str">
        <f t="shared" si="32"/>
        <v/>
      </c>
      <c r="AY68" s="10" t="s">
        <v>107</v>
      </c>
      <c r="AZ68" s="2" t="s">
        <v>106</v>
      </c>
      <c r="BA68" s="12">
        <v>-0.43558120166795666</v>
      </c>
      <c r="BB68" s="12">
        <v>0.35684147672067407</v>
      </c>
      <c r="BC68">
        <f t="shared" si="33"/>
        <v>0.58522002182190547</v>
      </c>
      <c r="BD68" t="e">
        <f t="shared" si="34"/>
        <v>#N/A</v>
      </c>
      <c r="BE68" s="9" t="str">
        <f t="shared" si="35"/>
        <v/>
      </c>
    </row>
    <row r="69" spans="2:57" x14ac:dyDescent="0.25">
      <c r="B69" t="s">
        <v>125</v>
      </c>
      <c r="C69" t="s">
        <v>124</v>
      </c>
      <c r="D69" s="32" t="str">
        <f>IF('Comparative Charts'!D80="","",1)</f>
        <v/>
      </c>
      <c r="O69" s="10">
        <v>62</v>
      </c>
      <c r="P69" s="10" t="s">
        <v>107</v>
      </c>
      <c r="Q69" s="2" t="s">
        <v>106</v>
      </c>
      <c r="R69" s="13">
        <v>-0.49961249473530239</v>
      </c>
      <c r="S69" s="12">
        <v>0.29137760175532934</v>
      </c>
      <c r="T69">
        <f t="shared" si="18"/>
        <v>0.47785926687874009</v>
      </c>
      <c r="U69" t="e">
        <f t="shared" si="19"/>
        <v>#N/A</v>
      </c>
      <c r="V69" s="9" t="str">
        <f t="shared" si="20"/>
        <v/>
      </c>
      <c r="W69" s="10" t="s">
        <v>180</v>
      </c>
      <c r="X69" s="2" t="s">
        <v>179</v>
      </c>
      <c r="Y69" s="12">
        <v>-0.25201222574857557</v>
      </c>
      <c r="Z69" s="12">
        <v>0.29988188904282925</v>
      </c>
      <c r="AA69">
        <f t="shared" si="21"/>
        <v>0.49180629803023995</v>
      </c>
      <c r="AB69" t="e">
        <f t="shared" si="22"/>
        <v>#N/A</v>
      </c>
      <c r="AC69" s="9" t="str">
        <f t="shared" si="23"/>
        <v/>
      </c>
      <c r="AD69" s="10" t="s">
        <v>128</v>
      </c>
      <c r="AE69" s="2" t="s">
        <v>127</v>
      </c>
      <c r="AF69" s="12">
        <v>-0.33427682117057078</v>
      </c>
      <c r="AG69" s="12">
        <v>0.51020118372025602</v>
      </c>
      <c r="AH69">
        <f t="shared" si="24"/>
        <v>0.8367299413012198</v>
      </c>
      <c r="AI69" t="e">
        <f t="shared" si="25"/>
        <v>#N/A</v>
      </c>
      <c r="AJ69" s="9" t="str">
        <f t="shared" si="26"/>
        <v/>
      </c>
      <c r="AK69" s="10" t="s">
        <v>233</v>
      </c>
      <c r="AL69" s="2" t="s">
        <v>232</v>
      </c>
      <c r="AM69" s="12">
        <v>-0.10250672580652591</v>
      </c>
      <c r="AN69" s="12">
        <v>0.51994095831945863</v>
      </c>
      <c r="AO69">
        <f t="shared" si="27"/>
        <v>0.85270317164391207</v>
      </c>
      <c r="AP69" t="e">
        <f t="shared" si="28"/>
        <v>#N/A</v>
      </c>
      <c r="AQ69" s="9" t="str">
        <f t="shared" si="29"/>
        <v/>
      </c>
      <c r="AR69" s="10" t="s">
        <v>329</v>
      </c>
      <c r="AS69" s="2" t="s">
        <v>328</v>
      </c>
      <c r="AT69" s="12">
        <v>-0.43651695944185942</v>
      </c>
      <c r="AU69" s="12">
        <v>0.23542062698000482</v>
      </c>
      <c r="AV69">
        <f t="shared" si="30"/>
        <v>0.38608982824720789</v>
      </c>
      <c r="AW69" t="e">
        <f t="shared" si="31"/>
        <v>#N/A</v>
      </c>
      <c r="AX69" s="9" t="str">
        <f t="shared" si="32"/>
        <v/>
      </c>
      <c r="AY69" s="10" t="s">
        <v>180</v>
      </c>
      <c r="AZ69" s="2" t="s">
        <v>179</v>
      </c>
      <c r="BA69" s="12">
        <v>-0.39706828536934941</v>
      </c>
      <c r="BB69" s="12">
        <v>0.26706317040829514</v>
      </c>
      <c r="BC69">
        <f t="shared" si="33"/>
        <v>0.43798359946960402</v>
      </c>
      <c r="BD69" t="e">
        <f t="shared" si="34"/>
        <v>#N/A</v>
      </c>
      <c r="BE69" s="9" t="str">
        <f t="shared" si="35"/>
        <v/>
      </c>
    </row>
    <row r="70" spans="2:57" x14ac:dyDescent="0.25">
      <c r="B70" t="s">
        <v>360</v>
      </c>
      <c r="C70" t="s">
        <v>126</v>
      </c>
      <c r="D70" s="32" t="str">
        <f>IF('Comparative Charts'!D81="","",1)</f>
        <v/>
      </c>
      <c r="O70" s="10">
        <v>63</v>
      </c>
      <c r="P70" s="10" t="s">
        <v>128</v>
      </c>
      <c r="Q70" s="2" t="s">
        <v>127</v>
      </c>
      <c r="R70" s="13">
        <v>-0.45385701247542942</v>
      </c>
      <c r="S70" s="12">
        <v>0.28728334123682875</v>
      </c>
      <c r="T70">
        <f t="shared" si="18"/>
        <v>0.47114467962839912</v>
      </c>
      <c r="U70" t="e">
        <f t="shared" si="19"/>
        <v>#N/A</v>
      </c>
      <c r="V70" s="9" t="str">
        <f t="shared" si="20"/>
        <v/>
      </c>
      <c r="W70" s="10" t="s">
        <v>373</v>
      </c>
      <c r="X70" s="2" t="s">
        <v>327</v>
      </c>
      <c r="Y70" s="12">
        <v>-0.24983547097389192</v>
      </c>
      <c r="Z70" s="12">
        <v>0.25228486761247954</v>
      </c>
      <c r="AA70">
        <f t="shared" si="21"/>
        <v>0.41374718288446644</v>
      </c>
      <c r="AB70" t="e">
        <f t="shared" si="22"/>
        <v>#N/A</v>
      </c>
      <c r="AC70" s="9" t="str">
        <f t="shared" si="23"/>
        <v/>
      </c>
      <c r="AD70" s="10" t="s">
        <v>215</v>
      </c>
      <c r="AE70" s="2" t="s">
        <v>214</v>
      </c>
      <c r="AF70" s="12">
        <v>-0.33073075366025778</v>
      </c>
      <c r="AG70" s="12">
        <v>0.2877650419084371</v>
      </c>
      <c r="AH70">
        <f t="shared" si="24"/>
        <v>0.4719346687298368</v>
      </c>
      <c r="AI70" t="e">
        <f t="shared" si="25"/>
        <v>#N/A</v>
      </c>
      <c r="AJ70" s="9" t="str">
        <f t="shared" si="26"/>
        <v/>
      </c>
      <c r="AK70" s="10" t="s">
        <v>177</v>
      </c>
      <c r="AL70" s="2" t="s">
        <v>176</v>
      </c>
      <c r="AM70" s="12">
        <v>-9.0885527120957058E-2</v>
      </c>
      <c r="AN70" s="12">
        <v>0.39525422199815724</v>
      </c>
      <c r="AO70">
        <f t="shared" si="27"/>
        <v>0.64821692407697784</v>
      </c>
      <c r="AP70" t="e">
        <f t="shared" si="28"/>
        <v>#N/A</v>
      </c>
      <c r="AQ70" s="9" t="str">
        <f t="shared" si="29"/>
        <v/>
      </c>
      <c r="AR70" s="10" t="s">
        <v>32</v>
      </c>
      <c r="AS70" s="2" t="s">
        <v>31</v>
      </c>
      <c r="AT70" s="12">
        <v>-0.42206349271954474</v>
      </c>
      <c r="AU70" s="12">
        <v>0.45038851528650714</v>
      </c>
      <c r="AV70">
        <f t="shared" si="30"/>
        <v>0.73863716506987165</v>
      </c>
      <c r="AW70" t="e">
        <f t="shared" si="31"/>
        <v>#N/A</v>
      </c>
      <c r="AX70" s="9" t="str">
        <f t="shared" si="32"/>
        <v/>
      </c>
      <c r="AY70" s="10" t="s">
        <v>199</v>
      </c>
      <c r="AZ70" s="2" t="s">
        <v>198</v>
      </c>
      <c r="BA70" s="12">
        <v>-0.38674550725057766</v>
      </c>
      <c r="BB70" s="12">
        <v>0.18824314571543588</v>
      </c>
      <c r="BC70">
        <f t="shared" si="33"/>
        <v>0.3087187589733148</v>
      </c>
      <c r="BD70" t="e">
        <f t="shared" si="34"/>
        <v>#N/A</v>
      </c>
      <c r="BE70" s="9" t="str">
        <f t="shared" si="35"/>
        <v/>
      </c>
    </row>
    <row r="71" spans="2:57" x14ac:dyDescent="0.25">
      <c r="B71" t="s">
        <v>128</v>
      </c>
      <c r="C71" t="s">
        <v>127</v>
      </c>
      <c r="D71" s="32" t="str">
        <f>IF('Comparative Charts'!D82="","",1)</f>
        <v/>
      </c>
      <c r="O71" s="10">
        <v>64</v>
      </c>
      <c r="P71" s="10" t="s">
        <v>245</v>
      </c>
      <c r="Q71" s="2" t="s">
        <v>244</v>
      </c>
      <c r="R71" s="13">
        <v>-0.44053240973166652</v>
      </c>
      <c r="S71" s="12">
        <v>0.25402694431067208</v>
      </c>
      <c r="T71">
        <f t="shared" si="18"/>
        <v>0.41660418866950216</v>
      </c>
      <c r="U71" t="e">
        <f t="shared" si="19"/>
        <v>#N/A</v>
      </c>
      <c r="V71" s="9" t="str">
        <f t="shared" si="20"/>
        <v/>
      </c>
      <c r="W71" s="10" t="s">
        <v>320</v>
      </c>
      <c r="X71" s="2" t="s">
        <v>319</v>
      </c>
      <c r="Y71" s="12">
        <v>-0.24201688707316882</v>
      </c>
      <c r="Z71" s="12">
        <v>0.21591513909296886</v>
      </c>
      <c r="AA71">
        <f t="shared" si="21"/>
        <v>0.3541008281124689</v>
      </c>
      <c r="AB71" t="e">
        <f t="shared" si="22"/>
        <v>#N/A</v>
      </c>
      <c r="AC71" s="9" t="str">
        <f t="shared" si="23"/>
        <v/>
      </c>
      <c r="AD71" s="10" t="s">
        <v>363</v>
      </c>
      <c r="AE71" s="2" t="s">
        <v>257</v>
      </c>
      <c r="AF71" s="12">
        <v>-0.30141500175701852</v>
      </c>
      <c r="AG71" s="12">
        <v>0.76816878371913544</v>
      </c>
      <c r="AH71">
        <f t="shared" si="24"/>
        <v>1.259796805299382</v>
      </c>
      <c r="AI71" t="e">
        <f t="shared" si="25"/>
        <v>#N/A</v>
      </c>
      <c r="AJ71" s="9" t="str">
        <f t="shared" si="26"/>
        <v/>
      </c>
      <c r="AK71" s="10" t="s">
        <v>55</v>
      </c>
      <c r="AL71" s="2" t="s">
        <v>54</v>
      </c>
      <c r="AM71" s="12">
        <v>-8.4459085940385009E-2</v>
      </c>
      <c r="AN71" s="12">
        <v>0.71821352123625759</v>
      </c>
      <c r="AO71">
        <f t="shared" si="27"/>
        <v>1.1778701748274625</v>
      </c>
      <c r="AP71" t="e">
        <f t="shared" si="28"/>
        <v>#N/A</v>
      </c>
      <c r="AQ71" s="9" t="str">
        <f t="shared" si="29"/>
        <v/>
      </c>
      <c r="AR71" s="10" t="s">
        <v>223</v>
      </c>
      <c r="AS71" s="2" t="s">
        <v>222</v>
      </c>
      <c r="AT71" s="12">
        <v>-0.40902349771871638</v>
      </c>
      <c r="AU71" s="12">
        <v>0.2811069183326606</v>
      </c>
      <c r="AV71">
        <f t="shared" si="30"/>
        <v>0.46101534606556338</v>
      </c>
      <c r="AW71" t="e">
        <f t="shared" si="31"/>
        <v>#N/A</v>
      </c>
      <c r="AX71" s="9" t="str">
        <f t="shared" si="32"/>
        <v/>
      </c>
      <c r="AY71" s="10" t="s">
        <v>34</v>
      </c>
      <c r="AZ71" s="2" t="s">
        <v>33</v>
      </c>
      <c r="BA71" s="12">
        <v>-0.36764475284468895</v>
      </c>
      <c r="BB71" s="12">
        <v>0.35684147672067407</v>
      </c>
      <c r="BC71">
        <f t="shared" si="33"/>
        <v>0.58522002182190547</v>
      </c>
      <c r="BD71" t="e">
        <f t="shared" si="34"/>
        <v>#N/A</v>
      </c>
      <c r="BE71" s="9" t="str">
        <f t="shared" si="35"/>
        <v/>
      </c>
    </row>
    <row r="72" spans="2:57" x14ac:dyDescent="0.25">
      <c r="B72" t="s">
        <v>130</v>
      </c>
      <c r="C72" t="s">
        <v>129</v>
      </c>
      <c r="D72" s="32" t="str">
        <f>IF('Comparative Charts'!D83="","",1)</f>
        <v/>
      </c>
      <c r="O72" s="10">
        <v>65</v>
      </c>
      <c r="P72" s="10" t="s">
        <v>121</v>
      </c>
      <c r="Q72" s="2" t="s">
        <v>120</v>
      </c>
      <c r="R72" s="13">
        <v>-0.43466100269349112</v>
      </c>
      <c r="S72" s="12">
        <v>0.25130023322348893</v>
      </c>
      <c r="T72">
        <f t="shared" ref="T72:T103" si="36">1.64*S72</f>
        <v>0.41213238248652184</v>
      </c>
      <c r="U72" t="e">
        <f t="shared" ref="U72:U103" si="37">IF(VLOOKUP(Q72,$C$9:$D$186,2,FALSE)=1,T72,NA())</f>
        <v>#N/A</v>
      </c>
      <c r="V72" s="9" t="str">
        <f t="shared" ref="V72:V103" si="38">IF(ISNA(U72)=TRUE,"",Q72)</f>
        <v/>
      </c>
      <c r="W72" s="10" t="s">
        <v>199</v>
      </c>
      <c r="X72" s="2" t="s">
        <v>198</v>
      </c>
      <c r="Y72" s="12">
        <v>-0.19594535457997811</v>
      </c>
      <c r="Z72" s="12">
        <v>0.2347220744274687</v>
      </c>
      <c r="AA72">
        <f t="shared" ref="AA72:AA103" si="39">1.64*Z72</f>
        <v>0.38494420206104862</v>
      </c>
      <c r="AB72" t="e">
        <f t="shared" ref="AB72:AB103" si="40">IF(VLOOKUP(X72,$C$9:$D$186,2,FALSE)=1,AA72,NA())</f>
        <v>#N/A</v>
      </c>
      <c r="AC72" s="9" t="str">
        <f t="shared" ref="AC72:AC103" si="41">IF(ISNA(AB72)=TRUE,"",X72)</f>
        <v/>
      </c>
      <c r="AD72" s="10" t="s">
        <v>329</v>
      </c>
      <c r="AE72" s="2" t="s">
        <v>328</v>
      </c>
      <c r="AF72" s="12">
        <v>-0.29986293839707967</v>
      </c>
      <c r="AG72" s="12">
        <v>0.2598634108510659</v>
      </c>
      <c r="AH72">
        <f t="shared" ref="AH72:AH103" si="42">1.64*AG72</f>
        <v>0.42617599379574805</v>
      </c>
      <c r="AI72" t="e">
        <f t="shared" ref="AI72:AI103" si="43">IF(VLOOKUP(AE72,$C$9:$D$186,2,FALSE)=1,AH72,NA())</f>
        <v>#N/A</v>
      </c>
      <c r="AJ72" s="9" t="str">
        <f t="shared" ref="AJ72:AJ103" si="44">IF(ISNA(AI72)=TRUE,"",AE72)</f>
        <v/>
      </c>
      <c r="AK72" s="10" t="s">
        <v>32</v>
      </c>
      <c r="AL72" s="2" t="s">
        <v>31</v>
      </c>
      <c r="AM72" s="12">
        <v>-8.1537398210084697E-2</v>
      </c>
      <c r="AN72" s="12">
        <v>0.59674094290048185</v>
      </c>
      <c r="AO72">
        <f t="shared" ref="AO72:AO103" si="45">1.64*AN72</f>
        <v>0.97865514635679018</v>
      </c>
      <c r="AP72" t="e">
        <f t="shared" ref="AP72:AP103" si="46">IF(VLOOKUP(AL72,$C$9:$D$186,2,FALSE)=1,AO72,NA())</f>
        <v>#N/A</v>
      </c>
      <c r="AQ72" s="9" t="str">
        <f t="shared" ref="AQ72:AQ103" si="47">IF(ISNA(AP72)=TRUE,"",AL72)</f>
        <v/>
      </c>
      <c r="AR72" s="10" t="s">
        <v>336</v>
      </c>
      <c r="AS72" s="2" t="s">
        <v>335</v>
      </c>
      <c r="AT72" s="12">
        <v>-0.40167775873201533</v>
      </c>
      <c r="AU72" s="12">
        <v>0.2531854041328267</v>
      </c>
      <c r="AV72">
        <f t="shared" ref="AV72:AV103" si="48">1.64*AU72</f>
        <v>0.41522406277783575</v>
      </c>
      <c r="AW72" t="e">
        <f t="shared" ref="AW72:AW103" si="49">IF(VLOOKUP(AS72,$C$9:$D$186,2,FALSE)=1,AV72,NA())</f>
        <v>#N/A</v>
      </c>
      <c r="AX72" s="9" t="str">
        <f t="shared" ref="AX72:AX103" si="50">IF(ISNA(AW72)=TRUE,"",AS72)</f>
        <v/>
      </c>
      <c r="AY72" s="10" t="s">
        <v>284</v>
      </c>
      <c r="AZ72" s="2" t="s">
        <v>283</v>
      </c>
      <c r="BA72" s="12">
        <v>-0.35356553917485356</v>
      </c>
      <c r="BB72" s="12">
        <v>0.22347192384126532</v>
      </c>
      <c r="BC72">
        <f t="shared" ref="BC72:BC103" si="51">1.64*BB72</f>
        <v>0.36649395509967508</v>
      </c>
      <c r="BD72" t="e">
        <f t="shared" ref="BD72:BD103" si="52">IF(VLOOKUP(AZ72,$C$9:$D$186,2,FALSE)=1,BC72,NA())</f>
        <v>#N/A</v>
      </c>
      <c r="BE72" s="9" t="str">
        <f t="shared" ref="BE72:BE103" si="53">IF(ISNA(BD72)=TRUE,"",AZ72)</f>
        <v/>
      </c>
    </row>
    <row r="73" spans="2:57" x14ac:dyDescent="0.25">
      <c r="B73" t="s">
        <v>132</v>
      </c>
      <c r="C73" t="s">
        <v>131</v>
      </c>
      <c r="D73" s="32" t="str">
        <f>IF('Comparative Charts'!D84="","",1)</f>
        <v/>
      </c>
      <c r="O73" s="10">
        <v>66</v>
      </c>
      <c r="P73" s="10" t="s">
        <v>261</v>
      </c>
      <c r="Q73" s="2" t="s">
        <v>260</v>
      </c>
      <c r="R73" s="13">
        <v>-0.4191469362798339</v>
      </c>
      <c r="S73" s="12">
        <v>0.25130023322348893</v>
      </c>
      <c r="T73">
        <f t="shared" si="36"/>
        <v>0.41213238248652184</v>
      </c>
      <c r="U73" t="e">
        <f t="shared" si="37"/>
        <v>#N/A</v>
      </c>
      <c r="V73" s="9" t="str">
        <f t="shared" si="38"/>
        <v/>
      </c>
      <c r="W73" s="10" t="s">
        <v>136</v>
      </c>
      <c r="X73" s="2" t="s">
        <v>135</v>
      </c>
      <c r="Y73" s="12">
        <v>-0.19535040429799619</v>
      </c>
      <c r="Z73" s="12">
        <v>0.41252284257447502</v>
      </c>
      <c r="AA73">
        <f t="shared" si="39"/>
        <v>0.67653746182213903</v>
      </c>
      <c r="AB73" t="e">
        <f t="shared" si="40"/>
        <v>#N/A</v>
      </c>
      <c r="AC73" s="9" t="str">
        <f t="shared" si="41"/>
        <v/>
      </c>
      <c r="AD73" s="10" t="s">
        <v>201</v>
      </c>
      <c r="AE73" s="2" t="s">
        <v>200</v>
      </c>
      <c r="AF73" s="12">
        <v>-0.29457592783734737</v>
      </c>
      <c r="AG73" s="12">
        <v>0.38512328444152177</v>
      </c>
      <c r="AH73">
        <f t="shared" si="42"/>
        <v>0.63160218648409572</v>
      </c>
      <c r="AI73" t="e">
        <f t="shared" si="43"/>
        <v>#N/A</v>
      </c>
      <c r="AJ73" s="9" t="str">
        <f t="shared" si="44"/>
        <v/>
      </c>
      <c r="AK73" s="10" t="s">
        <v>68</v>
      </c>
      <c r="AL73" s="2" t="s">
        <v>67</v>
      </c>
      <c r="AM73" s="12">
        <v>-7.0084539357266551E-2</v>
      </c>
      <c r="AN73" s="12">
        <v>0.22904640098569978</v>
      </c>
      <c r="AO73">
        <f t="shared" si="45"/>
        <v>0.37563609761654765</v>
      </c>
      <c r="AP73" t="e">
        <f t="shared" si="46"/>
        <v>#N/A</v>
      </c>
      <c r="AQ73" s="9" t="str">
        <f t="shared" si="47"/>
        <v/>
      </c>
      <c r="AR73" s="10" t="s">
        <v>247</v>
      </c>
      <c r="AS73" s="2" t="s">
        <v>246</v>
      </c>
      <c r="AT73" s="12">
        <v>-0.39191092345168688</v>
      </c>
      <c r="AU73" s="12">
        <v>0.27634968636657775</v>
      </c>
      <c r="AV73">
        <f t="shared" si="48"/>
        <v>0.45321348564118746</v>
      </c>
      <c r="AW73" t="e">
        <f t="shared" si="49"/>
        <v>#N/A</v>
      </c>
      <c r="AX73" s="9" t="str">
        <f t="shared" si="50"/>
        <v/>
      </c>
      <c r="AY73" s="10" t="s">
        <v>354</v>
      </c>
      <c r="AZ73" s="2" t="s">
        <v>43</v>
      </c>
      <c r="BA73" s="12">
        <v>-0.35252358266285255</v>
      </c>
      <c r="BB73" s="12">
        <v>0.45502709497665206</v>
      </c>
      <c r="BC73">
        <f t="shared" si="51"/>
        <v>0.74624443576170929</v>
      </c>
      <c r="BD73" t="e">
        <f t="shared" si="52"/>
        <v>#N/A</v>
      </c>
      <c r="BE73" s="9" t="str">
        <f t="shared" si="53"/>
        <v/>
      </c>
    </row>
    <row r="74" spans="2:57" x14ac:dyDescent="0.25">
      <c r="B74" t="s">
        <v>134</v>
      </c>
      <c r="C74" t="s">
        <v>133</v>
      </c>
      <c r="D74" s="32" t="str">
        <f>IF('Comparative Charts'!D85="","",1)</f>
        <v/>
      </c>
      <c r="O74" s="10">
        <v>67</v>
      </c>
      <c r="P74" s="10" t="s">
        <v>375</v>
      </c>
      <c r="Q74" s="2" t="s">
        <v>331</v>
      </c>
      <c r="R74" s="13">
        <v>-0.41468728570103375</v>
      </c>
      <c r="S74" s="12">
        <v>0.25402694431067208</v>
      </c>
      <c r="T74">
        <f t="shared" si="36"/>
        <v>0.41660418866950216</v>
      </c>
      <c r="U74" t="e">
        <f t="shared" si="37"/>
        <v>#N/A</v>
      </c>
      <c r="V74" s="9" t="str">
        <f t="shared" si="38"/>
        <v/>
      </c>
      <c r="W74" s="10" t="s">
        <v>289</v>
      </c>
      <c r="X74" s="2" t="s">
        <v>288</v>
      </c>
      <c r="Y74" s="12">
        <v>-0.19535040429799619</v>
      </c>
      <c r="Z74" s="12">
        <v>0.41252284257447502</v>
      </c>
      <c r="AA74">
        <f t="shared" si="39"/>
        <v>0.67653746182213903</v>
      </c>
      <c r="AB74" t="e">
        <f t="shared" si="40"/>
        <v>#N/A</v>
      </c>
      <c r="AC74" s="9" t="str">
        <f t="shared" si="41"/>
        <v/>
      </c>
      <c r="AD74" s="10" t="s">
        <v>121</v>
      </c>
      <c r="AE74" s="2" t="s">
        <v>120</v>
      </c>
      <c r="AF74" s="12">
        <v>-0.2867775568036196</v>
      </c>
      <c r="AG74" s="12">
        <v>0.22248178800615603</v>
      </c>
      <c r="AH74">
        <f t="shared" si="42"/>
        <v>0.36487013233009585</v>
      </c>
      <c r="AI74" t="e">
        <f t="shared" si="43"/>
        <v>#N/A</v>
      </c>
      <c r="AJ74" s="9" t="str">
        <f t="shared" si="44"/>
        <v/>
      </c>
      <c r="AK74" s="10" t="s">
        <v>188</v>
      </c>
      <c r="AL74" s="2" t="s">
        <v>187</v>
      </c>
      <c r="AM74" s="12">
        <v>-5.7904784103815762E-2</v>
      </c>
      <c r="AN74" s="12">
        <v>0.35124420467647216</v>
      </c>
      <c r="AO74">
        <f t="shared" si="45"/>
        <v>0.57604049566941429</v>
      </c>
      <c r="AP74" t="e">
        <f t="shared" si="46"/>
        <v>#N/A</v>
      </c>
      <c r="AQ74" s="9" t="str">
        <f t="shared" si="47"/>
        <v/>
      </c>
      <c r="AR74" s="10" t="s">
        <v>362</v>
      </c>
      <c r="AS74" s="2" t="s">
        <v>152</v>
      </c>
      <c r="AT74" s="12">
        <v>-0.36424080569065093</v>
      </c>
      <c r="AU74" s="12">
        <v>0.25638815719447205</v>
      </c>
      <c r="AV74">
        <f t="shared" si="48"/>
        <v>0.42047657779893416</v>
      </c>
      <c r="AW74" t="e">
        <f t="shared" si="49"/>
        <v>#N/A</v>
      </c>
      <c r="AX74" s="9" t="str">
        <f t="shared" si="50"/>
        <v/>
      </c>
      <c r="AY74" s="10" t="s">
        <v>313</v>
      </c>
      <c r="AZ74" s="2" t="s">
        <v>312</v>
      </c>
      <c r="BA74" s="12">
        <v>-0.34886993489243479</v>
      </c>
      <c r="BB74" s="12">
        <v>0.18909298753709736</v>
      </c>
      <c r="BC74">
        <f t="shared" si="51"/>
        <v>0.31011249956083964</v>
      </c>
      <c r="BD74" t="e">
        <f t="shared" si="52"/>
        <v>#N/A</v>
      </c>
      <c r="BE74" s="9" t="str">
        <f t="shared" si="53"/>
        <v/>
      </c>
    </row>
    <row r="75" spans="2:57" x14ac:dyDescent="0.25">
      <c r="B75" t="s">
        <v>136</v>
      </c>
      <c r="C75" t="s">
        <v>135</v>
      </c>
      <c r="D75" s="32" t="str">
        <f>IF('Comparative Charts'!D86="","",1)</f>
        <v/>
      </c>
      <c r="O75" s="10">
        <v>68</v>
      </c>
      <c r="P75" s="10" t="s">
        <v>180</v>
      </c>
      <c r="Q75" s="2" t="s">
        <v>179</v>
      </c>
      <c r="R75" s="13">
        <v>-0.4042674489710551</v>
      </c>
      <c r="S75" s="12">
        <v>0.25402694431067208</v>
      </c>
      <c r="T75">
        <f t="shared" si="36"/>
        <v>0.41660418866950216</v>
      </c>
      <c r="U75" t="e">
        <f t="shared" si="37"/>
        <v>#N/A</v>
      </c>
      <c r="V75" s="9" t="str">
        <f t="shared" si="38"/>
        <v/>
      </c>
      <c r="W75" s="10" t="s">
        <v>49</v>
      </c>
      <c r="X75" s="2" t="s">
        <v>48</v>
      </c>
      <c r="Y75" s="12">
        <v>-0.14264805559353128</v>
      </c>
      <c r="Z75" s="12">
        <v>0.28384561747895509</v>
      </c>
      <c r="AA75">
        <f t="shared" si="39"/>
        <v>0.46550681266548632</v>
      </c>
      <c r="AB75" t="e">
        <f t="shared" si="40"/>
        <v>#N/A</v>
      </c>
      <c r="AC75" s="9" t="str">
        <f t="shared" si="41"/>
        <v/>
      </c>
      <c r="AD75" s="10" t="s">
        <v>247</v>
      </c>
      <c r="AE75" s="2" t="s">
        <v>246</v>
      </c>
      <c r="AF75" s="12">
        <v>-0.27657204063011992</v>
      </c>
      <c r="AG75" s="12">
        <v>0.31908959204123422</v>
      </c>
      <c r="AH75">
        <f t="shared" si="42"/>
        <v>0.52330693094762404</v>
      </c>
      <c r="AI75" t="e">
        <f t="shared" si="43"/>
        <v>#N/A</v>
      </c>
      <c r="AJ75" s="9" t="str">
        <f t="shared" si="44"/>
        <v/>
      </c>
      <c r="AK75" s="10" t="s">
        <v>149</v>
      </c>
      <c r="AL75" s="2" t="s">
        <v>148</v>
      </c>
      <c r="AM75" s="12">
        <v>-3.997451757928016E-2</v>
      </c>
      <c r="AN75" s="12">
        <v>0.22876000329023777</v>
      </c>
      <c r="AO75">
        <f t="shared" si="45"/>
        <v>0.37516640539598994</v>
      </c>
      <c r="AP75" t="e">
        <f t="shared" si="46"/>
        <v>#N/A</v>
      </c>
      <c r="AQ75" s="9" t="str">
        <f t="shared" si="47"/>
        <v/>
      </c>
      <c r="AR75" s="10" t="s">
        <v>186</v>
      </c>
      <c r="AS75" s="2" t="s">
        <v>185</v>
      </c>
      <c r="AT75" s="12">
        <v>-0.36125842775522654</v>
      </c>
      <c r="AU75" s="12">
        <v>0.27634968636657775</v>
      </c>
      <c r="AV75">
        <f t="shared" si="48"/>
        <v>0.45321348564118746</v>
      </c>
      <c r="AW75" t="e">
        <f t="shared" si="49"/>
        <v>#N/A</v>
      </c>
      <c r="AX75" s="9" t="str">
        <f t="shared" si="50"/>
        <v/>
      </c>
      <c r="AY75" s="10" t="s">
        <v>329</v>
      </c>
      <c r="AZ75" s="2" t="s">
        <v>328</v>
      </c>
      <c r="BA75" s="12">
        <v>-0.33190744891853363</v>
      </c>
      <c r="BB75" s="12">
        <v>0.17348306999877741</v>
      </c>
      <c r="BC75">
        <f t="shared" si="51"/>
        <v>0.28451223479799492</v>
      </c>
      <c r="BD75" t="e">
        <f t="shared" si="52"/>
        <v>#N/A</v>
      </c>
      <c r="BE75" s="9" t="str">
        <f t="shared" si="53"/>
        <v/>
      </c>
    </row>
    <row r="76" spans="2:57" x14ac:dyDescent="0.25">
      <c r="B76" t="s">
        <v>361</v>
      </c>
      <c r="C76" t="s">
        <v>137</v>
      </c>
      <c r="D76" s="32" t="str">
        <f>IF('Comparative Charts'!D87="","",1)</f>
        <v/>
      </c>
      <c r="O76" s="10">
        <v>69</v>
      </c>
      <c r="P76" s="10" t="s">
        <v>141</v>
      </c>
      <c r="Q76" s="2" t="s">
        <v>140</v>
      </c>
      <c r="R76" s="13">
        <v>-0.32322880123621806</v>
      </c>
      <c r="S76" s="12">
        <v>0.25402694431067208</v>
      </c>
      <c r="T76">
        <f t="shared" si="36"/>
        <v>0.41660418866950216</v>
      </c>
      <c r="U76" t="e">
        <f t="shared" si="37"/>
        <v>#N/A</v>
      </c>
      <c r="V76" s="9" t="str">
        <f t="shared" si="38"/>
        <v/>
      </c>
      <c r="W76" s="10" t="s">
        <v>70</v>
      </c>
      <c r="X76" s="2" t="s">
        <v>69</v>
      </c>
      <c r="Y76" s="12">
        <v>-0.13783353491708533</v>
      </c>
      <c r="Z76" s="12">
        <v>0.26599811359710124</v>
      </c>
      <c r="AA76">
        <f t="shared" si="39"/>
        <v>0.436236906299246</v>
      </c>
      <c r="AB76" t="e">
        <f t="shared" si="40"/>
        <v>#N/A</v>
      </c>
      <c r="AC76" s="9" t="str">
        <f t="shared" si="41"/>
        <v/>
      </c>
      <c r="AD76" s="10" t="s">
        <v>149</v>
      </c>
      <c r="AE76" s="2" t="s">
        <v>148</v>
      </c>
      <c r="AF76" s="12">
        <v>-0.26374686523655405</v>
      </c>
      <c r="AG76" s="12">
        <v>0.23363653218585126</v>
      </c>
      <c r="AH76">
        <f t="shared" si="42"/>
        <v>0.38316391278479606</v>
      </c>
      <c r="AI76" t="e">
        <f t="shared" si="43"/>
        <v>#N/A</v>
      </c>
      <c r="AJ76" s="9" t="str">
        <f t="shared" si="44"/>
        <v/>
      </c>
      <c r="AK76" s="10" t="s">
        <v>34</v>
      </c>
      <c r="AL76" s="2" t="s">
        <v>33</v>
      </c>
      <c r="AM76" s="12">
        <v>-3.782975907589714E-2</v>
      </c>
      <c r="AN76" s="12">
        <v>0.33251863866145182</v>
      </c>
      <c r="AO76">
        <f t="shared" si="45"/>
        <v>0.54533056740478092</v>
      </c>
      <c r="AP76" t="e">
        <f t="shared" si="46"/>
        <v>#N/A</v>
      </c>
      <c r="AQ76" s="9" t="str">
        <f t="shared" si="47"/>
        <v/>
      </c>
      <c r="AR76" s="10" t="s">
        <v>49</v>
      </c>
      <c r="AS76" s="2" t="s">
        <v>48</v>
      </c>
      <c r="AT76" s="12">
        <v>-0.35450537499875051</v>
      </c>
      <c r="AU76" s="12">
        <v>0.25605974956246003</v>
      </c>
      <c r="AV76">
        <f t="shared" si="48"/>
        <v>0.41993798928243442</v>
      </c>
      <c r="AW76" t="e">
        <f t="shared" si="49"/>
        <v>#N/A</v>
      </c>
      <c r="AX76" s="9" t="str">
        <f t="shared" si="50"/>
        <v/>
      </c>
      <c r="AY76" s="10" t="s">
        <v>338</v>
      </c>
      <c r="AZ76" s="2" t="s">
        <v>337</v>
      </c>
      <c r="BA76" s="12">
        <v>-0.31873341014510748</v>
      </c>
      <c r="BB76" s="12">
        <v>0.18460198033193845</v>
      </c>
      <c r="BC76">
        <f t="shared" si="51"/>
        <v>0.30274724774437906</v>
      </c>
      <c r="BD76" t="e">
        <f t="shared" si="52"/>
        <v>#N/A</v>
      </c>
      <c r="BE76" s="9" t="str">
        <f t="shared" si="53"/>
        <v/>
      </c>
    </row>
    <row r="77" spans="2:57" x14ac:dyDescent="0.25">
      <c r="B77" t="s">
        <v>139</v>
      </c>
      <c r="C77" t="s">
        <v>138</v>
      </c>
      <c r="D77" s="32" t="str">
        <f>IF('Comparative Charts'!D88="","",1)</f>
        <v/>
      </c>
      <c r="O77" s="10">
        <v>70</v>
      </c>
      <c r="P77" s="10" t="s">
        <v>115</v>
      </c>
      <c r="Q77" s="2" t="s">
        <v>114</v>
      </c>
      <c r="R77" s="13">
        <v>-0.31409891298261794</v>
      </c>
      <c r="S77" s="12">
        <v>0.25402694431067208</v>
      </c>
      <c r="T77">
        <f t="shared" si="36"/>
        <v>0.41660418866950216</v>
      </c>
      <c r="U77" t="e">
        <f t="shared" si="37"/>
        <v>#N/A</v>
      </c>
      <c r="V77" s="9" t="str">
        <f t="shared" si="38"/>
        <v/>
      </c>
      <c r="W77" s="10" t="s">
        <v>121</v>
      </c>
      <c r="X77" s="2" t="s">
        <v>120</v>
      </c>
      <c r="Y77" s="12">
        <v>-0.10107161309377614</v>
      </c>
      <c r="Z77" s="12">
        <v>0.26599811359710124</v>
      </c>
      <c r="AA77">
        <f t="shared" si="39"/>
        <v>0.436236906299246</v>
      </c>
      <c r="AB77" t="e">
        <f t="shared" si="40"/>
        <v>#N/A</v>
      </c>
      <c r="AC77" s="9" t="str">
        <f t="shared" si="41"/>
        <v/>
      </c>
      <c r="AD77" s="10" t="s">
        <v>284</v>
      </c>
      <c r="AE77" s="2" t="s">
        <v>283</v>
      </c>
      <c r="AF77" s="12">
        <v>-0.26179485874720165</v>
      </c>
      <c r="AG77" s="12">
        <v>0.37414236442207388</v>
      </c>
      <c r="AH77">
        <f t="shared" si="42"/>
        <v>0.61359347765220118</v>
      </c>
      <c r="AI77" t="e">
        <f t="shared" si="43"/>
        <v>#N/A</v>
      </c>
      <c r="AJ77" s="9" t="str">
        <f t="shared" si="44"/>
        <v/>
      </c>
      <c r="AK77" s="10" t="s">
        <v>174</v>
      </c>
      <c r="AL77" s="2" t="s">
        <v>173</v>
      </c>
      <c r="AM77" s="12">
        <v>-3.576587886811923E-2</v>
      </c>
      <c r="AN77" s="12">
        <v>0.60188084442426626</v>
      </c>
      <c r="AO77">
        <f t="shared" si="45"/>
        <v>0.98708458485579664</v>
      </c>
      <c r="AP77" t="e">
        <f t="shared" si="46"/>
        <v>#N/A</v>
      </c>
      <c r="AQ77" s="9" t="str">
        <f t="shared" si="47"/>
        <v/>
      </c>
      <c r="AR77" s="10" t="s">
        <v>370</v>
      </c>
      <c r="AS77" s="2" t="s">
        <v>333</v>
      </c>
      <c r="AT77" s="12">
        <v>-0.35141835283200906</v>
      </c>
      <c r="AU77" s="12">
        <v>0.20619359557235087</v>
      </c>
      <c r="AV77">
        <f t="shared" si="48"/>
        <v>0.33815749673865542</v>
      </c>
      <c r="AW77" t="e">
        <f t="shared" si="49"/>
        <v>#N/A</v>
      </c>
      <c r="AX77" s="9" t="str">
        <f t="shared" si="50"/>
        <v/>
      </c>
      <c r="AY77" s="10" t="s">
        <v>149</v>
      </c>
      <c r="AZ77" s="2" t="s">
        <v>148</v>
      </c>
      <c r="BA77" s="12">
        <v>-0.30584065693227519</v>
      </c>
      <c r="BB77" s="12">
        <v>0.15482320791775375</v>
      </c>
      <c r="BC77">
        <f t="shared" si="51"/>
        <v>0.25391006098511615</v>
      </c>
      <c r="BD77" t="e">
        <f t="shared" si="52"/>
        <v>#N/A</v>
      </c>
      <c r="BE77" s="9" t="str">
        <f t="shared" si="53"/>
        <v/>
      </c>
    </row>
    <row r="78" spans="2:57" x14ac:dyDescent="0.25">
      <c r="B78" t="s">
        <v>141</v>
      </c>
      <c r="C78" t="s">
        <v>140</v>
      </c>
      <c r="D78" s="32" t="str">
        <f>IF('Comparative Charts'!D89="","",1)</f>
        <v/>
      </c>
      <c r="O78" s="10">
        <v>71</v>
      </c>
      <c r="P78" s="10" t="s">
        <v>369</v>
      </c>
      <c r="Q78" s="2" t="s">
        <v>268</v>
      </c>
      <c r="R78" s="13">
        <v>-0.3112684380169759</v>
      </c>
      <c r="S78" s="12">
        <v>0.25130023322348893</v>
      </c>
      <c r="T78">
        <f t="shared" si="36"/>
        <v>0.41213238248652184</v>
      </c>
      <c r="U78" t="e">
        <f t="shared" si="37"/>
        <v>#N/A</v>
      </c>
      <c r="V78" s="9" t="str">
        <f t="shared" si="38"/>
        <v/>
      </c>
      <c r="W78" s="10" t="s">
        <v>40</v>
      </c>
      <c r="X78" s="2" t="s">
        <v>39</v>
      </c>
      <c r="Y78" s="12">
        <v>-7.6897794470733111E-2</v>
      </c>
      <c r="Z78" s="12">
        <v>0.29988188904282925</v>
      </c>
      <c r="AA78">
        <f t="shared" si="39"/>
        <v>0.49180629803023995</v>
      </c>
      <c r="AB78" t="e">
        <f t="shared" si="40"/>
        <v>#N/A</v>
      </c>
      <c r="AC78" s="9" t="str">
        <f t="shared" si="41"/>
        <v/>
      </c>
      <c r="AD78" s="10" t="s">
        <v>318</v>
      </c>
      <c r="AE78" s="2" t="s">
        <v>317</v>
      </c>
      <c r="AF78" s="12">
        <v>-0.25057898576132931</v>
      </c>
      <c r="AG78" s="12">
        <v>0.22248178800615603</v>
      </c>
      <c r="AH78">
        <f t="shared" si="42"/>
        <v>0.36487013233009585</v>
      </c>
      <c r="AI78" t="e">
        <f t="shared" si="43"/>
        <v>#N/A</v>
      </c>
      <c r="AJ78" s="9" t="str">
        <f t="shared" si="44"/>
        <v/>
      </c>
      <c r="AK78" s="10" t="s">
        <v>107</v>
      </c>
      <c r="AL78" s="2" t="s">
        <v>106</v>
      </c>
      <c r="AM78" s="12">
        <v>-3.3403615763245728E-2</v>
      </c>
      <c r="AN78" s="12">
        <v>0.33251863866145182</v>
      </c>
      <c r="AO78">
        <f t="shared" si="45"/>
        <v>0.54533056740478092</v>
      </c>
      <c r="AP78" t="e">
        <f t="shared" si="46"/>
        <v>#N/A</v>
      </c>
      <c r="AQ78" s="9" t="str">
        <f t="shared" si="47"/>
        <v/>
      </c>
      <c r="AR78" s="10" t="s">
        <v>34</v>
      </c>
      <c r="AS78" s="2" t="s">
        <v>33</v>
      </c>
      <c r="AT78" s="12">
        <v>-0.35005012439575683</v>
      </c>
      <c r="AU78" s="12">
        <v>0.42866208060882488</v>
      </c>
      <c r="AV78">
        <f t="shared" si="48"/>
        <v>0.7030058121984728</v>
      </c>
      <c r="AW78" t="e">
        <f t="shared" si="49"/>
        <v>#N/A</v>
      </c>
      <c r="AX78" s="9" t="str">
        <f t="shared" si="50"/>
        <v/>
      </c>
      <c r="AY78" s="10" t="s">
        <v>121</v>
      </c>
      <c r="AZ78" s="2" t="s">
        <v>120</v>
      </c>
      <c r="BA78" s="12">
        <v>-0.301476970023552</v>
      </c>
      <c r="BB78" s="12">
        <v>0.21052052859001816</v>
      </c>
      <c r="BC78">
        <f t="shared" si="51"/>
        <v>0.34525366688762976</v>
      </c>
      <c r="BD78" t="e">
        <f t="shared" si="52"/>
        <v>#N/A</v>
      </c>
      <c r="BE78" s="9" t="str">
        <f t="shared" si="53"/>
        <v/>
      </c>
    </row>
    <row r="79" spans="2:57" x14ac:dyDescent="0.25">
      <c r="B79" t="s">
        <v>143</v>
      </c>
      <c r="C79" t="s">
        <v>142</v>
      </c>
      <c r="D79" s="32" t="str">
        <f>IF('Comparative Charts'!D90="","",1)</f>
        <v/>
      </c>
      <c r="O79" s="10">
        <v>72</v>
      </c>
      <c r="P79" s="10" t="s">
        <v>276</v>
      </c>
      <c r="Q79" s="2" t="s">
        <v>275</v>
      </c>
      <c r="R79" s="13">
        <v>-0.29171288415045371</v>
      </c>
      <c r="S79" s="12">
        <v>0.25130023322348893</v>
      </c>
      <c r="T79">
        <f t="shared" si="36"/>
        <v>0.41213238248652184</v>
      </c>
      <c r="U79" t="e">
        <f t="shared" si="37"/>
        <v>#N/A</v>
      </c>
      <c r="V79" s="9" t="str">
        <f t="shared" si="38"/>
        <v/>
      </c>
      <c r="W79" s="10" t="s">
        <v>359</v>
      </c>
      <c r="X79" s="2" t="s">
        <v>99</v>
      </c>
      <c r="Y79" s="12">
        <v>-6.6539632198739332E-2</v>
      </c>
      <c r="Z79" s="12">
        <v>0.24890572257575613</v>
      </c>
      <c r="AA79">
        <f t="shared" si="39"/>
        <v>0.40820538502424003</v>
      </c>
      <c r="AB79" t="e">
        <f t="shared" si="40"/>
        <v>#N/A</v>
      </c>
      <c r="AC79" s="9" t="str">
        <f t="shared" si="41"/>
        <v/>
      </c>
      <c r="AD79" s="10" t="s">
        <v>134</v>
      </c>
      <c r="AE79" s="2" t="s">
        <v>133</v>
      </c>
      <c r="AF79" s="12">
        <v>-0.2250182457894111</v>
      </c>
      <c r="AG79" s="12">
        <v>0.37414236442207388</v>
      </c>
      <c r="AH79">
        <f t="shared" si="42"/>
        <v>0.61359347765220118</v>
      </c>
      <c r="AI79" t="e">
        <f t="shared" si="43"/>
        <v>#N/A</v>
      </c>
      <c r="AJ79" s="9" t="str">
        <f t="shared" si="44"/>
        <v/>
      </c>
      <c r="AK79" s="10" t="s">
        <v>223</v>
      </c>
      <c r="AL79" s="2" t="s">
        <v>222</v>
      </c>
      <c r="AM79" s="12">
        <v>8.0826478281831537E-2</v>
      </c>
      <c r="AN79" s="12">
        <v>0.33164416564854249</v>
      </c>
      <c r="AO79">
        <f t="shared" si="45"/>
        <v>0.54389643166360968</v>
      </c>
      <c r="AP79" t="e">
        <f t="shared" si="46"/>
        <v>#N/A</v>
      </c>
      <c r="AQ79" s="9" t="str">
        <f t="shared" si="47"/>
        <v/>
      </c>
      <c r="AR79" s="10" t="s">
        <v>70</v>
      </c>
      <c r="AS79" s="2" t="s">
        <v>69</v>
      </c>
      <c r="AT79" s="12">
        <v>-0.3348269483611106</v>
      </c>
      <c r="AU79" s="12">
        <v>0.2531854041328267</v>
      </c>
      <c r="AV79">
        <f t="shared" si="48"/>
        <v>0.41522406277783575</v>
      </c>
      <c r="AW79" t="e">
        <f t="shared" si="49"/>
        <v>#N/A</v>
      </c>
      <c r="AX79" s="9" t="str">
        <f t="shared" si="50"/>
        <v/>
      </c>
      <c r="AY79" s="10" t="s">
        <v>36</v>
      </c>
      <c r="AZ79" s="2" t="s">
        <v>35</v>
      </c>
      <c r="BA79" s="12">
        <v>-0.2891094664326917</v>
      </c>
      <c r="BB79" s="12">
        <v>0.26706317040829514</v>
      </c>
      <c r="BC79">
        <f t="shared" si="51"/>
        <v>0.43798359946960402</v>
      </c>
      <c r="BD79" t="e">
        <f t="shared" si="52"/>
        <v>#N/A</v>
      </c>
      <c r="BE79" s="9" t="str">
        <f t="shared" si="53"/>
        <v/>
      </c>
    </row>
    <row r="80" spans="2:57" x14ac:dyDescent="0.25">
      <c r="B80" t="s">
        <v>145</v>
      </c>
      <c r="C80" t="s">
        <v>144</v>
      </c>
      <c r="D80" s="32" t="str">
        <f>IF('Comparative Charts'!D91="","",1)</f>
        <v/>
      </c>
      <c r="O80" s="10">
        <v>73</v>
      </c>
      <c r="P80" s="10" t="s">
        <v>119</v>
      </c>
      <c r="Q80" s="2" t="s">
        <v>118</v>
      </c>
      <c r="R80" s="13">
        <v>-0.29126764081502704</v>
      </c>
      <c r="S80" s="12">
        <v>0.35265752232120906</v>
      </c>
      <c r="T80">
        <f t="shared" si="36"/>
        <v>0.57835833660678282</v>
      </c>
      <c r="U80" t="e">
        <f t="shared" si="37"/>
        <v>#N/A</v>
      </c>
      <c r="V80" s="9" t="str">
        <f t="shared" si="38"/>
        <v/>
      </c>
      <c r="W80" s="10" t="s">
        <v>164</v>
      </c>
      <c r="X80" s="2" t="s">
        <v>163</v>
      </c>
      <c r="Y80" s="12">
        <v>-5.6877174869652235E-2</v>
      </c>
      <c r="Z80" s="12">
        <v>0.26987977601169244</v>
      </c>
      <c r="AA80">
        <f t="shared" si="39"/>
        <v>0.44260283265917555</v>
      </c>
      <c r="AB80" t="e">
        <f t="shared" si="40"/>
        <v>#N/A</v>
      </c>
      <c r="AC80" s="9" t="str">
        <f t="shared" si="41"/>
        <v/>
      </c>
      <c r="AD80" s="10" t="s">
        <v>49</v>
      </c>
      <c r="AE80" s="2" t="s">
        <v>48</v>
      </c>
      <c r="AF80" s="12">
        <v>-0.22292354496409245</v>
      </c>
      <c r="AG80" s="12">
        <v>0.25933435987227932</v>
      </c>
      <c r="AH80">
        <f t="shared" si="42"/>
        <v>0.42530835019053803</v>
      </c>
      <c r="AI80" t="e">
        <f t="shared" si="43"/>
        <v>#N/A</v>
      </c>
      <c r="AJ80" s="9" t="str">
        <f t="shared" si="44"/>
        <v/>
      </c>
      <c r="AK80" s="10" t="s">
        <v>139</v>
      </c>
      <c r="AL80" s="2" t="s">
        <v>138</v>
      </c>
      <c r="AM80" s="12">
        <v>8.1499453178648193E-2</v>
      </c>
      <c r="AN80" s="12">
        <v>0.51994095831945863</v>
      </c>
      <c r="AO80">
        <f t="shared" si="45"/>
        <v>0.85270317164391207</v>
      </c>
      <c r="AP80" t="e">
        <f t="shared" si="46"/>
        <v>#N/A</v>
      </c>
      <c r="AQ80" s="9" t="str">
        <f t="shared" si="47"/>
        <v/>
      </c>
      <c r="AR80" s="10" t="s">
        <v>368</v>
      </c>
      <c r="AS80" s="2" t="s">
        <v>252</v>
      </c>
      <c r="AT80" s="12">
        <v>-0.30687778904128504</v>
      </c>
      <c r="AU80" s="12">
        <v>0.3138946252365733</v>
      </c>
      <c r="AV80">
        <f t="shared" si="48"/>
        <v>0.51478718538798018</v>
      </c>
      <c r="AW80" t="e">
        <f t="shared" si="49"/>
        <v>#N/A</v>
      </c>
      <c r="AX80" s="9" t="str">
        <f t="shared" si="50"/>
        <v/>
      </c>
      <c r="AY80" s="10" t="s">
        <v>68</v>
      </c>
      <c r="AZ80" s="2" t="s">
        <v>67</v>
      </c>
      <c r="BA80" s="12">
        <v>-0.28897340813691175</v>
      </c>
      <c r="BB80" s="12">
        <v>0.16383974411547927</v>
      </c>
      <c r="BC80">
        <f t="shared" si="51"/>
        <v>0.268697180349386</v>
      </c>
      <c r="BD80" t="e">
        <f t="shared" si="52"/>
        <v>#N/A</v>
      </c>
      <c r="BE80" s="9" t="str">
        <f t="shared" si="53"/>
        <v/>
      </c>
    </row>
    <row r="81" spans="2:57" x14ac:dyDescent="0.25">
      <c r="B81" t="s">
        <v>147</v>
      </c>
      <c r="C81" t="s">
        <v>146</v>
      </c>
      <c r="D81" s="32">
        <f>IF('Comparative Charts'!D92="","",1)</f>
        <v>1</v>
      </c>
      <c r="O81" s="10">
        <v>74</v>
      </c>
      <c r="P81" s="10" t="s">
        <v>316</v>
      </c>
      <c r="Q81" s="2" t="s">
        <v>315</v>
      </c>
      <c r="R81" s="13">
        <v>-0.28345670099894266</v>
      </c>
      <c r="S81" s="12">
        <v>0.25130023322348893</v>
      </c>
      <c r="T81">
        <f t="shared" si="36"/>
        <v>0.41213238248652184</v>
      </c>
      <c r="U81" t="e">
        <f t="shared" si="37"/>
        <v>#N/A</v>
      </c>
      <c r="V81" s="9" t="str">
        <f t="shared" si="38"/>
        <v/>
      </c>
      <c r="W81" s="10" t="s">
        <v>149</v>
      </c>
      <c r="X81" s="2" t="s">
        <v>148</v>
      </c>
      <c r="Y81" s="12">
        <v>-3.6608105749208815E-2</v>
      </c>
      <c r="Z81" s="12">
        <v>0.25228486761247954</v>
      </c>
      <c r="AA81">
        <f t="shared" si="39"/>
        <v>0.41374718288446644</v>
      </c>
      <c r="AB81" t="e">
        <f t="shared" si="40"/>
        <v>#N/A</v>
      </c>
      <c r="AC81" s="9" t="str">
        <f t="shared" si="41"/>
        <v/>
      </c>
      <c r="AD81" s="10" t="s">
        <v>51</v>
      </c>
      <c r="AE81" s="2" t="s">
        <v>50</v>
      </c>
      <c r="AF81" s="12">
        <v>-0.21993543240760341</v>
      </c>
      <c r="AG81" s="12">
        <v>0.23363653218585126</v>
      </c>
      <c r="AH81">
        <f t="shared" si="42"/>
        <v>0.38316391278479606</v>
      </c>
      <c r="AI81" t="e">
        <f t="shared" si="43"/>
        <v>#N/A</v>
      </c>
      <c r="AJ81" s="9" t="str">
        <f t="shared" si="44"/>
        <v/>
      </c>
      <c r="AK81" s="10" t="s">
        <v>190</v>
      </c>
      <c r="AL81" s="2" t="s">
        <v>189</v>
      </c>
      <c r="AM81" s="12">
        <v>8.917584760806356E-2</v>
      </c>
      <c r="AN81" s="12">
        <v>0.2628266479146692</v>
      </c>
      <c r="AO81">
        <f t="shared" si="45"/>
        <v>0.43103570258005747</v>
      </c>
      <c r="AP81" t="e">
        <f t="shared" si="46"/>
        <v>#N/A</v>
      </c>
      <c r="AQ81" s="9" t="str">
        <f t="shared" si="47"/>
        <v/>
      </c>
      <c r="AR81" s="10" t="s">
        <v>371</v>
      </c>
      <c r="AS81" s="2" t="s">
        <v>298</v>
      </c>
      <c r="AT81" s="12">
        <v>-0.29081387838783451</v>
      </c>
      <c r="AU81" s="12">
        <v>0.27634968636657775</v>
      </c>
      <c r="AV81">
        <f t="shared" si="48"/>
        <v>0.45321348564118746</v>
      </c>
      <c r="AW81" t="e">
        <f t="shared" si="49"/>
        <v>#N/A</v>
      </c>
      <c r="AX81" s="9" t="str">
        <f t="shared" si="50"/>
        <v/>
      </c>
      <c r="AY81" s="10" t="s">
        <v>205</v>
      </c>
      <c r="AZ81" s="2" t="s">
        <v>204</v>
      </c>
      <c r="BA81" s="12">
        <v>-0.27712617465768108</v>
      </c>
      <c r="BB81" s="12">
        <v>0.19620820843666348</v>
      </c>
      <c r="BC81">
        <f t="shared" si="51"/>
        <v>0.3217814618361281</v>
      </c>
      <c r="BD81" t="e">
        <f t="shared" si="52"/>
        <v>#N/A</v>
      </c>
      <c r="BE81" s="9" t="str">
        <f t="shared" si="53"/>
        <v/>
      </c>
    </row>
    <row r="82" spans="2:57" x14ac:dyDescent="0.25">
      <c r="B82" t="s">
        <v>149</v>
      </c>
      <c r="C82" t="s">
        <v>148</v>
      </c>
      <c r="D82" s="32" t="str">
        <f>IF('Comparative Charts'!D93="","",1)</f>
        <v/>
      </c>
      <c r="O82" s="10">
        <v>75</v>
      </c>
      <c r="P82" s="10" t="s">
        <v>172</v>
      </c>
      <c r="Q82" s="2" t="s">
        <v>171</v>
      </c>
      <c r="R82" s="13">
        <v>-0.24768380419947719</v>
      </c>
      <c r="S82" s="12">
        <v>0.35265752232120906</v>
      </c>
      <c r="T82">
        <f t="shared" si="36"/>
        <v>0.57835833660678282</v>
      </c>
      <c r="U82" t="e">
        <f t="shared" si="37"/>
        <v>#N/A</v>
      </c>
      <c r="V82" s="9" t="str">
        <f t="shared" si="38"/>
        <v/>
      </c>
      <c r="W82" s="10" t="s">
        <v>284</v>
      </c>
      <c r="X82" s="2" t="s">
        <v>283</v>
      </c>
      <c r="Y82" s="12">
        <v>-2.1217878554327052E-2</v>
      </c>
      <c r="Z82" s="12">
        <v>0.31873333373090551</v>
      </c>
      <c r="AA82">
        <f t="shared" si="39"/>
        <v>0.522722667318685</v>
      </c>
      <c r="AB82" t="e">
        <f t="shared" si="40"/>
        <v>#N/A</v>
      </c>
      <c r="AC82" s="9" t="str">
        <f t="shared" si="41"/>
        <v/>
      </c>
      <c r="AD82" s="10" t="s">
        <v>70</v>
      </c>
      <c r="AE82" s="2" t="s">
        <v>69</v>
      </c>
      <c r="AF82" s="12">
        <v>-0.18041327707637142</v>
      </c>
      <c r="AG82" s="12">
        <v>0.24040796242376472</v>
      </c>
      <c r="AH82">
        <f t="shared" si="42"/>
        <v>0.39426905837497411</v>
      </c>
      <c r="AI82" t="e">
        <f t="shared" si="43"/>
        <v>#N/A</v>
      </c>
      <c r="AJ82" s="9" t="str">
        <f t="shared" si="44"/>
        <v/>
      </c>
      <c r="AK82" s="10" t="s">
        <v>373</v>
      </c>
      <c r="AL82" s="2" t="s">
        <v>327</v>
      </c>
      <c r="AM82" s="12">
        <v>8.950740243290678E-2</v>
      </c>
      <c r="AN82" s="12">
        <v>0.22876000329023777</v>
      </c>
      <c r="AO82">
        <f t="shared" si="45"/>
        <v>0.37516640539598994</v>
      </c>
      <c r="AP82" t="e">
        <f t="shared" si="46"/>
        <v>#N/A</v>
      </c>
      <c r="AQ82" s="9" t="str">
        <f t="shared" si="47"/>
        <v/>
      </c>
      <c r="AR82" s="10" t="s">
        <v>366</v>
      </c>
      <c r="AS82" s="2" t="s">
        <v>206</v>
      </c>
      <c r="AT82" s="12">
        <v>-0.25634400865698043</v>
      </c>
      <c r="AU82" s="12">
        <v>0.20420608205612895</v>
      </c>
      <c r="AV82">
        <f t="shared" si="48"/>
        <v>0.33489797457205145</v>
      </c>
      <c r="AW82" t="e">
        <f t="shared" si="49"/>
        <v>#N/A</v>
      </c>
      <c r="AX82" s="9" t="str">
        <f t="shared" si="50"/>
        <v/>
      </c>
      <c r="AY82" s="10" t="s">
        <v>18</v>
      </c>
      <c r="AZ82" s="2" t="s">
        <v>17</v>
      </c>
      <c r="BA82" s="12">
        <v>-0.27454750817661261</v>
      </c>
      <c r="BB82" s="12">
        <v>0.19805508574877892</v>
      </c>
      <c r="BC82">
        <f t="shared" si="51"/>
        <v>0.32481034062799741</v>
      </c>
      <c r="BD82" t="e">
        <f t="shared" si="52"/>
        <v>#N/A</v>
      </c>
      <c r="BE82" s="9" t="str">
        <f t="shared" si="53"/>
        <v/>
      </c>
    </row>
    <row r="83" spans="2:57" x14ac:dyDescent="0.25">
      <c r="B83" t="s">
        <v>151</v>
      </c>
      <c r="C83" t="s">
        <v>150</v>
      </c>
      <c r="D83" s="32" t="str">
        <f>IF('Comparative Charts'!D94="","",1)</f>
        <v/>
      </c>
      <c r="O83" s="10">
        <v>76</v>
      </c>
      <c r="P83" s="10" t="s">
        <v>197</v>
      </c>
      <c r="Q83" s="2" t="s">
        <v>196</v>
      </c>
      <c r="R83" s="13">
        <v>-0.23955570403641049</v>
      </c>
      <c r="S83" s="12">
        <v>0.25130023322348893</v>
      </c>
      <c r="T83">
        <f t="shared" si="36"/>
        <v>0.41213238248652184</v>
      </c>
      <c r="U83" t="e">
        <f t="shared" si="37"/>
        <v>#N/A</v>
      </c>
      <c r="V83" s="9" t="str">
        <f t="shared" si="38"/>
        <v/>
      </c>
      <c r="W83" s="10" t="s">
        <v>336</v>
      </c>
      <c r="X83" s="2" t="s">
        <v>335</v>
      </c>
      <c r="Y83" s="12">
        <v>-1.7818510496475459E-3</v>
      </c>
      <c r="Z83" s="12">
        <v>0.26599811359710124</v>
      </c>
      <c r="AA83">
        <f t="shared" si="39"/>
        <v>0.436236906299246</v>
      </c>
      <c r="AB83" t="e">
        <f t="shared" si="40"/>
        <v>#N/A</v>
      </c>
      <c r="AC83" s="9" t="str">
        <f t="shared" si="41"/>
        <v/>
      </c>
      <c r="AD83" s="10" t="s">
        <v>107</v>
      </c>
      <c r="AE83" s="2" t="s">
        <v>106</v>
      </c>
      <c r="AF83" s="12">
        <v>-0.14643871296735336</v>
      </c>
      <c r="AG83" s="12">
        <v>0.31735550250726685</v>
      </c>
      <c r="AH83">
        <f t="shared" si="42"/>
        <v>0.52046302411191758</v>
      </c>
      <c r="AI83" t="e">
        <f t="shared" si="43"/>
        <v>#N/A</v>
      </c>
      <c r="AJ83" s="9" t="str">
        <f t="shared" si="44"/>
        <v/>
      </c>
      <c r="AK83" s="10" t="s">
        <v>180</v>
      </c>
      <c r="AL83" s="2" t="s">
        <v>179</v>
      </c>
      <c r="AM83" s="12">
        <v>0.10225105087865453</v>
      </c>
      <c r="AN83" s="12">
        <v>0.39525422199815724</v>
      </c>
      <c r="AO83">
        <f t="shared" si="45"/>
        <v>0.64821692407697784</v>
      </c>
      <c r="AP83" t="e">
        <f t="shared" si="46"/>
        <v>#N/A</v>
      </c>
      <c r="AQ83" s="9" t="str">
        <f t="shared" si="47"/>
        <v/>
      </c>
      <c r="AR83" s="10" t="s">
        <v>188</v>
      </c>
      <c r="AS83" s="2" t="s">
        <v>187</v>
      </c>
      <c r="AT83" s="12">
        <v>-0.23987111346203671</v>
      </c>
      <c r="AU83" s="12">
        <v>0.5660803383253904</v>
      </c>
      <c r="AV83">
        <f t="shared" si="48"/>
        <v>0.92837175485364021</v>
      </c>
      <c r="AW83" t="e">
        <f t="shared" si="49"/>
        <v>#N/A</v>
      </c>
      <c r="AX83" s="9" t="str">
        <f t="shared" si="50"/>
        <v/>
      </c>
      <c r="AY83" s="10" t="s">
        <v>359</v>
      </c>
      <c r="AZ83" s="2" t="s">
        <v>99</v>
      </c>
      <c r="BA83" s="12">
        <v>-0.26746062220309663</v>
      </c>
      <c r="BB83" s="12">
        <v>0.19785674920281118</v>
      </c>
      <c r="BC83">
        <f t="shared" si="51"/>
        <v>0.32448506869261035</v>
      </c>
      <c r="BD83" t="e">
        <f t="shared" si="52"/>
        <v>#N/A</v>
      </c>
      <c r="BE83" s="9" t="str">
        <f t="shared" si="53"/>
        <v/>
      </c>
    </row>
    <row r="84" spans="2:57" x14ac:dyDescent="0.25">
      <c r="B84" t="s">
        <v>362</v>
      </c>
      <c r="C84" t="s">
        <v>152</v>
      </c>
      <c r="D84" s="32" t="str">
        <f>IF('Comparative Charts'!D95="","",1)</f>
        <v/>
      </c>
      <c r="O84" s="10">
        <v>77</v>
      </c>
      <c r="P84" s="10" t="s">
        <v>34</v>
      </c>
      <c r="Q84" s="2" t="s">
        <v>33</v>
      </c>
      <c r="R84" s="13">
        <v>-0.21346292357511837</v>
      </c>
      <c r="S84" s="12">
        <v>0.29137760175532934</v>
      </c>
      <c r="T84">
        <f t="shared" si="36"/>
        <v>0.47785926687874009</v>
      </c>
      <c r="U84" t="e">
        <f t="shared" si="37"/>
        <v>#N/A</v>
      </c>
      <c r="V84" s="9" t="str">
        <f t="shared" si="38"/>
        <v/>
      </c>
      <c r="W84" s="10" t="s">
        <v>308</v>
      </c>
      <c r="X84" s="2" t="s">
        <v>307</v>
      </c>
      <c r="Y84" s="12">
        <v>3.8334542740207107E-3</v>
      </c>
      <c r="Z84" s="12">
        <v>0.32733070851464285</v>
      </c>
      <c r="AA84">
        <f t="shared" si="39"/>
        <v>0.53682236196401423</v>
      </c>
      <c r="AB84" t="e">
        <f t="shared" si="40"/>
        <v>#N/A</v>
      </c>
      <c r="AC84" s="9" t="str">
        <f t="shared" si="41"/>
        <v/>
      </c>
      <c r="AD84" s="10" t="s">
        <v>289</v>
      </c>
      <c r="AE84" s="2" t="s">
        <v>288</v>
      </c>
      <c r="AF84" s="12">
        <v>-0.14638660150047547</v>
      </c>
      <c r="AG84" s="12">
        <v>0.76816878371913544</v>
      </c>
      <c r="AH84">
        <f t="shared" si="42"/>
        <v>1.259796805299382</v>
      </c>
      <c r="AI84" t="e">
        <f t="shared" si="43"/>
        <v>#N/A</v>
      </c>
      <c r="AJ84" s="9" t="str">
        <f t="shared" si="44"/>
        <v/>
      </c>
      <c r="AK84" s="10" t="s">
        <v>359</v>
      </c>
      <c r="AL84" s="2" t="s">
        <v>99</v>
      </c>
      <c r="AM84" s="12">
        <v>0.11787819215763888</v>
      </c>
      <c r="AN84" s="12">
        <v>0.23179312871987814</v>
      </c>
      <c r="AO84">
        <f t="shared" si="45"/>
        <v>0.38014073110060015</v>
      </c>
      <c r="AP84" t="e">
        <f t="shared" si="46"/>
        <v>#N/A</v>
      </c>
      <c r="AQ84" s="9" t="str">
        <f t="shared" si="47"/>
        <v/>
      </c>
      <c r="AR84" s="10" t="s">
        <v>91</v>
      </c>
      <c r="AS84" s="2" t="s">
        <v>90</v>
      </c>
      <c r="AT84" s="12">
        <v>-0.23493463314279112</v>
      </c>
      <c r="AU84" s="12">
        <v>0.60058386521254259</v>
      </c>
      <c r="AV84">
        <f t="shared" si="48"/>
        <v>0.98495753894856974</v>
      </c>
      <c r="AW84" t="e">
        <f t="shared" si="49"/>
        <v>#N/A</v>
      </c>
      <c r="AX84" s="9" t="str">
        <f t="shared" si="50"/>
        <v/>
      </c>
      <c r="AY84" s="10" t="s">
        <v>194</v>
      </c>
      <c r="AZ84" s="2" t="s">
        <v>193</v>
      </c>
      <c r="BA84" s="12">
        <v>-0.26357495475887294</v>
      </c>
      <c r="BB84" s="12">
        <v>0.18193276470480088</v>
      </c>
      <c r="BC84">
        <f t="shared" si="51"/>
        <v>0.29836973411587342</v>
      </c>
      <c r="BD84" t="e">
        <f t="shared" si="52"/>
        <v>#N/A</v>
      </c>
      <c r="BE84" s="9" t="str">
        <f t="shared" si="53"/>
        <v/>
      </c>
    </row>
    <row r="85" spans="2:57" x14ac:dyDescent="0.25">
      <c r="B85" t="s">
        <v>154</v>
      </c>
      <c r="C85" t="s">
        <v>153</v>
      </c>
      <c r="D85" s="32">
        <f>IF('Comparative Charts'!D96="","",1)</f>
        <v>1</v>
      </c>
      <c r="O85" s="10">
        <v>78</v>
      </c>
      <c r="P85" s="10" t="s">
        <v>215</v>
      </c>
      <c r="Q85" s="2" t="s">
        <v>214</v>
      </c>
      <c r="R85" s="13">
        <v>-0.17211542685613546</v>
      </c>
      <c r="S85" s="12">
        <v>0.28728334123682875</v>
      </c>
      <c r="T85">
        <f t="shared" si="36"/>
        <v>0.47114467962839912</v>
      </c>
      <c r="U85" t="e">
        <f t="shared" si="37"/>
        <v>#N/A</v>
      </c>
      <c r="V85" s="9" t="str">
        <f t="shared" si="38"/>
        <v/>
      </c>
      <c r="W85" s="10" t="s">
        <v>111</v>
      </c>
      <c r="X85" s="2" t="s">
        <v>110</v>
      </c>
      <c r="Y85" s="12">
        <v>1.2305245947006655E-2</v>
      </c>
      <c r="Z85" s="12">
        <v>0.66053614439227493</v>
      </c>
      <c r="AA85">
        <f t="shared" si="39"/>
        <v>1.0832792768033308</v>
      </c>
      <c r="AB85" t="e">
        <f t="shared" si="40"/>
        <v>#N/A</v>
      </c>
      <c r="AC85" s="9" t="str">
        <f t="shared" si="41"/>
        <v/>
      </c>
      <c r="AD85" s="10" t="s">
        <v>359</v>
      </c>
      <c r="AE85" s="2" t="s">
        <v>99</v>
      </c>
      <c r="AF85" s="12">
        <v>-0.13795229442171966</v>
      </c>
      <c r="AG85" s="12">
        <v>0.22281555993208196</v>
      </c>
      <c r="AH85">
        <f t="shared" si="42"/>
        <v>0.36541751828861441</v>
      </c>
      <c r="AI85" t="e">
        <f t="shared" si="43"/>
        <v>#N/A</v>
      </c>
      <c r="AJ85" s="9" t="str">
        <f t="shared" si="44"/>
        <v/>
      </c>
      <c r="AK85" s="10" t="s">
        <v>147</v>
      </c>
      <c r="AL85" s="2" t="s">
        <v>146</v>
      </c>
      <c r="AM85" s="12">
        <v>0.12148773107287597</v>
      </c>
      <c r="AN85" s="12">
        <v>0.22904640098569978</v>
      </c>
      <c r="AO85">
        <f t="shared" si="45"/>
        <v>0.37563609761654765</v>
      </c>
      <c r="AP85">
        <f t="shared" si="46"/>
        <v>0.37563609761654765</v>
      </c>
      <c r="AQ85" s="9" t="str">
        <f t="shared" si="47"/>
        <v>IDN</v>
      </c>
      <c r="AR85" s="10" t="s">
        <v>174</v>
      </c>
      <c r="AS85" s="2" t="s">
        <v>173</v>
      </c>
      <c r="AT85" s="12">
        <v>-0.23493463314279112</v>
      </c>
      <c r="AU85" s="12">
        <v>0.60058386521254259</v>
      </c>
      <c r="AV85">
        <f t="shared" si="48"/>
        <v>0.98495753894856974</v>
      </c>
      <c r="AW85" t="e">
        <f t="shared" si="49"/>
        <v>#N/A</v>
      </c>
      <c r="AX85" s="9" t="str">
        <f t="shared" si="50"/>
        <v/>
      </c>
      <c r="AY85" s="10" t="s">
        <v>302</v>
      </c>
      <c r="AZ85" s="2" t="s">
        <v>301</v>
      </c>
      <c r="BA85" s="12">
        <v>-0.2420914810603231</v>
      </c>
      <c r="BB85" s="12">
        <v>0.48462245571009516</v>
      </c>
      <c r="BC85">
        <f t="shared" si="51"/>
        <v>0.79478082736455602</v>
      </c>
      <c r="BD85" t="e">
        <f t="shared" si="52"/>
        <v>#N/A</v>
      </c>
      <c r="BE85" s="9" t="str">
        <f t="shared" si="53"/>
        <v/>
      </c>
    </row>
    <row r="86" spans="2:57" x14ac:dyDescent="0.25">
      <c r="B86" t="s">
        <v>156</v>
      </c>
      <c r="C86" t="s">
        <v>155</v>
      </c>
      <c r="D86" s="32" t="str">
        <f>IF('Comparative Charts'!D97="","",1)</f>
        <v/>
      </c>
      <c r="O86" s="10">
        <v>79</v>
      </c>
      <c r="P86" s="10" t="s">
        <v>186</v>
      </c>
      <c r="Q86" s="2" t="s">
        <v>185</v>
      </c>
      <c r="R86" s="13">
        <v>-0.15705882000857108</v>
      </c>
      <c r="S86" s="12">
        <v>0.25402694431067208</v>
      </c>
      <c r="T86">
        <f t="shared" si="36"/>
        <v>0.41660418866950216</v>
      </c>
      <c r="U86" t="e">
        <f t="shared" si="37"/>
        <v>#N/A</v>
      </c>
      <c r="V86" s="9" t="str">
        <f t="shared" si="38"/>
        <v/>
      </c>
      <c r="W86" s="10" t="s">
        <v>267</v>
      </c>
      <c r="X86" s="2" t="s">
        <v>266</v>
      </c>
      <c r="Y86" s="12">
        <v>2.3685300230949745E-2</v>
      </c>
      <c r="Z86" s="12">
        <v>0.24354998171430456</v>
      </c>
      <c r="AA86">
        <f t="shared" si="39"/>
        <v>0.39942197001145946</v>
      </c>
      <c r="AB86" t="e">
        <f t="shared" si="40"/>
        <v>#N/A</v>
      </c>
      <c r="AC86" s="9" t="str">
        <f t="shared" si="41"/>
        <v/>
      </c>
      <c r="AD86" s="10" t="s">
        <v>374</v>
      </c>
      <c r="AE86" s="2" t="s">
        <v>330</v>
      </c>
      <c r="AF86" s="12">
        <v>-8.87164917796225E-2</v>
      </c>
      <c r="AG86" s="12">
        <v>0.5637075668724989</v>
      </c>
      <c r="AH86">
        <f t="shared" si="42"/>
        <v>0.92448040967089817</v>
      </c>
      <c r="AI86" t="e">
        <f t="shared" si="43"/>
        <v>#N/A</v>
      </c>
      <c r="AJ86" s="9" t="str">
        <f t="shared" si="44"/>
        <v/>
      </c>
      <c r="AK86" s="10" t="s">
        <v>51</v>
      </c>
      <c r="AL86" s="2" t="s">
        <v>50</v>
      </c>
      <c r="AM86" s="12">
        <v>0.13381615967891852</v>
      </c>
      <c r="AN86" s="12">
        <v>0.22876000329023777</v>
      </c>
      <c r="AO86">
        <f t="shared" si="45"/>
        <v>0.37516640539598994</v>
      </c>
      <c r="AP86" t="e">
        <f t="shared" si="46"/>
        <v>#N/A</v>
      </c>
      <c r="AQ86" s="9" t="str">
        <f t="shared" si="47"/>
        <v/>
      </c>
      <c r="AR86" s="10" t="s">
        <v>51</v>
      </c>
      <c r="AS86" s="2" t="s">
        <v>50</v>
      </c>
      <c r="AT86" s="12">
        <v>-0.22209142972638229</v>
      </c>
      <c r="AU86" s="12">
        <v>0.20773727561581487</v>
      </c>
      <c r="AV86">
        <f t="shared" si="48"/>
        <v>0.34068913200993639</v>
      </c>
      <c r="AW86" t="e">
        <f t="shared" si="49"/>
        <v>#N/A</v>
      </c>
      <c r="AX86" s="9" t="str">
        <f t="shared" si="50"/>
        <v/>
      </c>
      <c r="AY86" s="10" t="s">
        <v>276</v>
      </c>
      <c r="AZ86" s="2" t="s">
        <v>275</v>
      </c>
      <c r="BA86" s="12">
        <v>-0.23549296752031018</v>
      </c>
      <c r="BB86" s="12">
        <v>0.26842378896013652</v>
      </c>
      <c r="BC86">
        <f t="shared" si="51"/>
        <v>0.44021501389462386</v>
      </c>
      <c r="BD86" t="e">
        <f t="shared" si="52"/>
        <v>#N/A</v>
      </c>
      <c r="BE86" s="9" t="str">
        <f t="shared" si="53"/>
        <v/>
      </c>
    </row>
    <row r="87" spans="2:57" x14ac:dyDescent="0.25">
      <c r="B87" t="s">
        <v>158</v>
      </c>
      <c r="C87" t="s">
        <v>157</v>
      </c>
      <c r="D87" s="32" t="str">
        <f>IF('Comparative Charts'!D98="","",1)</f>
        <v/>
      </c>
      <c r="O87" s="10">
        <v>80</v>
      </c>
      <c r="P87" s="10" t="s">
        <v>188</v>
      </c>
      <c r="Q87" s="2" t="s">
        <v>187</v>
      </c>
      <c r="R87" s="13">
        <v>-0.14593359974076545</v>
      </c>
      <c r="S87" s="12">
        <v>0.36031461549530619</v>
      </c>
      <c r="T87">
        <f t="shared" si="36"/>
        <v>0.59091596941230207</v>
      </c>
      <c r="U87" t="e">
        <f t="shared" si="37"/>
        <v>#N/A</v>
      </c>
      <c r="V87" s="9" t="str">
        <f t="shared" si="38"/>
        <v/>
      </c>
      <c r="W87" s="10" t="s">
        <v>223</v>
      </c>
      <c r="X87" s="2" t="s">
        <v>222</v>
      </c>
      <c r="Y87" s="12">
        <v>3.9427810863173589E-2</v>
      </c>
      <c r="Z87" s="12">
        <v>0.2943853035379273</v>
      </c>
      <c r="AA87">
        <f t="shared" si="39"/>
        <v>0.48279189780220072</v>
      </c>
      <c r="AB87" t="e">
        <f t="shared" si="40"/>
        <v>#N/A</v>
      </c>
      <c r="AC87" s="9" t="str">
        <f t="shared" si="41"/>
        <v/>
      </c>
      <c r="AD87" s="10" t="s">
        <v>32</v>
      </c>
      <c r="AE87" s="2" t="s">
        <v>31</v>
      </c>
      <c r="AF87" s="12">
        <v>-6.6464363883482369E-2</v>
      </c>
      <c r="AG87" s="12">
        <v>0.5637075668724989</v>
      </c>
      <c r="AH87">
        <f t="shared" si="42"/>
        <v>0.92448040967089817</v>
      </c>
      <c r="AI87" t="e">
        <f t="shared" si="43"/>
        <v>#N/A</v>
      </c>
      <c r="AJ87" s="9" t="str">
        <f t="shared" si="44"/>
        <v/>
      </c>
      <c r="AK87" s="10" t="s">
        <v>70</v>
      </c>
      <c r="AL87" s="2" t="s">
        <v>69</v>
      </c>
      <c r="AM87" s="12">
        <v>0.14775610966350805</v>
      </c>
      <c r="AN87" s="12">
        <v>0.29118732384969281</v>
      </c>
      <c r="AO87">
        <f t="shared" si="45"/>
        <v>0.47754721111349618</v>
      </c>
      <c r="AP87" t="e">
        <f t="shared" si="46"/>
        <v>#N/A</v>
      </c>
      <c r="AQ87" s="9" t="str">
        <f t="shared" si="47"/>
        <v/>
      </c>
      <c r="AR87" s="10" t="s">
        <v>38</v>
      </c>
      <c r="AS87" s="2" t="s">
        <v>37</v>
      </c>
      <c r="AT87" s="12">
        <v>-0.14979869952159189</v>
      </c>
      <c r="AU87" s="12">
        <v>0.17954824109220222</v>
      </c>
      <c r="AV87">
        <f t="shared" si="48"/>
        <v>0.29445911539121161</v>
      </c>
      <c r="AW87" t="e">
        <f t="shared" si="49"/>
        <v>#N/A</v>
      </c>
      <c r="AX87" s="9" t="str">
        <f t="shared" si="50"/>
        <v/>
      </c>
      <c r="AY87" s="10" t="s">
        <v>251</v>
      </c>
      <c r="AZ87" s="2" t="s">
        <v>250</v>
      </c>
      <c r="BA87" s="12">
        <v>-0.22809035295426516</v>
      </c>
      <c r="BB87" s="12">
        <v>0.16383974411547927</v>
      </c>
      <c r="BC87">
        <f t="shared" si="51"/>
        <v>0.268697180349386</v>
      </c>
      <c r="BD87" t="e">
        <f t="shared" si="52"/>
        <v>#N/A</v>
      </c>
      <c r="BE87" s="9" t="str">
        <f t="shared" si="53"/>
        <v/>
      </c>
    </row>
    <row r="88" spans="2:57" x14ac:dyDescent="0.25">
      <c r="B88" t="s">
        <v>160</v>
      </c>
      <c r="C88" t="s">
        <v>159</v>
      </c>
      <c r="D88" s="32" t="str">
        <f>IF('Comparative Charts'!D99="","",1)</f>
        <v/>
      </c>
      <c r="O88" s="10">
        <v>81</v>
      </c>
      <c r="P88" s="10" t="s">
        <v>225</v>
      </c>
      <c r="Q88" s="2" t="s">
        <v>224</v>
      </c>
      <c r="R88" s="13">
        <v>-0.14363650519022855</v>
      </c>
      <c r="S88" s="12">
        <v>0.25130023322348893</v>
      </c>
      <c r="T88">
        <f t="shared" si="36"/>
        <v>0.41213238248652184</v>
      </c>
      <c r="U88" t="e">
        <f t="shared" si="37"/>
        <v>#N/A</v>
      </c>
      <c r="V88" s="9" t="str">
        <f t="shared" si="38"/>
        <v/>
      </c>
      <c r="W88" s="10" t="s">
        <v>371</v>
      </c>
      <c r="X88" s="2" t="s">
        <v>298</v>
      </c>
      <c r="Y88" s="12">
        <v>8.3332721723779674E-2</v>
      </c>
      <c r="Z88" s="12">
        <v>0.29988188904282925</v>
      </c>
      <c r="AA88">
        <f t="shared" si="39"/>
        <v>0.49180629803023995</v>
      </c>
      <c r="AB88" t="e">
        <f t="shared" si="40"/>
        <v>#N/A</v>
      </c>
      <c r="AC88" s="9" t="str">
        <f t="shared" si="41"/>
        <v/>
      </c>
      <c r="AD88" s="10" t="s">
        <v>177</v>
      </c>
      <c r="AE88" s="2" t="s">
        <v>176</v>
      </c>
      <c r="AF88" s="12">
        <v>-6.3434181322054486E-2</v>
      </c>
      <c r="AG88" s="12">
        <v>0.31908959204123422</v>
      </c>
      <c r="AH88">
        <f t="shared" si="42"/>
        <v>0.52330693094762404</v>
      </c>
      <c r="AI88" t="e">
        <f t="shared" si="43"/>
        <v>#N/A</v>
      </c>
      <c r="AJ88" s="9" t="str">
        <f t="shared" si="44"/>
        <v/>
      </c>
      <c r="AK88" s="10" t="s">
        <v>291</v>
      </c>
      <c r="AL88" s="2" t="s">
        <v>290</v>
      </c>
      <c r="AM88" s="12">
        <v>0.16760463311523752</v>
      </c>
      <c r="AN88" s="12">
        <v>0.21645937618189412</v>
      </c>
      <c r="AO88">
        <f t="shared" si="45"/>
        <v>0.35499337693830635</v>
      </c>
      <c r="AP88" t="e">
        <f t="shared" si="46"/>
        <v>#N/A</v>
      </c>
      <c r="AQ88" s="9" t="str">
        <f t="shared" si="47"/>
        <v/>
      </c>
      <c r="AR88" s="10" t="s">
        <v>20</v>
      </c>
      <c r="AS88" s="2" t="s">
        <v>19</v>
      </c>
      <c r="AT88" s="12">
        <v>-0.14626976465621802</v>
      </c>
      <c r="AU88" s="12">
        <v>0.19625062444278024</v>
      </c>
      <c r="AV88">
        <f t="shared" si="48"/>
        <v>0.32185102408615957</v>
      </c>
      <c r="AW88" t="e">
        <f t="shared" si="49"/>
        <v>#N/A</v>
      </c>
      <c r="AX88" s="9" t="str">
        <f t="shared" si="50"/>
        <v/>
      </c>
      <c r="AY88" s="10" t="s">
        <v>40</v>
      </c>
      <c r="AZ88" s="2" t="s">
        <v>39</v>
      </c>
      <c r="BA88" s="12">
        <v>-0.21498583790870973</v>
      </c>
      <c r="BB88" s="12">
        <v>0.26706317040829514</v>
      </c>
      <c r="BC88">
        <f t="shared" si="51"/>
        <v>0.43798359946960402</v>
      </c>
      <c r="BD88" t="e">
        <f t="shared" si="52"/>
        <v>#N/A</v>
      </c>
      <c r="BE88" s="9" t="str">
        <f t="shared" si="53"/>
        <v/>
      </c>
    </row>
    <row r="89" spans="2:57" x14ac:dyDescent="0.25">
      <c r="B89" t="s">
        <v>162</v>
      </c>
      <c r="C89" t="s">
        <v>161</v>
      </c>
      <c r="D89" s="32">
        <f>IF('Comparative Charts'!D100="","",1)</f>
        <v>1</v>
      </c>
      <c r="O89" s="10">
        <v>82</v>
      </c>
      <c r="P89" s="10" t="s">
        <v>374</v>
      </c>
      <c r="Q89" s="2" t="s">
        <v>330</v>
      </c>
      <c r="R89" s="13">
        <v>-0.13155287654175118</v>
      </c>
      <c r="S89" s="12">
        <v>0.86447617573589797</v>
      </c>
      <c r="T89">
        <f t="shared" si="36"/>
        <v>1.4177409282068725</v>
      </c>
      <c r="U89" t="e">
        <f t="shared" si="37"/>
        <v>#N/A</v>
      </c>
      <c r="V89" s="9" t="str">
        <f t="shared" si="38"/>
        <v/>
      </c>
      <c r="W89" s="10" t="s">
        <v>197</v>
      </c>
      <c r="X89" s="2" t="s">
        <v>196</v>
      </c>
      <c r="Y89" s="12">
        <v>8.9980502461553508E-2</v>
      </c>
      <c r="Z89" s="12">
        <v>0.26599811359710124</v>
      </c>
      <c r="AA89">
        <f t="shared" si="39"/>
        <v>0.436236906299246</v>
      </c>
      <c r="AB89" t="e">
        <f t="shared" si="40"/>
        <v>#N/A</v>
      </c>
      <c r="AC89" s="9" t="str">
        <f t="shared" si="41"/>
        <v/>
      </c>
      <c r="AD89" s="10" t="s">
        <v>34</v>
      </c>
      <c r="AE89" s="2" t="s">
        <v>33</v>
      </c>
      <c r="AF89" s="12">
        <v>-5.9200859017791298E-2</v>
      </c>
      <c r="AG89" s="12">
        <v>0.31735550250726685</v>
      </c>
      <c r="AH89">
        <f t="shared" si="42"/>
        <v>0.52046302411191758</v>
      </c>
      <c r="AI89" t="e">
        <f t="shared" si="43"/>
        <v>#N/A</v>
      </c>
      <c r="AJ89" s="9" t="str">
        <f t="shared" si="44"/>
        <v/>
      </c>
      <c r="AK89" s="10" t="s">
        <v>213</v>
      </c>
      <c r="AL89" s="2" t="s">
        <v>212</v>
      </c>
      <c r="AM89" s="12">
        <v>0.17084777374437296</v>
      </c>
      <c r="AN89" s="12">
        <v>0.51994095831945863</v>
      </c>
      <c r="AO89">
        <f t="shared" si="45"/>
        <v>0.85270317164391207</v>
      </c>
      <c r="AP89">
        <f t="shared" si="46"/>
        <v>0.85270317164391207</v>
      </c>
      <c r="AQ89" s="9" t="str">
        <f t="shared" si="47"/>
        <v>MNG</v>
      </c>
      <c r="AR89" s="10" t="s">
        <v>338</v>
      </c>
      <c r="AS89" s="2" t="s">
        <v>337</v>
      </c>
      <c r="AT89" s="12">
        <v>-0.14567753799396543</v>
      </c>
      <c r="AU89" s="12">
        <v>0.23293385107779147</v>
      </c>
      <c r="AV89">
        <f t="shared" si="48"/>
        <v>0.38201151576757797</v>
      </c>
      <c r="AW89" t="e">
        <f t="shared" si="49"/>
        <v>#N/A</v>
      </c>
      <c r="AX89" s="9" t="str">
        <f t="shared" si="50"/>
        <v/>
      </c>
      <c r="AY89" s="10" t="s">
        <v>249</v>
      </c>
      <c r="AZ89" s="2" t="s">
        <v>248</v>
      </c>
      <c r="BA89" s="12">
        <v>-0.19952274964841313</v>
      </c>
      <c r="BB89" s="12">
        <v>0.21344740542441654</v>
      </c>
      <c r="BC89">
        <f t="shared" si="51"/>
        <v>0.35005374489604307</v>
      </c>
      <c r="BD89" t="e">
        <f t="shared" si="52"/>
        <v>#N/A</v>
      </c>
      <c r="BE89" s="9" t="str">
        <f t="shared" si="53"/>
        <v/>
      </c>
    </row>
    <row r="90" spans="2:57" x14ac:dyDescent="0.25">
      <c r="B90" t="s">
        <v>164</v>
      </c>
      <c r="C90" t="s">
        <v>163</v>
      </c>
      <c r="D90" s="32" t="str">
        <f>IF('Comparative Charts'!D101="","",1)</f>
        <v/>
      </c>
      <c r="O90" s="10">
        <v>83</v>
      </c>
      <c r="P90" s="10" t="s">
        <v>75</v>
      </c>
      <c r="Q90" s="2" t="s">
        <v>74</v>
      </c>
      <c r="R90" s="13">
        <v>-0.11998207819521983</v>
      </c>
      <c r="S90" s="12">
        <v>0.25130023322348893</v>
      </c>
      <c r="T90">
        <f t="shared" si="36"/>
        <v>0.41213238248652184</v>
      </c>
      <c r="U90" t="e">
        <f t="shared" si="37"/>
        <v>#N/A</v>
      </c>
      <c r="V90" s="9" t="str">
        <f t="shared" si="38"/>
        <v/>
      </c>
      <c r="W90" s="10" t="s">
        <v>374</v>
      </c>
      <c r="X90" s="2" t="s">
        <v>330</v>
      </c>
      <c r="Y90" s="12">
        <v>0.11116567122826156</v>
      </c>
      <c r="Z90" s="12">
        <v>0.66053614439227493</v>
      </c>
      <c r="AA90">
        <f t="shared" si="39"/>
        <v>1.0832792768033308</v>
      </c>
      <c r="AB90" t="e">
        <f t="shared" si="40"/>
        <v>#N/A</v>
      </c>
      <c r="AC90" s="9" t="str">
        <f t="shared" si="41"/>
        <v/>
      </c>
      <c r="AD90" s="10" t="s">
        <v>75</v>
      </c>
      <c r="AE90" s="2" t="s">
        <v>74</v>
      </c>
      <c r="AF90" s="12">
        <v>-5.6625957250347983E-2</v>
      </c>
      <c r="AG90" s="12">
        <v>0.23363653218585126</v>
      </c>
      <c r="AH90">
        <f t="shared" si="42"/>
        <v>0.38316391278479606</v>
      </c>
      <c r="AI90" t="e">
        <f t="shared" si="43"/>
        <v>#N/A</v>
      </c>
      <c r="AJ90" s="9" t="str">
        <f t="shared" si="44"/>
        <v/>
      </c>
      <c r="AK90" s="10" t="s">
        <v>316</v>
      </c>
      <c r="AL90" s="2" t="s">
        <v>315</v>
      </c>
      <c r="AM90" s="12">
        <v>0.18264872223997117</v>
      </c>
      <c r="AN90" s="12">
        <v>0.29118732384969281</v>
      </c>
      <c r="AO90">
        <f t="shared" si="45"/>
        <v>0.47754721111349618</v>
      </c>
      <c r="AP90" t="e">
        <f t="shared" si="46"/>
        <v>#N/A</v>
      </c>
      <c r="AQ90" s="9" t="str">
        <f t="shared" si="47"/>
        <v/>
      </c>
      <c r="AR90" s="10" t="s">
        <v>136</v>
      </c>
      <c r="AS90" s="2" t="s">
        <v>135</v>
      </c>
      <c r="AT90" s="12">
        <v>-0.13994511790196557</v>
      </c>
      <c r="AU90" s="12">
        <v>0.44307336250641616</v>
      </c>
      <c r="AV90">
        <f t="shared" si="48"/>
        <v>0.72664031451052247</v>
      </c>
      <c r="AW90" t="e">
        <f t="shared" si="49"/>
        <v>#N/A</v>
      </c>
      <c r="AX90" s="9" t="str">
        <f t="shared" si="50"/>
        <v/>
      </c>
      <c r="AY90" s="10" t="s">
        <v>223</v>
      </c>
      <c r="AZ90" s="2" t="s">
        <v>222</v>
      </c>
      <c r="BA90" s="12">
        <v>-0.19453285309721363</v>
      </c>
      <c r="BB90" s="12">
        <v>0.22389713439488995</v>
      </c>
      <c r="BC90">
        <f t="shared" si="51"/>
        <v>0.36719130040761949</v>
      </c>
      <c r="BD90" t="e">
        <f t="shared" si="52"/>
        <v>#N/A</v>
      </c>
      <c r="BE90" s="9" t="str">
        <f t="shared" si="53"/>
        <v/>
      </c>
    </row>
    <row r="91" spans="2:57" x14ac:dyDescent="0.25">
      <c r="B91" t="s">
        <v>166</v>
      </c>
      <c r="C91" t="s">
        <v>165</v>
      </c>
      <c r="D91" s="32" t="str">
        <f>IF('Comparative Charts'!D102="","",1)</f>
        <v/>
      </c>
      <c r="O91" s="10">
        <v>84</v>
      </c>
      <c r="P91" s="10" t="s">
        <v>205</v>
      </c>
      <c r="Q91" s="2" t="s">
        <v>204</v>
      </c>
      <c r="R91" s="13">
        <v>-0.10836600321738513</v>
      </c>
      <c r="S91" s="12">
        <v>0.25130023322348893</v>
      </c>
      <c r="T91">
        <f t="shared" si="36"/>
        <v>0.41213238248652184</v>
      </c>
      <c r="U91" t="e">
        <f t="shared" si="37"/>
        <v>#N/A</v>
      </c>
      <c r="V91" s="9" t="str">
        <f t="shared" si="38"/>
        <v/>
      </c>
      <c r="W91" s="10" t="s">
        <v>358</v>
      </c>
      <c r="X91" s="2" t="s">
        <v>94</v>
      </c>
      <c r="Y91" s="12">
        <v>0.12108667608083917</v>
      </c>
      <c r="Z91" s="12">
        <v>0.34248229323012747</v>
      </c>
      <c r="AA91">
        <f t="shared" si="39"/>
        <v>0.56167096089740898</v>
      </c>
      <c r="AB91" t="e">
        <f t="shared" si="40"/>
        <v>#N/A</v>
      </c>
      <c r="AC91" s="9" t="str">
        <f t="shared" si="41"/>
        <v/>
      </c>
      <c r="AD91" s="10" t="s">
        <v>208</v>
      </c>
      <c r="AE91" s="2" t="s">
        <v>207</v>
      </c>
      <c r="AF91" s="12">
        <v>-5.228077000029676E-2</v>
      </c>
      <c r="AG91" s="12">
        <v>0.51020118372025602</v>
      </c>
      <c r="AH91">
        <f t="shared" si="42"/>
        <v>0.8367299413012198</v>
      </c>
      <c r="AI91" t="e">
        <f t="shared" si="43"/>
        <v>#N/A</v>
      </c>
      <c r="AJ91" s="9" t="str">
        <f t="shared" si="44"/>
        <v/>
      </c>
      <c r="AK91" s="10" t="s">
        <v>318</v>
      </c>
      <c r="AL91" s="2" t="s">
        <v>317</v>
      </c>
      <c r="AM91" s="12">
        <v>0.18355962363041203</v>
      </c>
      <c r="AN91" s="12">
        <v>0.29118732384969281</v>
      </c>
      <c r="AO91">
        <f t="shared" si="45"/>
        <v>0.47754721111349618</v>
      </c>
      <c r="AP91" t="e">
        <f t="shared" si="46"/>
        <v>#N/A</v>
      </c>
      <c r="AQ91" s="9" t="str">
        <f t="shared" si="47"/>
        <v/>
      </c>
      <c r="AR91" s="10" t="s">
        <v>276</v>
      </c>
      <c r="AS91" s="2" t="s">
        <v>275</v>
      </c>
      <c r="AT91" s="12">
        <v>-9.7340965303572044E-2</v>
      </c>
      <c r="AU91" s="12">
        <v>0.28505666681472658</v>
      </c>
      <c r="AV91">
        <f t="shared" si="48"/>
        <v>0.46749293357615157</v>
      </c>
      <c r="AW91" t="e">
        <f t="shared" si="49"/>
        <v>#N/A</v>
      </c>
      <c r="AX91" s="9" t="str">
        <f t="shared" si="50"/>
        <v/>
      </c>
      <c r="AY91" s="10" t="s">
        <v>128</v>
      </c>
      <c r="AZ91" s="2" t="s">
        <v>127</v>
      </c>
      <c r="BA91" s="12">
        <v>-0.17579347492755806</v>
      </c>
      <c r="BB91" s="12">
        <v>0.48462245571009516</v>
      </c>
      <c r="BC91">
        <f t="shared" si="51"/>
        <v>0.79478082736455602</v>
      </c>
      <c r="BD91" t="e">
        <f t="shared" si="52"/>
        <v>#N/A</v>
      </c>
      <c r="BE91" s="9" t="str">
        <f t="shared" si="53"/>
        <v/>
      </c>
    </row>
    <row r="92" spans="2:57" x14ac:dyDescent="0.25">
      <c r="B92" t="s">
        <v>168</v>
      </c>
      <c r="C92" t="s">
        <v>167</v>
      </c>
      <c r="D92" s="32" t="str">
        <f>IF('Comparative Charts'!D103="","",1)</f>
        <v/>
      </c>
      <c r="O92" s="10">
        <v>85</v>
      </c>
      <c r="P92" s="10" t="s">
        <v>284</v>
      </c>
      <c r="Q92" s="2" t="s">
        <v>283</v>
      </c>
      <c r="R92" s="13">
        <v>-0.1001897658586632</v>
      </c>
      <c r="S92" s="12">
        <v>0.25402694431067208</v>
      </c>
      <c r="T92">
        <f t="shared" si="36"/>
        <v>0.41660418866950216</v>
      </c>
      <c r="U92" t="e">
        <f t="shared" si="37"/>
        <v>#N/A</v>
      </c>
      <c r="V92" s="9" t="str">
        <f t="shared" si="38"/>
        <v/>
      </c>
      <c r="W92" s="10" t="s">
        <v>362</v>
      </c>
      <c r="X92" s="2" t="s">
        <v>152</v>
      </c>
      <c r="Y92" s="12">
        <v>0.13455439909372338</v>
      </c>
      <c r="Z92" s="12">
        <v>0.27627136674287806</v>
      </c>
      <c r="AA92">
        <f t="shared" si="39"/>
        <v>0.45308504145831996</v>
      </c>
      <c r="AB92" t="e">
        <f t="shared" si="40"/>
        <v>#N/A</v>
      </c>
      <c r="AC92" s="9" t="str">
        <f t="shared" si="41"/>
        <v/>
      </c>
      <c r="AD92" s="10" t="s">
        <v>291</v>
      </c>
      <c r="AE92" s="2" t="s">
        <v>290</v>
      </c>
      <c r="AF92" s="12">
        <v>-3.1754158929577336E-2</v>
      </c>
      <c r="AG92" s="12">
        <v>0.22421487146088617</v>
      </c>
      <c r="AH92">
        <f t="shared" si="42"/>
        <v>0.36771238919585331</v>
      </c>
      <c r="AI92" t="e">
        <f t="shared" si="43"/>
        <v>#N/A</v>
      </c>
      <c r="AJ92" s="9" t="str">
        <f t="shared" si="44"/>
        <v/>
      </c>
      <c r="AK92" s="10" t="s">
        <v>304</v>
      </c>
      <c r="AL92" s="2" t="s">
        <v>303</v>
      </c>
      <c r="AM92" s="12">
        <v>0.19216792549730768</v>
      </c>
      <c r="AN92" s="12">
        <v>0.22876000329023777</v>
      </c>
      <c r="AO92">
        <f t="shared" si="45"/>
        <v>0.37516640539598994</v>
      </c>
      <c r="AP92" t="e">
        <f t="shared" si="46"/>
        <v>#N/A</v>
      </c>
      <c r="AQ92" s="9" t="str">
        <f t="shared" si="47"/>
        <v/>
      </c>
      <c r="AR92" s="10" t="s">
        <v>267</v>
      </c>
      <c r="AS92" s="2" t="s">
        <v>266</v>
      </c>
      <c r="AT92" s="12">
        <v>-8.7639660545584641E-2</v>
      </c>
      <c r="AU92" s="12">
        <v>0.1861376812882912</v>
      </c>
      <c r="AV92">
        <f t="shared" si="48"/>
        <v>0.30526579731279752</v>
      </c>
      <c r="AW92" t="e">
        <f t="shared" si="49"/>
        <v>#N/A</v>
      </c>
      <c r="AX92" s="9" t="str">
        <f t="shared" si="50"/>
        <v/>
      </c>
      <c r="AY92" s="10" t="s">
        <v>304</v>
      </c>
      <c r="AZ92" s="2" t="s">
        <v>303</v>
      </c>
      <c r="BA92" s="12">
        <v>-0.16479157704324709</v>
      </c>
      <c r="BB92" s="12">
        <v>0.15865659221332654</v>
      </c>
      <c r="BC92">
        <f t="shared" si="51"/>
        <v>0.2601968112298555</v>
      </c>
      <c r="BD92" t="e">
        <f t="shared" si="52"/>
        <v>#N/A</v>
      </c>
      <c r="BE92" s="9" t="str">
        <f t="shared" si="53"/>
        <v/>
      </c>
    </row>
    <row r="93" spans="2:57" x14ac:dyDescent="0.25">
      <c r="B93" t="s">
        <v>170</v>
      </c>
      <c r="C93" t="s">
        <v>169</v>
      </c>
      <c r="D93" s="32" t="str">
        <f>IF('Comparative Charts'!D104="","",1)</f>
        <v/>
      </c>
      <c r="O93" s="10">
        <v>86</v>
      </c>
      <c r="P93" s="10" t="s">
        <v>358</v>
      </c>
      <c r="Q93" s="2" t="s">
        <v>94</v>
      </c>
      <c r="R93" s="13">
        <v>-7.7885861394437914E-2</v>
      </c>
      <c r="S93" s="12">
        <v>0.25402694431067208</v>
      </c>
      <c r="T93">
        <f t="shared" si="36"/>
        <v>0.41660418866950216</v>
      </c>
      <c r="U93" t="e">
        <f t="shared" si="37"/>
        <v>#N/A</v>
      </c>
      <c r="V93" s="9" t="str">
        <f t="shared" si="38"/>
        <v/>
      </c>
      <c r="W93" s="10" t="s">
        <v>107</v>
      </c>
      <c r="X93" s="2" t="s">
        <v>106</v>
      </c>
      <c r="Y93" s="12">
        <v>0.14137593228340317</v>
      </c>
      <c r="Z93" s="12">
        <v>0.36279173932405639</v>
      </c>
      <c r="AA93">
        <f t="shared" si="39"/>
        <v>0.59497845249145243</v>
      </c>
      <c r="AB93" t="e">
        <f t="shared" si="40"/>
        <v>#N/A</v>
      </c>
      <c r="AC93" s="9" t="str">
        <f t="shared" si="41"/>
        <v/>
      </c>
      <c r="AD93" s="10" t="s">
        <v>123</v>
      </c>
      <c r="AE93" s="2" t="s">
        <v>122</v>
      </c>
      <c r="AF93" s="12">
        <v>-2.9278715568244438E-2</v>
      </c>
      <c r="AG93" s="12">
        <v>0.51020118372025602</v>
      </c>
      <c r="AH93">
        <f t="shared" si="42"/>
        <v>0.8367299413012198</v>
      </c>
      <c r="AI93" t="e">
        <f t="shared" si="43"/>
        <v>#N/A</v>
      </c>
      <c r="AJ93" s="9" t="str">
        <f t="shared" si="44"/>
        <v/>
      </c>
      <c r="AK93" s="10" t="s">
        <v>123</v>
      </c>
      <c r="AL93" s="2" t="s">
        <v>122</v>
      </c>
      <c r="AM93" s="12">
        <v>0.19699042287553667</v>
      </c>
      <c r="AN93" s="12">
        <v>0.51661669269246691</v>
      </c>
      <c r="AO93">
        <f t="shared" si="45"/>
        <v>0.84725137601564571</v>
      </c>
      <c r="AP93" t="e">
        <f t="shared" si="46"/>
        <v>#N/A</v>
      </c>
      <c r="AQ93" s="9" t="str">
        <f t="shared" si="47"/>
        <v/>
      </c>
      <c r="AR93" s="10" t="s">
        <v>251</v>
      </c>
      <c r="AS93" s="2" t="s">
        <v>250</v>
      </c>
      <c r="AT93" s="12">
        <v>-7.7658449611357455E-2</v>
      </c>
      <c r="AU93" s="12">
        <v>0.21813983950894791</v>
      </c>
      <c r="AV93">
        <f t="shared" si="48"/>
        <v>0.35774933679467458</v>
      </c>
      <c r="AW93" t="e">
        <f t="shared" si="49"/>
        <v>#N/A</v>
      </c>
      <c r="AX93" s="9" t="str">
        <f t="shared" si="50"/>
        <v/>
      </c>
      <c r="AY93" s="10" t="s">
        <v>213</v>
      </c>
      <c r="AZ93" s="2" t="s">
        <v>212</v>
      </c>
      <c r="BA93" s="12">
        <v>-0.14521853640269905</v>
      </c>
      <c r="BB93" s="12">
        <v>0.42205598059249466</v>
      </c>
      <c r="BC93">
        <f t="shared" si="51"/>
        <v>0.69217180817169122</v>
      </c>
      <c r="BD93">
        <f t="shared" si="52"/>
        <v>0.69217180817169122</v>
      </c>
      <c r="BE93" s="9" t="str">
        <f t="shared" si="53"/>
        <v>MNG</v>
      </c>
    </row>
    <row r="94" spans="2:57" x14ac:dyDescent="0.25">
      <c r="B94" t="s">
        <v>172</v>
      </c>
      <c r="C94" t="s">
        <v>171</v>
      </c>
      <c r="D94" s="32" t="str">
        <f>IF('Comparative Charts'!D105="","",1)</f>
        <v/>
      </c>
      <c r="O94" s="10">
        <v>87</v>
      </c>
      <c r="P94" s="10" t="s">
        <v>361</v>
      </c>
      <c r="Q94" s="2" t="s">
        <v>137</v>
      </c>
      <c r="R94" s="13">
        <v>-7.3917558864768584E-2</v>
      </c>
      <c r="S94" s="12">
        <v>0.25130023322348893</v>
      </c>
      <c r="T94">
        <f t="shared" si="36"/>
        <v>0.41213238248652184</v>
      </c>
      <c r="U94" t="e">
        <f t="shared" si="37"/>
        <v>#N/A</v>
      </c>
      <c r="V94" s="9" t="str">
        <f t="shared" si="38"/>
        <v/>
      </c>
      <c r="W94" s="10" t="s">
        <v>247</v>
      </c>
      <c r="X94" s="2" t="s">
        <v>246</v>
      </c>
      <c r="Y94" s="12">
        <v>0.14854399580717001</v>
      </c>
      <c r="Z94" s="12">
        <v>0.29988188904282925</v>
      </c>
      <c r="AA94">
        <f t="shared" si="39"/>
        <v>0.49180629803023995</v>
      </c>
      <c r="AB94" t="e">
        <f t="shared" si="40"/>
        <v>#N/A</v>
      </c>
      <c r="AC94" s="9" t="str">
        <f t="shared" si="41"/>
        <v/>
      </c>
      <c r="AD94" s="10" t="s">
        <v>370</v>
      </c>
      <c r="AE94" s="2" t="s">
        <v>333</v>
      </c>
      <c r="AF94" s="12">
        <v>-9.8237958811934756E-3</v>
      </c>
      <c r="AG94" s="12">
        <v>0.20561361077201445</v>
      </c>
      <c r="AH94">
        <f t="shared" si="42"/>
        <v>0.3372063216661037</v>
      </c>
      <c r="AI94" t="e">
        <f t="shared" si="43"/>
        <v>#N/A</v>
      </c>
      <c r="AJ94" s="9" t="str">
        <f t="shared" si="44"/>
        <v/>
      </c>
      <c r="AK94" s="10" t="s">
        <v>267</v>
      </c>
      <c r="AL94" s="2" t="s">
        <v>266</v>
      </c>
      <c r="AM94" s="12">
        <v>0.1993319812386411</v>
      </c>
      <c r="AN94" s="12">
        <v>0.26326125682519685</v>
      </c>
      <c r="AO94">
        <f t="shared" si="45"/>
        <v>0.43174846119332283</v>
      </c>
      <c r="AP94" t="e">
        <f t="shared" si="46"/>
        <v>#N/A</v>
      </c>
      <c r="AQ94" s="9" t="str">
        <f t="shared" si="47"/>
        <v/>
      </c>
      <c r="AR94" s="10" t="s">
        <v>297</v>
      </c>
      <c r="AS94" s="2" t="s">
        <v>296</v>
      </c>
      <c r="AT94" s="12">
        <v>-6.2168598845925724E-2</v>
      </c>
      <c r="AU94" s="12">
        <v>0.5660803383253904</v>
      </c>
      <c r="AV94">
        <f t="shared" si="48"/>
        <v>0.92837175485364021</v>
      </c>
      <c r="AW94" t="e">
        <f t="shared" si="49"/>
        <v>#N/A</v>
      </c>
      <c r="AX94" s="9" t="str">
        <f t="shared" si="50"/>
        <v/>
      </c>
      <c r="AY94" s="10" t="s">
        <v>186</v>
      </c>
      <c r="AZ94" s="2" t="s">
        <v>185</v>
      </c>
      <c r="BA94" s="12">
        <v>-0.12394461398139545</v>
      </c>
      <c r="BB94" s="12">
        <v>0.26706317040829514</v>
      </c>
      <c r="BC94">
        <f t="shared" si="51"/>
        <v>0.43798359946960402</v>
      </c>
      <c r="BD94" t="e">
        <f t="shared" si="52"/>
        <v>#N/A</v>
      </c>
      <c r="BE94" s="9" t="str">
        <f t="shared" si="53"/>
        <v/>
      </c>
    </row>
    <row r="95" spans="2:57" x14ac:dyDescent="0.25">
      <c r="B95" t="s">
        <v>174</v>
      </c>
      <c r="C95" t="s">
        <v>173</v>
      </c>
      <c r="D95" s="32" t="str">
        <f>IF('Comparative Charts'!D106="","",1)</f>
        <v/>
      </c>
      <c r="O95" s="10">
        <v>88</v>
      </c>
      <c r="P95" s="10" t="s">
        <v>139</v>
      </c>
      <c r="Q95" s="2" t="s">
        <v>138</v>
      </c>
      <c r="R95" s="13">
        <v>-5.5306226150604314E-2</v>
      </c>
      <c r="S95" s="12">
        <v>0.25402694431067208</v>
      </c>
      <c r="T95">
        <f t="shared" si="36"/>
        <v>0.41660418866950216</v>
      </c>
      <c r="U95" t="e">
        <f t="shared" si="37"/>
        <v>#N/A</v>
      </c>
      <c r="V95" s="9" t="str">
        <f t="shared" si="38"/>
        <v/>
      </c>
      <c r="W95" s="10" t="s">
        <v>364</v>
      </c>
      <c r="X95" s="2" t="s">
        <v>175</v>
      </c>
      <c r="Y95" s="12">
        <v>0.16434900905249569</v>
      </c>
      <c r="Z95" s="12">
        <v>0.25228486761247954</v>
      </c>
      <c r="AA95">
        <f t="shared" si="39"/>
        <v>0.41374718288446644</v>
      </c>
      <c r="AB95" t="e">
        <f t="shared" si="40"/>
        <v>#N/A</v>
      </c>
      <c r="AC95" s="9" t="str">
        <f t="shared" si="41"/>
        <v/>
      </c>
      <c r="AD95" s="10" t="s">
        <v>55</v>
      </c>
      <c r="AE95" s="2" t="s">
        <v>54</v>
      </c>
      <c r="AF95" s="12">
        <v>8.6417987560675636E-3</v>
      </c>
      <c r="AG95" s="12">
        <v>0.76816878371913544</v>
      </c>
      <c r="AH95">
        <f t="shared" si="42"/>
        <v>1.259796805299382</v>
      </c>
      <c r="AI95" t="e">
        <f t="shared" si="43"/>
        <v>#N/A</v>
      </c>
      <c r="AJ95" s="9" t="str">
        <f t="shared" si="44"/>
        <v/>
      </c>
      <c r="AK95" s="10" t="s">
        <v>197</v>
      </c>
      <c r="AL95" s="2" t="s">
        <v>196</v>
      </c>
      <c r="AM95" s="12">
        <v>0.21598677305163816</v>
      </c>
      <c r="AN95" s="12">
        <v>0.29118732384969281</v>
      </c>
      <c r="AO95">
        <f t="shared" si="45"/>
        <v>0.47754721111349618</v>
      </c>
      <c r="AP95" t="e">
        <f t="shared" si="46"/>
        <v>#N/A</v>
      </c>
      <c r="AQ95" s="9" t="str">
        <f t="shared" si="47"/>
        <v/>
      </c>
      <c r="AR95" s="10" t="s">
        <v>68</v>
      </c>
      <c r="AS95" s="2" t="s">
        <v>67</v>
      </c>
      <c r="AT95" s="12">
        <v>-4.0035487589544685E-2</v>
      </c>
      <c r="AU95" s="12">
        <v>0.21813983950894791</v>
      </c>
      <c r="AV95">
        <f t="shared" si="48"/>
        <v>0.35774933679467458</v>
      </c>
      <c r="AW95" t="e">
        <f t="shared" si="49"/>
        <v>#N/A</v>
      </c>
      <c r="AX95" s="9" t="str">
        <f t="shared" si="50"/>
        <v/>
      </c>
      <c r="AY95" s="10" t="s">
        <v>162</v>
      </c>
      <c r="AZ95" s="2" t="s">
        <v>161</v>
      </c>
      <c r="BA95" s="12">
        <v>-0.11620599480498998</v>
      </c>
      <c r="BB95" s="12">
        <v>0.26842378896013652</v>
      </c>
      <c r="BC95">
        <f t="shared" si="51"/>
        <v>0.44021501389462386</v>
      </c>
      <c r="BD95">
        <f t="shared" si="52"/>
        <v>0.44021501389462386</v>
      </c>
      <c r="BE95" s="9" t="str">
        <f t="shared" si="53"/>
        <v>JAM</v>
      </c>
    </row>
    <row r="96" spans="2:57" x14ac:dyDescent="0.25">
      <c r="B96" t="s">
        <v>364</v>
      </c>
      <c r="C96" t="s">
        <v>175</v>
      </c>
      <c r="D96" s="32" t="str">
        <f>IF('Comparative Charts'!D107="","",1)</f>
        <v/>
      </c>
      <c r="O96" s="10">
        <v>89</v>
      </c>
      <c r="P96" s="10" t="s">
        <v>355</v>
      </c>
      <c r="Q96" s="2" t="s">
        <v>60</v>
      </c>
      <c r="R96" s="13">
        <v>-4.5832298047789967E-2</v>
      </c>
      <c r="S96" s="12">
        <v>0.36031461549530619</v>
      </c>
      <c r="T96">
        <f t="shared" si="36"/>
        <v>0.59091596941230207</v>
      </c>
      <c r="U96" t="e">
        <f t="shared" si="37"/>
        <v>#N/A</v>
      </c>
      <c r="V96" s="9" t="str">
        <f t="shared" si="38"/>
        <v/>
      </c>
      <c r="W96" s="10" t="s">
        <v>83</v>
      </c>
      <c r="X96" s="2" t="s">
        <v>82</v>
      </c>
      <c r="Y96" s="12">
        <v>0.19037893098759523</v>
      </c>
      <c r="Z96" s="12">
        <v>0.29988188904282925</v>
      </c>
      <c r="AA96">
        <f t="shared" si="39"/>
        <v>0.49180629803023995</v>
      </c>
      <c r="AB96" t="e">
        <f t="shared" si="40"/>
        <v>#N/A</v>
      </c>
      <c r="AC96" s="9" t="str">
        <f t="shared" si="41"/>
        <v/>
      </c>
      <c r="AD96" s="10" t="s">
        <v>136</v>
      </c>
      <c r="AE96" s="2" t="s">
        <v>135</v>
      </c>
      <c r="AF96" s="12">
        <v>8.6417987560675636E-3</v>
      </c>
      <c r="AG96" s="12">
        <v>0.76816878371913544</v>
      </c>
      <c r="AH96">
        <f t="shared" si="42"/>
        <v>1.259796805299382</v>
      </c>
      <c r="AI96" t="e">
        <f t="shared" si="43"/>
        <v>#N/A</v>
      </c>
      <c r="AJ96" s="9" t="str">
        <f t="shared" si="44"/>
        <v/>
      </c>
      <c r="AK96" s="10" t="s">
        <v>221</v>
      </c>
      <c r="AL96" s="2" t="s">
        <v>220</v>
      </c>
      <c r="AM96" s="12">
        <v>0.21701620969144944</v>
      </c>
      <c r="AN96" s="12">
        <v>0.35021398990291308</v>
      </c>
      <c r="AO96">
        <f t="shared" si="45"/>
        <v>0.57435094344077742</v>
      </c>
      <c r="AP96" t="e">
        <f t="shared" si="46"/>
        <v>#N/A</v>
      </c>
      <c r="AQ96" s="9" t="str">
        <f t="shared" si="47"/>
        <v/>
      </c>
      <c r="AR96" s="10" t="s">
        <v>199</v>
      </c>
      <c r="AS96" s="2" t="s">
        <v>198</v>
      </c>
      <c r="AT96" s="12">
        <v>-1.8974292502005323E-2</v>
      </c>
      <c r="AU96" s="12">
        <v>0.17954824109220222</v>
      </c>
      <c r="AV96">
        <f t="shared" si="48"/>
        <v>0.29445911539121161</v>
      </c>
      <c r="AW96" t="e">
        <f t="shared" si="49"/>
        <v>#N/A</v>
      </c>
      <c r="AX96" s="9" t="str">
        <f t="shared" si="50"/>
        <v/>
      </c>
      <c r="AY96" s="10" t="s">
        <v>70</v>
      </c>
      <c r="AZ96" s="2" t="s">
        <v>69</v>
      </c>
      <c r="BA96" s="12">
        <v>-7.9273098877662054E-2</v>
      </c>
      <c r="BB96" s="12">
        <v>0.21052052859001816</v>
      </c>
      <c r="BC96">
        <f t="shared" si="51"/>
        <v>0.34525366688762976</v>
      </c>
      <c r="BD96" t="e">
        <f t="shared" si="52"/>
        <v>#N/A</v>
      </c>
      <c r="BE96" s="9" t="str">
        <f t="shared" si="53"/>
        <v/>
      </c>
    </row>
    <row r="97" spans="2:57" x14ac:dyDescent="0.25">
      <c r="B97" t="s">
        <v>177</v>
      </c>
      <c r="C97" t="s">
        <v>176</v>
      </c>
      <c r="D97" s="32" t="str">
        <f>IF('Comparative Charts'!D108="","",1)</f>
        <v/>
      </c>
      <c r="O97" s="10">
        <v>90</v>
      </c>
      <c r="P97" s="10" t="s">
        <v>336</v>
      </c>
      <c r="Q97" s="2" t="s">
        <v>335</v>
      </c>
      <c r="R97" s="13">
        <v>-4.5586544199757564E-2</v>
      </c>
      <c r="S97" s="12">
        <v>0.25130023322348893</v>
      </c>
      <c r="T97">
        <f t="shared" si="36"/>
        <v>0.41213238248652184</v>
      </c>
      <c r="U97" t="e">
        <f t="shared" si="37"/>
        <v>#N/A</v>
      </c>
      <c r="V97" s="9" t="str">
        <f t="shared" si="38"/>
        <v/>
      </c>
      <c r="W97" s="10" t="s">
        <v>132</v>
      </c>
      <c r="X97" s="2" t="s">
        <v>131</v>
      </c>
      <c r="Y97" s="12">
        <v>0.20501914420146183</v>
      </c>
      <c r="Z97" s="12">
        <v>0.26334453452009404</v>
      </c>
      <c r="AA97">
        <f t="shared" si="39"/>
        <v>0.43188503661295419</v>
      </c>
      <c r="AB97" t="e">
        <f t="shared" si="40"/>
        <v>#N/A</v>
      </c>
      <c r="AC97" s="9" t="str">
        <f t="shared" si="41"/>
        <v/>
      </c>
      <c r="AD97" s="10" t="s">
        <v>282</v>
      </c>
      <c r="AE97" s="2" t="s">
        <v>281</v>
      </c>
      <c r="AF97" s="12">
        <v>8.6417987560675636E-3</v>
      </c>
      <c r="AG97" s="12">
        <v>0.76816878371913544</v>
      </c>
      <c r="AH97">
        <f t="shared" si="42"/>
        <v>1.259796805299382</v>
      </c>
      <c r="AI97" t="e">
        <f t="shared" si="43"/>
        <v>#N/A</v>
      </c>
      <c r="AJ97" s="9" t="str">
        <f t="shared" si="44"/>
        <v/>
      </c>
      <c r="AK97" s="10" t="s">
        <v>364</v>
      </c>
      <c r="AL97" s="2" t="s">
        <v>175</v>
      </c>
      <c r="AM97" s="12">
        <v>0.21903128552230844</v>
      </c>
      <c r="AN97" s="12">
        <v>0.22876000329023777</v>
      </c>
      <c r="AO97">
        <f t="shared" si="45"/>
        <v>0.37516640539598994</v>
      </c>
      <c r="AP97" t="e">
        <f t="shared" si="46"/>
        <v>#N/A</v>
      </c>
      <c r="AQ97" s="9" t="str">
        <f t="shared" si="47"/>
        <v/>
      </c>
      <c r="AR97" s="10" t="s">
        <v>121</v>
      </c>
      <c r="AS97" s="2" t="s">
        <v>120</v>
      </c>
      <c r="AT97" s="12">
        <v>-1.3612351261324439E-2</v>
      </c>
      <c r="AU97" s="12">
        <v>0.2531854041328267</v>
      </c>
      <c r="AV97">
        <f t="shared" si="48"/>
        <v>0.41522406277783575</v>
      </c>
      <c r="AW97" t="e">
        <f t="shared" si="49"/>
        <v>#N/A</v>
      </c>
      <c r="AX97" s="9" t="str">
        <f t="shared" si="50"/>
        <v/>
      </c>
      <c r="AY97" s="10" t="s">
        <v>353</v>
      </c>
      <c r="AZ97" s="2" t="s">
        <v>16</v>
      </c>
      <c r="BA97" s="12">
        <v>-2.6886737681040048E-2</v>
      </c>
      <c r="BB97" s="12">
        <v>0.26706317040829514</v>
      </c>
      <c r="BC97">
        <f t="shared" si="51"/>
        <v>0.43798359946960402</v>
      </c>
      <c r="BD97" t="e">
        <f t="shared" si="52"/>
        <v>#N/A</v>
      </c>
      <c r="BE97" s="9" t="str">
        <f t="shared" si="53"/>
        <v/>
      </c>
    </row>
    <row r="98" spans="2:57" x14ac:dyDescent="0.25">
      <c r="B98" t="s">
        <v>377</v>
      </c>
      <c r="C98" t="s">
        <v>178</v>
      </c>
      <c r="D98" s="32" t="str">
        <f>IF('Comparative Charts'!D109="","",1)</f>
        <v/>
      </c>
      <c r="O98" s="10">
        <v>91</v>
      </c>
      <c r="P98" s="10" t="s">
        <v>36</v>
      </c>
      <c r="Q98" s="2" t="s">
        <v>35</v>
      </c>
      <c r="R98" s="13">
        <v>-1.4932705507372059E-2</v>
      </c>
      <c r="S98" s="12">
        <v>0.25402694431067208</v>
      </c>
      <c r="T98">
        <f t="shared" si="36"/>
        <v>0.41660418866950216</v>
      </c>
      <c r="U98" t="e">
        <f t="shared" si="37"/>
        <v>#N/A</v>
      </c>
      <c r="V98" s="9" t="str">
        <f t="shared" si="38"/>
        <v/>
      </c>
      <c r="W98" s="10" t="s">
        <v>168</v>
      </c>
      <c r="X98" s="2" t="s">
        <v>167</v>
      </c>
      <c r="Y98" s="12">
        <v>0.22141392338600255</v>
      </c>
      <c r="Z98" s="12">
        <v>0.22286975705685766</v>
      </c>
      <c r="AA98">
        <f t="shared" si="39"/>
        <v>0.36550640157324654</v>
      </c>
      <c r="AB98" t="e">
        <f t="shared" si="40"/>
        <v>#N/A</v>
      </c>
      <c r="AC98" s="9" t="str">
        <f t="shared" si="41"/>
        <v/>
      </c>
      <c r="AD98" s="10" t="s">
        <v>304</v>
      </c>
      <c r="AE98" s="2" t="s">
        <v>303</v>
      </c>
      <c r="AF98" s="12">
        <v>9.7676169721577846E-3</v>
      </c>
      <c r="AG98" s="12">
        <v>0.23363653218585126</v>
      </c>
      <c r="AH98">
        <f t="shared" si="42"/>
        <v>0.38316391278479606</v>
      </c>
      <c r="AI98" t="e">
        <f t="shared" si="43"/>
        <v>#N/A</v>
      </c>
      <c r="AJ98" s="9" t="str">
        <f t="shared" si="44"/>
        <v/>
      </c>
      <c r="AK98" s="10" t="s">
        <v>136</v>
      </c>
      <c r="AL98" s="2" t="s">
        <v>135</v>
      </c>
      <c r="AM98" s="12">
        <v>0.23395301208085831</v>
      </c>
      <c r="AN98" s="12">
        <v>0.51994095831945863</v>
      </c>
      <c r="AO98">
        <f t="shared" si="45"/>
        <v>0.85270317164391207</v>
      </c>
      <c r="AP98" t="e">
        <f t="shared" si="46"/>
        <v>#N/A</v>
      </c>
      <c r="AQ98" s="9" t="str">
        <f t="shared" si="47"/>
        <v/>
      </c>
      <c r="AR98" s="10" t="s">
        <v>318</v>
      </c>
      <c r="AS98" s="2" t="s">
        <v>317</v>
      </c>
      <c r="AT98" s="12">
        <v>-1.3319738104621512E-2</v>
      </c>
      <c r="AU98" s="12">
        <v>0.2531854041328267</v>
      </c>
      <c r="AV98">
        <f t="shared" si="48"/>
        <v>0.41522406277783575</v>
      </c>
      <c r="AW98" t="e">
        <f t="shared" si="49"/>
        <v>#N/A</v>
      </c>
      <c r="AX98" s="9" t="str">
        <f t="shared" si="50"/>
        <v/>
      </c>
      <c r="AY98" s="10" t="s">
        <v>55</v>
      </c>
      <c r="AZ98" s="2" t="s">
        <v>54</v>
      </c>
      <c r="BA98" s="12">
        <v>-1.8665703086703719E-2</v>
      </c>
      <c r="BB98" s="12">
        <v>0.74867439619943676</v>
      </c>
      <c r="BC98">
        <f t="shared" si="51"/>
        <v>1.2278260097670761</v>
      </c>
      <c r="BD98" t="e">
        <f t="shared" si="52"/>
        <v>#N/A</v>
      </c>
      <c r="BE98" s="9" t="str">
        <f t="shared" si="53"/>
        <v/>
      </c>
    </row>
    <row r="99" spans="2:57" x14ac:dyDescent="0.25">
      <c r="B99" t="s">
        <v>180</v>
      </c>
      <c r="C99" t="s">
        <v>179</v>
      </c>
      <c r="D99" s="32" t="str">
        <f>IF('Comparative Charts'!D110="","",1)</f>
        <v/>
      </c>
      <c r="O99" s="10">
        <v>92</v>
      </c>
      <c r="P99" s="10" t="s">
        <v>320</v>
      </c>
      <c r="Q99" s="2" t="s">
        <v>319</v>
      </c>
      <c r="R99" s="13">
        <v>-8.4113812952355729E-3</v>
      </c>
      <c r="S99" s="12">
        <v>0.25130023322348893</v>
      </c>
      <c r="T99">
        <f t="shared" si="36"/>
        <v>0.41213238248652184</v>
      </c>
      <c r="U99" t="e">
        <f t="shared" si="37"/>
        <v>#N/A</v>
      </c>
      <c r="V99" s="9" t="str">
        <f t="shared" si="38"/>
        <v/>
      </c>
      <c r="W99" s="10" t="s">
        <v>272</v>
      </c>
      <c r="X99" s="2" t="s">
        <v>271</v>
      </c>
      <c r="Y99" s="12">
        <v>0.23892072789390917</v>
      </c>
      <c r="Z99" s="12">
        <v>0.27627136674287806</v>
      </c>
      <c r="AA99">
        <f t="shared" si="39"/>
        <v>0.45308504145831996</v>
      </c>
      <c r="AB99" t="e">
        <f t="shared" si="40"/>
        <v>#N/A</v>
      </c>
      <c r="AC99" s="9" t="str">
        <f t="shared" si="41"/>
        <v/>
      </c>
      <c r="AD99" s="10" t="s">
        <v>68</v>
      </c>
      <c r="AE99" s="2" t="s">
        <v>67</v>
      </c>
      <c r="AF99" s="12">
        <v>1.5589979476754863E-2</v>
      </c>
      <c r="AG99" s="12">
        <v>0.24866131188801807</v>
      </c>
      <c r="AH99">
        <f t="shared" si="42"/>
        <v>0.40780455149634959</v>
      </c>
      <c r="AI99" t="e">
        <f t="shared" si="43"/>
        <v>#N/A</v>
      </c>
      <c r="AJ99" s="9" t="str">
        <f t="shared" si="44"/>
        <v/>
      </c>
      <c r="AK99" s="10" t="s">
        <v>141</v>
      </c>
      <c r="AL99" s="2" t="s">
        <v>140</v>
      </c>
      <c r="AM99" s="12">
        <v>0.2381709682588288</v>
      </c>
      <c r="AN99" s="12">
        <v>0.26326125682519685</v>
      </c>
      <c r="AO99">
        <f t="shared" si="45"/>
        <v>0.43174846119332283</v>
      </c>
      <c r="AP99" t="e">
        <f t="shared" si="46"/>
        <v>#N/A</v>
      </c>
      <c r="AQ99" s="9" t="str">
        <f t="shared" si="47"/>
        <v/>
      </c>
      <c r="AR99" s="10" t="s">
        <v>313</v>
      </c>
      <c r="AS99" s="2" t="s">
        <v>312</v>
      </c>
      <c r="AT99" s="12">
        <v>-1.0424009210796652E-2</v>
      </c>
      <c r="AU99" s="12">
        <v>0.20773727561581487</v>
      </c>
      <c r="AV99">
        <f t="shared" si="48"/>
        <v>0.34068913200993639</v>
      </c>
      <c r="AW99" t="e">
        <f t="shared" si="49"/>
        <v>#N/A</v>
      </c>
      <c r="AX99" s="9" t="str">
        <f t="shared" si="50"/>
        <v/>
      </c>
      <c r="AY99" s="10" t="s">
        <v>360</v>
      </c>
      <c r="AZ99" s="2" t="s">
        <v>126</v>
      </c>
      <c r="BA99" s="12">
        <v>-1.8665703086703719E-2</v>
      </c>
      <c r="BB99" s="12">
        <v>0.74867439619943676</v>
      </c>
      <c r="BC99">
        <f t="shared" si="51"/>
        <v>1.2278260097670761</v>
      </c>
      <c r="BD99" t="e">
        <f t="shared" si="52"/>
        <v>#N/A</v>
      </c>
      <c r="BE99" s="9" t="str">
        <f t="shared" si="53"/>
        <v/>
      </c>
    </row>
    <row r="100" spans="2:57" x14ac:dyDescent="0.25">
      <c r="B100" t="s">
        <v>182</v>
      </c>
      <c r="C100" t="s">
        <v>181</v>
      </c>
      <c r="D100" s="32" t="str">
        <f>IF('Comparative Charts'!D111="","",1)</f>
        <v/>
      </c>
      <c r="O100" s="10">
        <v>93</v>
      </c>
      <c r="P100" s="10" t="s">
        <v>15</v>
      </c>
      <c r="Q100" s="2" t="s">
        <v>14</v>
      </c>
      <c r="R100" s="13">
        <v>-7.7479767490819564E-3</v>
      </c>
      <c r="S100" s="12">
        <v>0.28728334123682875</v>
      </c>
      <c r="T100">
        <f t="shared" si="36"/>
        <v>0.47114467962839912</v>
      </c>
      <c r="U100" t="e">
        <f t="shared" si="37"/>
        <v>#N/A</v>
      </c>
      <c r="V100" s="9" t="str">
        <f t="shared" si="38"/>
        <v/>
      </c>
      <c r="W100" s="10" t="s">
        <v>304</v>
      </c>
      <c r="X100" s="2" t="s">
        <v>303</v>
      </c>
      <c r="Y100" s="12">
        <v>0.2461178006073827</v>
      </c>
      <c r="Z100" s="12">
        <v>0.25228486761247954</v>
      </c>
      <c r="AA100">
        <f t="shared" si="39"/>
        <v>0.41374718288446644</v>
      </c>
      <c r="AB100" t="e">
        <f t="shared" si="40"/>
        <v>#N/A</v>
      </c>
      <c r="AC100" s="9" t="str">
        <f t="shared" si="41"/>
        <v/>
      </c>
      <c r="AD100" s="10" t="s">
        <v>213</v>
      </c>
      <c r="AE100" s="2" t="s">
        <v>212</v>
      </c>
      <c r="AF100" s="12">
        <v>1.7689353649143313E-2</v>
      </c>
      <c r="AG100" s="12">
        <v>0.38583281786348905</v>
      </c>
      <c r="AH100">
        <f t="shared" si="42"/>
        <v>0.63276582129612202</v>
      </c>
      <c r="AI100">
        <f t="shared" si="43"/>
        <v>0.63276582129612202</v>
      </c>
      <c r="AJ100" s="9" t="str">
        <f t="shared" si="44"/>
        <v>MNG</v>
      </c>
      <c r="AK100" s="10" t="s">
        <v>370</v>
      </c>
      <c r="AL100" s="2" t="s">
        <v>333</v>
      </c>
      <c r="AM100" s="12">
        <v>0.24361670472254493</v>
      </c>
      <c r="AN100" s="12">
        <v>0.20221972659853155</v>
      </c>
      <c r="AO100">
        <f t="shared" si="45"/>
        <v>0.33164035162159172</v>
      </c>
      <c r="AP100" t="e">
        <f t="shared" si="46"/>
        <v>#N/A</v>
      </c>
      <c r="AQ100" s="9" t="str">
        <f t="shared" si="47"/>
        <v/>
      </c>
      <c r="AR100" s="10" t="s">
        <v>213</v>
      </c>
      <c r="AS100" s="2" t="s">
        <v>212</v>
      </c>
      <c r="AT100" s="12">
        <v>3.9107465940165363E-2</v>
      </c>
      <c r="AU100" s="12">
        <v>0.31717363477043808</v>
      </c>
      <c r="AV100">
        <f t="shared" si="48"/>
        <v>0.52016476102351838</v>
      </c>
      <c r="AW100">
        <f t="shared" si="49"/>
        <v>0.52016476102351838</v>
      </c>
      <c r="AX100" s="9" t="str">
        <f t="shared" si="50"/>
        <v>MNG</v>
      </c>
      <c r="AY100" s="10" t="s">
        <v>136</v>
      </c>
      <c r="AZ100" s="2" t="s">
        <v>135</v>
      </c>
      <c r="BA100" s="12">
        <v>-1.8665703086703719E-2</v>
      </c>
      <c r="BB100" s="12">
        <v>0.74867439619943676</v>
      </c>
      <c r="BC100">
        <f t="shared" si="51"/>
        <v>1.2278260097670761</v>
      </c>
      <c r="BD100" t="e">
        <f t="shared" si="52"/>
        <v>#N/A</v>
      </c>
      <c r="BE100" s="9" t="str">
        <f t="shared" si="53"/>
        <v/>
      </c>
    </row>
    <row r="101" spans="2:57" x14ac:dyDescent="0.25">
      <c r="B101" t="s">
        <v>184</v>
      </c>
      <c r="C101" t="s">
        <v>183</v>
      </c>
      <c r="D101" s="32">
        <f>IF('Comparative Charts'!D112="","",1)</f>
        <v>1</v>
      </c>
      <c r="O101" s="10">
        <v>94</v>
      </c>
      <c r="P101" s="10" t="s">
        <v>177</v>
      </c>
      <c r="Q101" s="2" t="s">
        <v>176</v>
      </c>
      <c r="R101" s="13">
        <v>2.5700635497022758E-4</v>
      </c>
      <c r="S101" s="12">
        <v>0.25402694431067208</v>
      </c>
      <c r="T101">
        <f t="shared" si="36"/>
        <v>0.41660418866950216</v>
      </c>
      <c r="U101" t="e">
        <f t="shared" si="37"/>
        <v>#N/A</v>
      </c>
      <c r="V101" s="9" t="str">
        <f t="shared" si="38"/>
        <v/>
      </c>
      <c r="W101" s="10" t="s">
        <v>251</v>
      </c>
      <c r="X101" s="2" t="s">
        <v>250</v>
      </c>
      <c r="Y101" s="12">
        <v>0.27294274491449522</v>
      </c>
      <c r="Z101" s="12">
        <v>0.26334453452009404</v>
      </c>
      <c r="AA101">
        <f t="shared" si="39"/>
        <v>0.43188503661295419</v>
      </c>
      <c r="AB101" t="e">
        <f t="shared" si="40"/>
        <v>#N/A</v>
      </c>
      <c r="AC101" s="9" t="str">
        <f t="shared" si="41"/>
        <v/>
      </c>
      <c r="AD101" s="10" t="s">
        <v>227</v>
      </c>
      <c r="AE101" s="2" t="s">
        <v>226</v>
      </c>
      <c r="AF101" s="12">
        <v>4.4411189859742371E-2</v>
      </c>
      <c r="AG101" s="12">
        <v>0.2550047380374903</v>
      </c>
      <c r="AH101">
        <f t="shared" si="42"/>
        <v>0.41820777038148405</v>
      </c>
      <c r="AI101" t="e">
        <f t="shared" si="43"/>
        <v>#N/A</v>
      </c>
      <c r="AJ101" s="9" t="str">
        <f t="shared" si="44"/>
        <v/>
      </c>
      <c r="AK101" s="10" t="s">
        <v>336</v>
      </c>
      <c r="AL101" s="2" t="s">
        <v>335</v>
      </c>
      <c r="AM101" s="12">
        <v>0.25185885601012226</v>
      </c>
      <c r="AN101" s="12">
        <v>0.29118732384969281</v>
      </c>
      <c r="AO101">
        <f t="shared" si="45"/>
        <v>0.47754721111349618</v>
      </c>
      <c r="AP101" t="e">
        <f t="shared" si="46"/>
        <v>#N/A</v>
      </c>
      <c r="AQ101" s="9" t="str">
        <f t="shared" si="47"/>
        <v/>
      </c>
      <c r="AR101" s="10" t="s">
        <v>47</v>
      </c>
      <c r="AS101" s="2" t="s">
        <v>46</v>
      </c>
      <c r="AT101" s="12">
        <v>8.7966341143743798E-2</v>
      </c>
      <c r="AU101" s="12">
        <v>0.60058386521254259</v>
      </c>
      <c r="AV101">
        <f t="shared" si="48"/>
        <v>0.98495753894856974</v>
      </c>
      <c r="AW101" t="e">
        <f t="shared" si="49"/>
        <v>#N/A</v>
      </c>
      <c r="AX101" s="9" t="str">
        <f t="shared" si="50"/>
        <v/>
      </c>
      <c r="AY101" s="10" t="s">
        <v>282</v>
      </c>
      <c r="AZ101" s="2" t="s">
        <v>281</v>
      </c>
      <c r="BA101" s="12">
        <v>-1.8665703086703719E-2</v>
      </c>
      <c r="BB101" s="12">
        <v>0.74867439619943676</v>
      </c>
      <c r="BC101">
        <f t="shared" si="51"/>
        <v>1.2278260097670761</v>
      </c>
      <c r="BD101" t="e">
        <f t="shared" si="52"/>
        <v>#N/A</v>
      </c>
      <c r="BE101" s="9" t="str">
        <f t="shared" si="53"/>
        <v/>
      </c>
    </row>
    <row r="102" spans="2:57" x14ac:dyDescent="0.25">
      <c r="B102" t="s">
        <v>186</v>
      </c>
      <c r="C102" t="s">
        <v>185</v>
      </c>
      <c r="D102" s="32" t="str">
        <f>IF('Comparative Charts'!D113="","",1)</f>
        <v/>
      </c>
      <c r="O102" s="10">
        <v>95</v>
      </c>
      <c r="P102" s="10" t="s">
        <v>111</v>
      </c>
      <c r="Q102" s="2" t="s">
        <v>110</v>
      </c>
      <c r="R102" s="13">
        <v>1.2954451943482074E-2</v>
      </c>
      <c r="S102" s="12">
        <v>0.35265752232120906</v>
      </c>
      <c r="T102">
        <f t="shared" si="36"/>
        <v>0.57835833660678282</v>
      </c>
      <c r="U102" t="e">
        <f t="shared" si="37"/>
        <v>#N/A</v>
      </c>
      <c r="V102" s="9" t="str">
        <f t="shared" si="38"/>
        <v/>
      </c>
      <c r="W102" s="10" t="s">
        <v>379</v>
      </c>
      <c r="X102" s="2" t="s">
        <v>309</v>
      </c>
      <c r="Y102" s="12">
        <v>0.31527158288389395</v>
      </c>
      <c r="Z102" s="12">
        <v>0.34248229323012747</v>
      </c>
      <c r="AA102">
        <f t="shared" si="39"/>
        <v>0.56167096089740898</v>
      </c>
      <c r="AB102" t="e">
        <f t="shared" si="40"/>
        <v>#N/A</v>
      </c>
      <c r="AC102" s="9" t="str">
        <f t="shared" si="41"/>
        <v/>
      </c>
      <c r="AD102" s="10" t="s">
        <v>276</v>
      </c>
      <c r="AE102" s="2" t="s">
        <v>275</v>
      </c>
      <c r="AF102" s="12">
        <v>4.7393144029681138E-2</v>
      </c>
      <c r="AG102" s="12">
        <v>0.28640182983633161</v>
      </c>
      <c r="AH102">
        <f t="shared" si="42"/>
        <v>0.46969900093158379</v>
      </c>
      <c r="AI102" t="e">
        <f t="shared" si="43"/>
        <v>#N/A</v>
      </c>
      <c r="AJ102" s="9" t="str">
        <f t="shared" si="44"/>
        <v/>
      </c>
      <c r="AK102" s="10" t="s">
        <v>227</v>
      </c>
      <c r="AL102" s="2" t="s">
        <v>226</v>
      </c>
      <c r="AM102" s="12">
        <v>0.2667298981356363</v>
      </c>
      <c r="AN102" s="12">
        <v>0.33251863866145182</v>
      </c>
      <c r="AO102">
        <f t="shared" si="45"/>
        <v>0.54533056740478092</v>
      </c>
      <c r="AP102" t="e">
        <f t="shared" si="46"/>
        <v>#N/A</v>
      </c>
      <c r="AQ102" s="9" t="str">
        <f t="shared" si="47"/>
        <v/>
      </c>
      <c r="AR102" s="10" t="s">
        <v>79</v>
      </c>
      <c r="AS102" s="2" t="s">
        <v>78</v>
      </c>
      <c r="AT102" s="12">
        <v>8.7966341143743798E-2</v>
      </c>
      <c r="AU102" s="12">
        <v>0.60058386521254259</v>
      </c>
      <c r="AV102">
        <f t="shared" si="48"/>
        <v>0.98495753894856974</v>
      </c>
      <c r="AW102" t="e">
        <f t="shared" si="49"/>
        <v>#N/A</v>
      </c>
      <c r="AX102" s="9" t="str">
        <f t="shared" si="50"/>
        <v/>
      </c>
      <c r="AY102" s="10" t="s">
        <v>289</v>
      </c>
      <c r="AZ102" s="2" t="s">
        <v>288</v>
      </c>
      <c r="BA102" s="12">
        <v>-1.8665703086703719E-2</v>
      </c>
      <c r="BB102" s="12">
        <v>0.74867439619943676</v>
      </c>
      <c r="BC102">
        <f t="shared" si="51"/>
        <v>1.2278260097670761</v>
      </c>
      <c r="BD102" t="e">
        <f t="shared" si="52"/>
        <v>#N/A</v>
      </c>
      <c r="BE102" s="9" t="str">
        <f t="shared" si="53"/>
        <v/>
      </c>
    </row>
    <row r="103" spans="2:57" x14ac:dyDescent="0.25">
      <c r="B103" t="s">
        <v>188</v>
      </c>
      <c r="C103" t="s">
        <v>187</v>
      </c>
      <c r="D103" s="32" t="str">
        <f>IF('Comparative Charts'!D114="","",1)</f>
        <v/>
      </c>
      <c r="O103" s="10">
        <v>96</v>
      </c>
      <c r="P103" s="10" t="s">
        <v>20</v>
      </c>
      <c r="Q103" s="2" t="s">
        <v>19</v>
      </c>
      <c r="R103" s="13">
        <v>1.8827951270447892E-2</v>
      </c>
      <c r="S103" s="12">
        <v>0.28728334123682875</v>
      </c>
      <c r="T103">
        <f t="shared" si="36"/>
        <v>0.47114467962839912</v>
      </c>
      <c r="U103" t="e">
        <f t="shared" si="37"/>
        <v>#N/A</v>
      </c>
      <c r="V103" s="9" t="str">
        <f t="shared" si="38"/>
        <v/>
      </c>
      <c r="W103" s="10" t="s">
        <v>172</v>
      </c>
      <c r="X103" s="2" t="s">
        <v>171</v>
      </c>
      <c r="Y103" s="12">
        <v>0.31771393088913641</v>
      </c>
      <c r="Z103" s="12">
        <v>0.3067849652941122</v>
      </c>
      <c r="AA103">
        <f t="shared" si="39"/>
        <v>0.50312734308234397</v>
      </c>
      <c r="AB103" t="e">
        <f t="shared" si="40"/>
        <v>#N/A</v>
      </c>
      <c r="AC103" s="9" t="str">
        <f t="shared" si="41"/>
        <v/>
      </c>
      <c r="AD103" s="10" t="s">
        <v>194</v>
      </c>
      <c r="AE103" s="2" t="s">
        <v>193</v>
      </c>
      <c r="AF103" s="12">
        <v>6.7637979286703107E-2</v>
      </c>
      <c r="AG103" s="12">
        <v>0.24259893305862151</v>
      </c>
      <c r="AH103">
        <f t="shared" si="42"/>
        <v>0.39786225021613925</v>
      </c>
      <c r="AI103" t="e">
        <f t="shared" si="43"/>
        <v>#N/A</v>
      </c>
      <c r="AJ103" s="9" t="str">
        <f t="shared" si="44"/>
        <v/>
      </c>
      <c r="AK103" s="10" t="s">
        <v>121</v>
      </c>
      <c r="AL103" s="2" t="s">
        <v>120</v>
      </c>
      <c r="AM103" s="12">
        <v>0.27836296766957042</v>
      </c>
      <c r="AN103" s="12">
        <v>0.29118732384969281</v>
      </c>
      <c r="AO103">
        <f t="shared" si="45"/>
        <v>0.47754721111349618</v>
      </c>
      <c r="AP103" t="e">
        <f t="shared" si="46"/>
        <v>#N/A</v>
      </c>
      <c r="AQ103" s="9" t="str">
        <f t="shared" si="47"/>
        <v/>
      </c>
      <c r="AR103" s="10" t="s">
        <v>83</v>
      </c>
      <c r="AS103" s="2" t="s">
        <v>82</v>
      </c>
      <c r="AT103" s="12">
        <v>0.11462847171625115</v>
      </c>
      <c r="AU103" s="12">
        <v>0.27634968636657775</v>
      </c>
      <c r="AV103">
        <f t="shared" si="48"/>
        <v>0.45321348564118746</v>
      </c>
      <c r="AW103" t="e">
        <f t="shared" si="49"/>
        <v>#N/A</v>
      </c>
      <c r="AX103" s="9" t="str">
        <f t="shared" si="50"/>
        <v/>
      </c>
      <c r="AY103" s="10" t="s">
        <v>297</v>
      </c>
      <c r="AZ103" s="2" t="s">
        <v>296</v>
      </c>
      <c r="BA103" s="12">
        <v>7.1867430269489836E-3</v>
      </c>
      <c r="BB103" s="12">
        <v>0.37611079170421424</v>
      </c>
      <c r="BC103">
        <f t="shared" si="51"/>
        <v>0.6168216983949113</v>
      </c>
      <c r="BD103" t="e">
        <f t="shared" si="52"/>
        <v>#N/A</v>
      </c>
      <c r="BE103" s="9" t="str">
        <f t="shared" si="53"/>
        <v/>
      </c>
    </row>
    <row r="104" spans="2:57" x14ac:dyDescent="0.25">
      <c r="B104" t="s">
        <v>190</v>
      </c>
      <c r="C104" t="s">
        <v>189</v>
      </c>
      <c r="D104" s="32" t="str">
        <f>IF('Comparative Charts'!D115="","",1)</f>
        <v/>
      </c>
      <c r="O104" s="10">
        <v>97</v>
      </c>
      <c r="P104" s="10" t="s">
        <v>278</v>
      </c>
      <c r="Q104" s="2" t="s">
        <v>277</v>
      </c>
      <c r="R104" s="13">
        <v>3.9807268377849564E-2</v>
      </c>
      <c r="S104" s="12">
        <v>0.25130023322348893</v>
      </c>
      <c r="T104">
        <f t="shared" ref="T104:T135" si="54">1.64*S104</f>
        <v>0.41213238248652184</v>
      </c>
      <c r="U104" t="e">
        <f t="shared" ref="U104:U135" si="55">IF(VLOOKUP(Q104,$C$9:$D$186,2,FALSE)=1,T104,NA())</f>
        <v>#N/A</v>
      </c>
      <c r="V104" s="9" t="str">
        <f t="shared" ref="V104:V135" si="56">IF(ISNA(U104)=TRUE,"",Q104)</f>
        <v/>
      </c>
      <c r="W104" s="10" t="s">
        <v>190</v>
      </c>
      <c r="X104" s="2" t="s">
        <v>189</v>
      </c>
      <c r="Y104" s="12">
        <v>0.34571648933457971</v>
      </c>
      <c r="Z104" s="12">
        <v>0.2347220744274687</v>
      </c>
      <c r="AA104">
        <f t="shared" ref="AA104:AA135" si="57">1.64*Z104</f>
        <v>0.38494420206104862</v>
      </c>
      <c r="AB104" t="e">
        <f t="shared" ref="AB104:AB135" si="58">IF(VLOOKUP(X104,$C$9:$D$186,2,FALSE)=1,AA104,NA())</f>
        <v>#N/A</v>
      </c>
      <c r="AC104" s="9" t="str">
        <f t="shared" ref="AC104:AC135" si="59">IF(ISNA(AB104)=TRUE,"",X104)</f>
        <v/>
      </c>
      <c r="AD104" s="10" t="s">
        <v>251</v>
      </c>
      <c r="AE104" s="2" t="s">
        <v>250</v>
      </c>
      <c r="AF104" s="12">
        <v>0.12646049818518471</v>
      </c>
      <c r="AG104" s="12">
        <v>0.24866131188801807</v>
      </c>
      <c r="AH104">
        <f t="shared" ref="AH104:AH135" si="60">1.64*AG104</f>
        <v>0.40780455149634959</v>
      </c>
      <c r="AI104" t="e">
        <f t="shared" ref="AI104:AI135" si="61">IF(VLOOKUP(AE104,$C$9:$D$186,2,FALSE)=1,AH104,NA())</f>
        <v>#N/A</v>
      </c>
      <c r="AJ104" s="9" t="str">
        <f t="shared" ref="AJ104:AJ135" si="62">IF(ISNA(AI104)=TRUE,"",AE104)</f>
        <v/>
      </c>
      <c r="AK104" s="10" t="s">
        <v>47</v>
      </c>
      <c r="AL104" s="2" t="s">
        <v>46</v>
      </c>
      <c r="AM104" s="12">
        <v>0.28825474814933105</v>
      </c>
      <c r="AN104" s="12">
        <v>0.60188084442426626</v>
      </c>
      <c r="AO104">
        <f t="shared" ref="AO104:AO135" si="63">1.64*AN104</f>
        <v>0.98708458485579664</v>
      </c>
      <c r="AP104" t="e">
        <f t="shared" ref="AP104:AP135" si="64">IF(VLOOKUP(AL104,$C$9:$D$186,2,FALSE)=1,AO104,NA())</f>
        <v>#N/A</v>
      </c>
      <c r="AQ104" s="9" t="str">
        <f t="shared" ref="AQ104:AQ135" si="65">IF(ISNA(AP104)=TRUE,"",AL104)</f>
        <v/>
      </c>
      <c r="AR104" s="10" t="s">
        <v>359</v>
      </c>
      <c r="AS104" s="2" t="s">
        <v>99</v>
      </c>
      <c r="AT104" s="12">
        <v>0.12790286079210489</v>
      </c>
      <c r="AU104" s="12">
        <v>0.23318099104208728</v>
      </c>
      <c r="AV104">
        <f t="shared" ref="AV104:AV135" si="66">1.64*AU104</f>
        <v>0.3824168253090231</v>
      </c>
      <c r="AW104" t="e">
        <f t="shared" ref="AW104:AW135" si="67">IF(VLOOKUP(AS104,$C$9:$D$186,2,FALSE)=1,AV104,NA())</f>
        <v>#N/A</v>
      </c>
      <c r="AX104" s="9" t="str">
        <f t="shared" ref="AX104:AX135" si="68">IF(ISNA(AW104)=TRUE,"",AS104)</f>
        <v/>
      </c>
      <c r="AY104" s="10" t="s">
        <v>311</v>
      </c>
      <c r="AZ104" s="2" t="s">
        <v>310</v>
      </c>
      <c r="BA104" s="12">
        <v>2.0011949898237062E-2</v>
      </c>
      <c r="BB104" s="12">
        <v>0.22310568461604569</v>
      </c>
      <c r="BC104">
        <f t="shared" ref="BC104:BC135" si="69">1.64*BB104</f>
        <v>0.36589332277031489</v>
      </c>
      <c r="BD104">
        <f t="shared" ref="BD104:BD135" si="70">IF(VLOOKUP(AZ104,$C$9:$D$186,2,FALSE)=1,BC104,NA())</f>
        <v>0.36589332277031489</v>
      </c>
      <c r="BE104" s="9" t="str">
        <f t="shared" ref="BE104:BE135" si="71">IF(ISNA(BD104)=TRUE,"",AZ104)</f>
        <v>TUN</v>
      </c>
    </row>
    <row r="105" spans="2:57" x14ac:dyDescent="0.25">
      <c r="B105" t="s">
        <v>192</v>
      </c>
      <c r="C105" t="s">
        <v>191</v>
      </c>
      <c r="D105" s="32" t="str">
        <f>IF('Comparative Charts'!D116="","",1)</f>
        <v/>
      </c>
      <c r="O105" s="10">
        <v>98</v>
      </c>
      <c r="P105" s="10" t="s">
        <v>239</v>
      </c>
      <c r="Q105" s="2" t="s">
        <v>238</v>
      </c>
      <c r="R105" s="13">
        <v>4.7365463347793076E-2</v>
      </c>
      <c r="S105" s="12">
        <v>0.36031461549530619</v>
      </c>
      <c r="T105">
        <f t="shared" si="54"/>
        <v>0.59091596941230207</v>
      </c>
      <c r="U105" t="e">
        <f t="shared" si="55"/>
        <v>#N/A</v>
      </c>
      <c r="V105" s="9" t="str">
        <f t="shared" si="56"/>
        <v/>
      </c>
      <c r="W105" s="10" t="s">
        <v>322</v>
      </c>
      <c r="X105" s="2" t="s">
        <v>321</v>
      </c>
      <c r="Y105" s="12">
        <v>0.34793648528719973</v>
      </c>
      <c r="Z105" s="12">
        <v>0.29988188904282925</v>
      </c>
      <c r="AA105">
        <f t="shared" si="57"/>
        <v>0.49180629803023995</v>
      </c>
      <c r="AB105" t="e">
        <f t="shared" si="58"/>
        <v>#N/A</v>
      </c>
      <c r="AC105" s="9" t="str">
        <f t="shared" si="59"/>
        <v/>
      </c>
      <c r="AD105" s="10" t="s">
        <v>190</v>
      </c>
      <c r="AE105" s="2" t="s">
        <v>189</v>
      </c>
      <c r="AF105" s="12">
        <v>0.12684759663060247</v>
      </c>
      <c r="AG105" s="12">
        <v>0.24259893305862151</v>
      </c>
      <c r="AH105">
        <f t="shared" si="60"/>
        <v>0.39786225021613925</v>
      </c>
      <c r="AI105" t="e">
        <f t="shared" si="61"/>
        <v>#N/A</v>
      </c>
      <c r="AJ105" s="9" t="str">
        <f t="shared" si="62"/>
        <v/>
      </c>
      <c r="AK105" s="10" t="s">
        <v>75</v>
      </c>
      <c r="AL105" s="2" t="s">
        <v>74</v>
      </c>
      <c r="AM105" s="12">
        <v>0.28954507575052796</v>
      </c>
      <c r="AN105" s="12">
        <v>0.22876000329023777</v>
      </c>
      <c r="AO105">
        <f t="shared" si="63"/>
        <v>0.37516640539598994</v>
      </c>
      <c r="AP105" t="e">
        <f t="shared" si="64"/>
        <v>#N/A</v>
      </c>
      <c r="AQ105" s="9" t="str">
        <f t="shared" si="65"/>
        <v/>
      </c>
      <c r="AR105" s="10" t="s">
        <v>291</v>
      </c>
      <c r="AS105" s="2" t="s">
        <v>290</v>
      </c>
      <c r="AT105" s="12">
        <v>0.13405598739383026</v>
      </c>
      <c r="AU105" s="12">
        <v>0.17187769714012563</v>
      </c>
      <c r="AV105">
        <f t="shared" si="66"/>
        <v>0.28187942330980603</v>
      </c>
      <c r="AW105" t="e">
        <f t="shared" si="67"/>
        <v>#N/A</v>
      </c>
      <c r="AX105" s="9" t="str">
        <f t="shared" si="68"/>
        <v/>
      </c>
      <c r="AY105" s="10" t="s">
        <v>291</v>
      </c>
      <c r="AZ105" s="2" t="s">
        <v>290</v>
      </c>
      <c r="BA105" s="12">
        <v>3.0088359764254141E-2</v>
      </c>
      <c r="BB105" s="12">
        <v>0.17405262128716076</v>
      </c>
      <c r="BC105">
        <f t="shared" si="69"/>
        <v>0.28544629891094364</v>
      </c>
      <c r="BD105" t="e">
        <f t="shared" si="70"/>
        <v>#N/A</v>
      </c>
      <c r="BE105" s="9" t="str">
        <f t="shared" si="71"/>
        <v/>
      </c>
    </row>
    <row r="106" spans="2:57" x14ac:dyDescent="0.25">
      <c r="B106" t="s">
        <v>194</v>
      </c>
      <c r="C106" t="s">
        <v>193</v>
      </c>
      <c r="D106" s="32" t="str">
        <f>IF('Comparative Charts'!D117="","",1)</f>
        <v/>
      </c>
      <c r="O106" s="10">
        <v>99</v>
      </c>
      <c r="P106" s="10" t="s">
        <v>77</v>
      </c>
      <c r="Q106" s="2" t="s">
        <v>76</v>
      </c>
      <c r="R106" s="13">
        <v>6.1172537729394058E-2</v>
      </c>
      <c r="S106" s="12">
        <v>0.36031461549530619</v>
      </c>
      <c r="T106">
        <f t="shared" si="54"/>
        <v>0.59091596941230207</v>
      </c>
      <c r="U106" t="e">
        <f t="shared" si="55"/>
        <v>#N/A</v>
      </c>
      <c r="V106" s="9" t="str">
        <f t="shared" si="56"/>
        <v/>
      </c>
      <c r="W106" s="10" t="s">
        <v>42</v>
      </c>
      <c r="X106" s="2" t="s">
        <v>41</v>
      </c>
      <c r="Y106" s="12">
        <v>0.37213747659353447</v>
      </c>
      <c r="Z106" s="12">
        <v>0.41252284257447502</v>
      </c>
      <c r="AA106">
        <f t="shared" si="57"/>
        <v>0.67653746182213903</v>
      </c>
      <c r="AB106" t="e">
        <f t="shared" si="58"/>
        <v>#N/A</v>
      </c>
      <c r="AC106" s="9" t="str">
        <f t="shared" si="59"/>
        <v/>
      </c>
      <c r="AD106" s="10" t="s">
        <v>353</v>
      </c>
      <c r="AE106" s="2" t="s">
        <v>16</v>
      </c>
      <c r="AF106" s="12">
        <v>0.13828729996307365</v>
      </c>
      <c r="AG106" s="12">
        <v>0.31908959204123422</v>
      </c>
      <c r="AH106">
        <f t="shared" si="60"/>
        <v>0.52330693094762404</v>
      </c>
      <c r="AI106" t="e">
        <f t="shared" si="61"/>
        <v>#N/A</v>
      </c>
      <c r="AJ106" s="9" t="str">
        <f t="shared" si="62"/>
        <v/>
      </c>
      <c r="AK106" s="10" t="s">
        <v>208</v>
      </c>
      <c r="AL106" s="2" t="s">
        <v>207</v>
      </c>
      <c r="AM106" s="12">
        <v>0.28967691596475037</v>
      </c>
      <c r="AN106" s="12">
        <v>0.51661669269246691</v>
      </c>
      <c r="AO106">
        <f t="shared" si="63"/>
        <v>0.84725137601564571</v>
      </c>
      <c r="AP106" t="e">
        <f t="shared" si="64"/>
        <v>#N/A</v>
      </c>
      <c r="AQ106" s="9" t="str">
        <f t="shared" si="65"/>
        <v/>
      </c>
      <c r="AR106" s="10" t="s">
        <v>141</v>
      </c>
      <c r="AS106" s="2" t="s">
        <v>140</v>
      </c>
      <c r="AT106" s="12">
        <v>0.14595647086658889</v>
      </c>
      <c r="AU106" s="12">
        <v>0.1861376812882912</v>
      </c>
      <c r="AV106">
        <f t="shared" si="66"/>
        <v>0.30526579731279752</v>
      </c>
      <c r="AW106" t="e">
        <f t="shared" si="67"/>
        <v>#N/A</v>
      </c>
      <c r="AX106" s="9" t="str">
        <f t="shared" si="68"/>
        <v/>
      </c>
      <c r="AY106" s="10" t="s">
        <v>190</v>
      </c>
      <c r="AZ106" s="2" t="s">
        <v>189</v>
      </c>
      <c r="BA106" s="12">
        <v>3.4129706835573273E-2</v>
      </c>
      <c r="BB106" s="12">
        <v>0.18824314571543588</v>
      </c>
      <c r="BC106">
        <f t="shared" si="69"/>
        <v>0.3087187589733148</v>
      </c>
      <c r="BD106" t="e">
        <f t="shared" si="70"/>
        <v>#N/A</v>
      </c>
      <c r="BE106" s="9" t="str">
        <f t="shared" si="71"/>
        <v/>
      </c>
    </row>
    <row r="107" spans="2:57" x14ac:dyDescent="0.25">
      <c r="B107" t="s">
        <v>365</v>
      </c>
      <c r="C107" t="s">
        <v>195</v>
      </c>
      <c r="D107" s="32" t="str">
        <f>IF('Comparative Charts'!D118="","",1)</f>
        <v/>
      </c>
      <c r="O107" s="10">
        <v>100</v>
      </c>
      <c r="P107" s="10" t="s">
        <v>223</v>
      </c>
      <c r="Q107" s="2" t="s">
        <v>222</v>
      </c>
      <c r="R107" s="13">
        <v>6.1683928076431249E-2</v>
      </c>
      <c r="S107" s="12">
        <v>0.25130023322348893</v>
      </c>
      <c r="T107">
        <f t="shared" si="54"/>
        <v>0.41213238248652184</v>
      </c>
      <c r="U107" t="e">
        <f t="shared" si="55"/>
        <v>#N/A</v>
      </c>
      <c r="V107" s="9" t="str">
        <f t="shared" si="56"/>
        <v/>
      </c>
      <c r="W107" s="10" t="s">
        <v>213</v>
      </c>
      <c r="X107" s="2" t="s">
        <v>212</v>
      </c>
      <c r="Y107" s="12">
        <v>0.37213747659353447</v>
      </c>
      <c r="Z107" s="12">
        <v>0.41252284257447502</v>
      </c>
      <c r="AA107">
        <f t="shared" si="57"/>
        <v>0.67653746182213903</v>
      </c>
      <c r="AB107">
        <f t="shared" si="58"/>
        <v>0.67653746182213903</v>
      </c>
      <c r="AC107" s="9" t="str">
        <f t="shared" si="59"/>
        <v>MNG</v>
      </c>
      <c r="AD107" s="10" t="s">
        <v>141</v>
      </c>
      <c r="AE107" s="2" t="s">
        <v>140</v>
      </c>
      <c r="AF107" s="12">
        <v>0.14962430984629702</v>
      </c>
      <c r="AG107" s="12">
        <v>0.25955068050331376</v>
      </c>
      <c r="AH107">
        <f t="shared" si="60"/>
        <v>0.42566311602543455</v>
      </c>
      <c r="AI107" t="e">
        <f t="shared" si="61"/>
        <v>#N/A</v>
      </c>
      <c r="AJ107" s="9" t="str">
        <f t="shared" si="62"/>
        <v/>
      </c>
      <c r="AK107" s="10" t="s">
        <v>297</v>
      </c>
      <c r="AL107" s="2" t="s">
        <v>296</v>
      </c>
      <c r="AM107" s="12">
        <v>0.29382105881922338</v>
      </c>
      <c r="AN107" s="12">
        <v>0.35124420467647216</v>
      </c>
      <c r="AO107">
        <f t="shared" si="63"/>
        <v>0.57604049566941429</v>
      </c>
      <c r="AP107" t="e">
        <f t="shared" si="64"/>
        <v>#N/A</v>
      </c>
      <c r="AQ107" s="9" t="str">
        <f t="shared" si="65"/>
        <v/>
      </c>
      <c r="AR107" s="10" t="s">
        <v>194</v>
      </c>
      <c r="AS107" s="2" t="s">
        <v>193</v>
      </c>
      <c r="AT107" s="12">
        <v>0.15451230530057702</v>
      </c>
      <c r="AU107" s="12">
        <v>0.17954824109220222</v>
      </c>
      <c r="AV107">
        <f t="shared" si="66"/>
        <v>0.29445911539121161</v>
      </c>
      <c r="AW107" t="e">
        <f t="shared" si="67"/>
        <v>#N/A</v>
      </c>
      <c r="AX107" s="9" t="str">
        <f t="shared" si="68"/>
        <v/>
      </c>
      <c r="AY107" s="10" t="s">
        <v>51</v>
      </c>
      <c r="AZ107" s="2" t="s">
        <v>50</v>
      </c>
      <c r="BA107" s="12">
        <v>5.761684419170391E-2</v>
      </c>
      <c r="BB107" s="12">
        <v>0.18909298753709736</v>
      </c>
      <c r="BC107">
        <f t="shared" si="69"/>
        <v>0.31011249956083964</v>
      </c>
      <c r="BD107" t="e">
        <f t="shared" si="70"/>
        <v>#N/A</v>
      </c>
      <c r="BE107" s="9" t="str">
        <f t="shared" si="71"/>
        <v/>
      </c>
    </row>
    <row r="108" spans="2:57" x14ac:dyDescent="0.25">
      <c r="B108" t="s">
        <v>197</v>
      </c>
      <c r="C108" t="s">
        <v>196</v>
      </c>
      <c r="D108" s="32" t="str">
        <f>IF('Comparative Charts'!D119="","",1)</f>
        <v/>
      </c>
      <c r="O108" s="10">
        <v>101</v>
      </c>
      <c r="P108" s="10" t="s">
        <v>233</v>
      </c>
      <c r="Q108" s="2" t="s">
        <v>232</v>
      </c>
      <c r="R108" s="13">
        <v>6.9010128239124752E-2</v>
      </c>
      <c r="S108" s="12">
        <v>0.25402694431067208</v>
      </c>
      <c r="T108">
        <f t="shared" si="54"/>
        <v>0.41660418866950216</v>
      </c>
      <c r="U108" t="e">
        <f t="shared" si="55"/>
        <v>#N/A</v>
      </c>
      <c r="V108" s="9" t="str">
        <f t="shared" si="56"/>
        <v/>
      </c>
      <c r="W108" s="10" t="s">
        <v>363</v>
      </c>
      <c r="X108" s="2" t="s">
        <v>257</v>
      </c>
      <c r="Y108" s="12">
        <v>0.37213747659353447</v>
      </c>
      <c r="Z108" s="12">
        <v>0.41252284257447502</v>
      </c>
      <c r="AA108">
        <f t="shared" si="57"/>
        <v>0.67653746182213903</v>
      </c>
      <c r="AB108" t="e">
        <f t="shared" si="58"/>
        <v>#N/A</v>
      </c>
      <c r="AC108" s="9" t="str">
        <f t="shared" si="59"/>
        <v/>
      </c>
      <c r="AD108" s="10" t="s">
        <v>360</v>
      </c>
      <c r="AE108" s="2" t="s">
        <v>126</v>
      </c>
      <c r="AF108" s="12">
        <v>0.16367019529192914</v>
      </c>
      <c r="AG108" s="12">
        <v>0.76816878371913544</v>
      </c>
      <c r="AH108">
        <f t="shared" si="60"/>
        <v>1.259796805299382</v>
      </c>
      <c r="AI108" t="e">
        <f t="shared" si="61"/>
        <v>#N/A</v>
      </c>
      <c r="AJ108" s="9" t="str">
        <f t="shared" si="62"/>
        <v/>
      </c>
      <c r="AK108" s="10" t="s">
        <v>353</v>
      </c>
      <c r="AL108" s="2" t="s">
        <v>16</v>
      </c>
      <c r="AM108" s="12">
        <v>0.29621944848933685</v>
      </c>
      <c r="AN108" s="12">
        <v>0.39525422199815724</v>
      </c>
      <c r="AO108">
        <f t="shared" si="63"/>
        <v>0.64821692407697784</v>
      </c>
      <c r="AP108" t="e">
        <f t="shared" si="64"/>
        <v>#N/A</v>
      </c>
      <c r="AQ108" s="9" t="str">
        <f t="shared" si="65"/>
        <v/>
      </c>
      <c r="AR108" s="10" t="s">
        <v>149</v>
      </c>
      <c r="AS108" s="2" t="s">
        <v>148</v>
      </c>
      <c r="AT108" s="12">
        <v>0.16038927121326294</v>
      </c>
      <c r="AU108" s="12">
        <v>0.20773727561581487</v>
      </c>
      <c r="AV108">
        <f t="shared" si="66"/>
        <v>0.34068913200993639</v>
      </c>
      <c r="AW108" t="e">
        <f t="shared" si="67"/>
        <v>#N/A</v>
      </c>
      <c r="AX108" s="9" t="str">
        <f t="shared" si="68"/>
        <v/>
      </c>
      <c r="AY108" s="10" t="s">
        <v>197</v>
      </c>
      <c r="AZ108" s="2" t="s">
        <v>196</v>
      </c>
      <c r="BA108" s="12">
        <v>0.12519025283936355</v>
      </c>
      <c r="BB108" s="12">
        <v>0.21052052859001816</v>
      </c>
      <c r="BC108">
        <f t="shared" si="69"/>
        <v>0.34525366688762976</v>
      </c>
      <c r="BD108" t="e">
        <f t="shared" si="70"/>
        <v>#N/A</v>
      </c>
      <c r="BE108" s="9" t="str">
        <f t="shared" si="71"/>
        <v/>
      </c>
    </row>
    <row r="109" spans="2:57" x14ac:dyDescent="0.25">
      <c r="B109" t="s">
        <v>199</v>
      </c>
      <c r="C109" t="s">
        <v>198</v>
      </c>
      <c r="D109" s="32" t="str">
        <f>IF('Comparative Charts'!D120="","",1)</f>
        <v/>
      </c>
      <c r="O109" s="10">
        <v>102</v>
      </c>
      <c r="P109" s="10" t="s">
        <v>366</v>
      </c>
      <c r="Q109" s="2" t="s">
        <v>206</v>
      </c>
      <c r="R109" s="13">
        <v>8.671078565854877E-2</v>
      </c>
      <c r="S109" s="12">
        <v>0.29161828587045291</v>
      </c>
      <c r="T109">
        <f t="shared" si="54"/>
        <v>0.47825398882754272</v>
      </c>
      <c r="U109" t="e">
        <f t="shared" si="55"/>
        <v>#N/A</v>
      </c>
      <c r="V109" s="9" t="str">
        <f t="shared" si="56"/>
        <v/>
      </c>
      <c r="W109" s="10" t="s">
        <v>85</v>
      </c>
      <c r="X109" s="2" t="s">
        <v>84</v>
      </c>
      <c r="Y109" s="12">
        <v>0.38054912287478176</v>
      </c>
      <c r="Z109" s="12">
        <v>0.29988188904282925</v>
      </c>
      <c r="AA109">
        <f t="shared" si="57"/>
        <v>0.49180629803023995</v>
      </c>
      <c r="AB109" t="e">
        <f t="shared" si="58"/>
        <v>#N/A</v>
      </c>
      <c r="AC109" s="9" t="str">
        <f t="shared" si="59"/>
        <v/>
      </c>
      <c r="AD109" s="10" t="s">
        <v>221</v>
      </c>
      <c r="AE109" s="2" t="s">
        <v>220</v>
      </c>
      <c r="AF109" s="12">
        <v>0.17217393468457604</v>
      </c>
      <c r="AG109" s="12">
        <v>0.26793304005260682</v>
      </c>
      <c r="AH109">
        <f t="shared" si="60"/>
        <v>0.43941018568627516</v>
      </c>
      <c r="AI109" t="e">
        <f t="shared" si="61"/>
        <v>#N/A</v>
      </c>
      <c r="AJ109" s="9" t="str">
        <f t="shared" si="62"/>
        <v/>
      </c>
      <c r="AK109" s="10" t="s">
        <v>243</v>
      </c>
      <c r="AL109" s="2" t="s">
        <v>242</v>
      </c>
      <c r="AM109" s="12">
        <v>0.30496800987664752</v>
      </c>
      <c r="AN109" s="12">
        <v>0.39525422199815724</v>
      </c>
      <c r="AO109">
        <f t="shared" si="63"/>
        <v>0.64821692407697784</v>
      </c>
      <c r="AP109" t="e">
        <f t="shared" si="64"/>
        <v>#N/A</v>
      </c>
      <c r="AQ109" s="9" t="str">
        <f t="shared" si="65"/>
        <v/>
      </c>
      <c r="AR109" s="10" t="s">
        <v>316</v>
      </c>
      <c r="AS109" s="2" t="s">
        <v>315</v>
      </c>
      <c r="AT109" s="12">
        <v>0.16084266276451878</v>
      </c>
      <c r="AU109" s="12">
        <v>0.2531854041328267</v>
      </c>
      <c r="AV109">
        <f t="shared" si="66"/>
        <v>0.41522406277783575</v>
      </c>
      <c r="AW109" t="e">
        <f t="shared" si="67"/>
        <v>#N/A</v>
      </c>
      <c r="AX109" s="9" t="str">
        <f t="shared" si="68"/>
        <v/>
      </c>
      <c r="AY109" s="10" t="s">
        <v>164</v>
      </c>
      <c r="AZ109" s="2" t="s">
        <v>163</v>
      </c>
      <c r="BA109" s="12">
        <v>0.1390418971045756</v>
      </c>
      <c r="BB109" s="12">
        <v>0.21675833080370449</v>
      </c>
      <c r="BC109">
        <f t="shared" si="69"/>
        <v>0.35548366251807534</v>
      </c>
      <c r="BD109" t="e">
        <f t="shared" si="70"/>
        <v>#N/A</v>
      </c>
      <c r="BE109" s="9" t="str">
        <f t="shared" si="71"/>
        <v/>
      </c>
    </row>
    <row r="110" spans="2:57" x14ac:dyDescent="0.25">
      <c r="B110" t="s">
        <v>201</v>
      </c>
      <c r="C110" t="s">
        <v>200</v>
      </c>
      <c r="D110" s="32" t="str">
        <f>IF('Comparative Charts'!D121="","",1)</f>
        <v/>
      </c>
      <c r="O110" s="10">
        <v>103</v>
      </c>
      <c r="P110" s="10" t="s">
        <v>368</v>
      </c>
      <c r="Q110" s="2" t="s">
        <v>252</v>
      </c>
      <c r="R110" s="13">
        <v>0.1210078594832968</v>
      </c>
      <c r="S110" s="12">
        <v>0.25402694431067208</v>
      </c>
      <c r="T110">
        <f t="shared" si="54"/>
        <v>0.41660418866950216</v>
      </c>
      <c r="U110" t="e">
        <f t="shared" si="55"/>
        <v>#N/A</v>
      </c>
      <c r="V110" s="9" t="str">
        <f t="shared" si="56"/>
        <v/>
      </c>
      <c r="W110" s="10" t="s">
        <v>141</v>
      </c>
      <c r="X110" s="2" t="s">
        <v>140</v>
      </c>
      <c r="Y110" s="12">
        <v>0.40595711496507386</v>
      </c>
      <c r="Z110" s="12">
        <v>0.24354998171430456</v>
      </c>
      <c r="AA110">
        <f t="shared" si="57"/>
        <v>0.39942197001145946</v>
      </c>
      <c r="AB110" t="e">
        <f t="shared" si="58"/>
        <v>#N/A</v>
      </c>
      <c r="AC110" s="9" t="str">
        <f t="shared" si="59"/>
        <v/>
      </c>
      <c r="AD110" s="10" t="s">
        <v>249</v>
      </c>
      <c r="AE110" s="2" t="s">
        <v>248</v>
      </c>
      <c r="AF110" s="12">
        <v>0.17346460106772363</v>
      </c>
      <c r="AG110" s="12">
        <v>0.24285424490428439</v>
      </c>
      <c r="AH110">
        <f t="shared" si="60"/>
        <v>0.3982809616430264</v>
      </c>
      <c r="AI110" t="e">
        <f t="shared" si="61"/>
        <v>#N/A</v>
      </c>
      <c r="AJ110" s="9" t="str">
        <f t="shared" si="62"/>
        <v/>
      </c>
      <c r="AK110" s="10" t="s">
        <v>263</v>
      </c>
      <c r="AL110" s="2" t="s">
        <v>262</v>
      </c>
      <c r="AM110" s="12">
        <v>0.32658636077538622</v>
      </c>
      <c r="AN110" s="12">
        <v>0.39525422199815724</v>
      </c>
      <c r="AO110">
        <f t="shared" si="63"/>
        <v>0.64821692407697784</v>
      </c>
      <c r="AP110" t="e">
        <f t="shared" si="64"/>
        <v>#N/A</v>
      </c>
      <c r="AQ110" s="9" t="str">
        <f t="shared" si="65"/>
        <v/>
      </c>
      <c r="AR110" s="10" t="s">
        <v>190</v>
      </c>
      <c r="AS110" s="2" t="s">
        <v>189</v>
      </c>
      <c r="AT110" s="12">
        <v>0.18015442608155482</v>
      </c>
      <c r="AU110" s="12">
        <v>0.17954824109220222</v>
      </c>
      <c r="AV110">
        <f t="shared" si="66"/>
        <v>0.29445911539121161</v>
      </c>
      <c r="AW110" t="e">
        <f t="shared" si="67"/>
        <v>#N/A</v>
      </c>
      <c r="AX110" s="9" t="str">
        <f t="shared" si="68"/>
        <v/>
      </c>
      <c r="AY110" s="10" t="s">
        <v>364</v>
      </c>
      <c r="AZ110" s="2" t="s">
        <v>175</v>
      </c>
      <c r="BA110" s="12">
        <v>0.15918661037952705</v>
      </c>
      <c r="BB110" s="12">
        <v>0.15482320791775375</v>
      </c>
      <c r="BC110">
        <f t="shared" si="69"/>
        <v>0.25391006098511615</v>
      </c>
      <c r="BD110" t="e">
        <f t="shared" si="70"/>
        <v>#N/A</v>
      </c>
      <c r="BE110" s="9" t="str">
        <f t="shared" si="71"/>
        <v/>
      </c>
    </row>
    <row r="111" spans="2:57" x14ac:dyDescent="0.25">
      <c r="B111" t="s">
        <v>203</v>
      </c>
      <c r="C111" t="s">
        <v>202</v>
      </c>
      <c r="D111" s="32" t="str">
        <f>IF('Comparative Charts'!D122="","",1)</f>
        <v/>
      </c>
      <c r="O111" s="10">
        <v>104</v>
      </c>
      <c r="P111" s="10" t="s">
        <v>164</v>
      </c>
      <c r="Q111" s="2" t="s">
        <v>163</v>
      </c>
      <c r="R111" s="13">
        <v>0.15335912119855388</v>
      </c>
      <c r="S111" s="12">
        <v>0.25130023322348893</v>
      </c>
      <c r="T111">
        <f t="shared" si="54"/>
        <v>0.41213238248652184</v>
      </c>
      <c r="U111" t="e">
        <f t="shared" si="55"/>
        <v>#N/A</v>
      </c>
      <c r="V111" s="9" t="str">
        <f t="shared" si="56"/>
        <v/>
      </c>
      <c r="W111" s="10" t="s">
        <v>38</v>
      </c>
      <c r="X111" s="2" t="s">
        <v>37</v>
      </c>
      <c r="Y111" s="12">
        <v>0.43392867304825039</v>
      </c>
      <c r="Z111" s="12">
        <v>0.2347220744274687</v>
      </c>
      <c r="AA111">
        <f t="shared" si="57"/>
        <v>0.38494420206104862</v>
      </c>
      <c r="AB111" t="e">
        <f t="shared" si="58"/>
        <v>#N/A</v>
      </c>
      <c r="AC111" s="9" t="str">
        <f t="shared" si="59"/>
        <v/>
      </c>
      <c r="AD111" s="10" t="s">
        <v>180</v>
      </c>
      <c r="AE111" s="2" t="s">
        <v>179</v>
      </c>
      <c r="AF111" s="12">
        <v>0.17430604177115941</v>
      </c>
      <c r="AG111" s="12">
        <v>0.31908959204123422</v>
      </c>
      <c r="AH111">
        <f t="shared" si="60"/>
        <v>0.52330693094762404</v>
      </c>
      <c r="AI111" t="e">
        <f t="shared" si="61"/>
        <v>#N/A</v>
      </c>
      <c r="AJ111" s="9" t="str">
        <f t="shared" si="62"/>
        <v/>
      </c>
      <c r="AK111" s="10" t="s">
        <v>115</v>
      </c>
      <c r="AL111" s="2" t="s">
        <v>114</v>
      </c>
      <c r="AM111" s="12">
        <v>0.35485395272954706</v>
      </c>
      <c r="AN111" s="12">
        <v>0.51994095831945863</v>
      </c>
      <c r="AO111">
        <f t="shared" si="63"/>
        <v>0.85270317164391207</v>
      </c>
      <c r="AP111" t="e">
        <f t="shared" si="64"/>
        <v>#N/A</v>
      </c>
      <c r="AQ111" s="9" t="str">
        <f t="shared" si="65"/>
        <v/>
      </c>
      <c r="AR111" s="10" t="s">
        <v>180</v>
      </c>
      <c r="AS111" s="2" t="s">
        <v>179</v>
      </c>
      <c r="AT111" s="12">
        <v>0.26247348810380766</v>
      </c>
      <c r="AU111" s="12">
        <v>0.27634968636657775</v>
      </c>
      <c r="AV111">
        <f t="shared" si="66"/>
        <v>0.45321348564118746</v>
      </c>
      <c r="AW111" t="e">
        <f t="shared" si="67"/>
        <v>#N/A</v>
      </c>
      <c r="AX111" s="9" t="str">
        <f t="shared" si="68"/>
        <v/>
      </c>
      <c r="AY111" s="10" t="s">
        <v>188</v>
      </c>
      <c r="AZ111" s="2" t="s">
        <v>187</v>
      </c>
      <c r="BA111" s="12">
        <v>0.18761140932310325</v>
      </c>
      <c r="BB111" s="12">
        <v>0.37611079170421424</v>
      </c>
      <c r="BC111">
        <f t="shared" si="69"/>
        <v>0.6168216983949113</v>
      </c>
      <c r="BD111" t="e">
        <f t="shared" si="70"/>
        <v>#N/A</v>
      </c>
      <c r="BE111" s="9" t="str">
        <f t="shared" si="71"/>
        <v/>
      </c>
    </row>
    <row r="112" spans="2:57" x14ac:dyDescent="0.25">
      <c r="B112" t="s">
        <v>205</v>
      </c>
      <c r="C112" t="s">
        <v>204</v>
      </c>
      <c r="D112" s="32" t="str">
        <f>IF('Comparative Charts'!D123="","",1)</f>
        <v/>
      </c>
      <c r="O112" s="10">
        <v>105</v>
      </c>
      <c r="P112" s="10" t="s">
        <v>199</v>
      </c>
      <c r="Q112" s="2" t="s">
        <v>198</v>
      </c>
      <c r="R112" s="13">
        <v>0.16079661934805359</v>
      </c>
      <c r="S112" s="12">
        <v>0.25130023322348893</v>
      </c>
      <c r="T112">
        <f t="shared" si="54"/>
        <v>0.41213238248652184</v>
      </c>
      <c r="U112" t="e">
        <f t="shared" si="55"/>
        <v>#N/A</v>
      </c>
      <c r="V112" s="9" t="str">
        <f t="shared" si="56"/>
        <v/>
      </c>
      <c r="W112" s="10" t="s">
        <v>66</v>
      </c>
      <c r="X112" s="2" t="s">
        <v>65</v>
      </c>
      <c r="Y112" s="12">
        <v>0.45127360045586945</v>
      </c>
      <c r="Z112" s="12">
        <v>0.26334453452009404</v>
      </c>
      <c r="AA112">
        <f t="shared" si="57"/>
        <v>0.43188503661295419</v>
      </c>
      <c r="AB112">
        <f t="shared" si="58"/>
        <v>0.43188503661295419</v>
      </c>
      <c r="AC112" s="9" t="str">
        <f t="shared" si="59"/>
        <v>CHL</v>
      </c>
      <c r="AD112" s="10" t="s">
        <v>205</v>
      </c>
      <c r="AE112" s="2" t="s">
        <v>204</v>
      </c>
      <c r="AF112" s="12">
        <v>0.17886557791426871</v>
      </c>
      <c r="AG112" s="12">
        <v>0.23363653218585126</v>
      </c>
      <c r="AH112">
        <f t="shared" si="60"/>
        <v>0.38316391278479606</v>
      </c>
      <c r="AI112" t="e">
        <f t="shared" si="61"/>
        <v>#N/A</v>
      </c>
      <c r="AJ112" s="9" t="str">
        <f t="shared" si="62"/>
        <v/>
      </c>
      <c r="AK112" s="10" t="s">
        <v>261</v>
      </c>
      <c r="AL112" s="2" t="s">
        <v>260</v>
      </c>
      <c r="AM112" s="12">
        <v>0.36965153368332943</v>
      </c>
      <c r="AN112" s="12">
        <v>0.51661669269246691</v>
      </c>
      <c r="AO112">
        <f t="shared" si="63"/>
        <v>0.84725137601564571</v>
      </c>
      <c r="AP112" t="e">
        <f t="shared" si="64"/>
        <v>#N/A</v>
      </c>
      <c r="AQ112" s="9" t="str">
        <f t="shared" si="65"/>
        <v/>
      </c>
      <c r="AR112" s="10" t="s">
        <v>107</v>
      </c>
      <c r="AS112" s="2" t="s">
        <v>106</v>
      </c>
      <c r="AT112" s="12">
        <v>0.26910267598098803</v>
      </c>
      <c r="AU112" s="12">
        <v>0.42866208060882488</v>
      </c>
      <c r="AV112">
        <f t="shared" si="66"/>
        <v>0.7030058121984728</v>
      </c>
      <c r="AW112" t="e">
        <f t="shared" si="67"/>
        <v>#N/A</v>
      </c>
      <c r="AX112" s="9" t="str">
        <f t="shared" si="68"/>
        <v/>
      </c>
      <c r="AY112" s="10" t="s">
        <v>83</v>
      </c>
      <c r="AZ112" s="2" t="s">
        <v>82</v>
      </c>
      <c r="BA112" s="12">
        <v>0.27419829420090391</v>
      </c>
      <c r="BB112" s="12">
        <v>0.26706317040829514</v>
      </c>
      <c r="BC112">
        <f t="shared" si="69"/>
        <v>0.43798359946960402</v>
      </c>
      <c r="BD112" t="e">
        <f t="shared" si="70"/>
        <v>#N/A</v>
      </c>
      <c r="BE112" s="9" t="str">
        <f t="shared" si="71"/>
        <v/>
      </c>
    </row>
    <row r="113" spans="2:57" x14ac:dyDescent="0.25">
      <c r="B113" t="s">
        <v>366</v>
      </c>
      <c r="C113" t="s">
        <v>206</v>
      </c>
      <c r="D113" s="32" t="str">
        <f>IF('Comparative Charts'!D124="","",1)</f>
        <v/>
      </c>
      <c r="O113" s="10">
        <v>106</v>
      </c>
      <c r="P113" s="10" t="s">
        <v>373</v>
      </c>
      <c r="Q113" s="2" t="s">
        <v>327</v>
      </c>
      <c r="R113" s="13">
        <v>0.17908024330487426</v>
      </c>
      <c r="S113" s="12">
        <v>0.25130023322348893</v>
      </c>
      <c r="T113">
        <f t="shared" si="54"/>
        <v>0.41213238248652184</v>
      </c>
      <c r="U113" t="e">
        <f t="shared" si="55"/>
        <v>#N/A</v>
      </c>
      <c r="V113" s="9" t="str">
        <f t="shared" si="56"/>
        <v/>
      </c>
      <c r="W113" s="10" t="s">
        <v>194</v>
      </c>
      <c r="X113" s="2" t="s">
        <v>193</v>
      </c>
      <c r="Y113" s="12">
        <v>0.45978939521426693</v>
      </c>
      <c r="Z113" s="12">
        <v>0.2347220744274687</v>
      </c>
      <c r="AA113">
        <f t="shared" si="57"/>
        <v>0.38494420206104862</v>
      </c>
      <c r="AB113" t="e">
        <f t="shared" si="58"/>
        <v>#N/A</v>
      </c>
      <c r="AC113" s="9" t="str">
        <f t="shared" si="59"/>
        <v/>
      </c>
      <c r="AD113" s="10" t="s">
        <v>59</v>
      </c>
      <c r="AE113" s="2" t="s">
        <v>58</v>
      </c>
      <c r="AF113" s="12">
        <v>0.22097782542798705</v>
      </c>
      <c r="AG113" s="12">
        <v>0.25687281318054345</v>
      </c>
      <c r="AH113">
        <f t="shared" si="60"/>
        <v>0.42127141361609122</v>
      </c>
      <c r="AI113">
        <f t="shared" si="61"/>
        <v>0.42127141361609122</v>
      </c>
      <c r="AJ113" s="9" t="str">
        <f t="shared" si="62"/>
        <v>BWA</v>
      </c>
      <c r="AK113" s="10" t="s">
        <v>98</v>
      </c>
      <c r="AL113" s="2" t="s">
        <v>97</v>
      </c>
      <c r="AM113" s="12">
        <v>0.37656617304692719</v>
      </c>
      <c r="AN113" s="12">
        <v>0.39378792524103623</v>
      </c>
      <c r="AO113">
        <f t="shared" si="63"/>
        <v>0.64581219739529938</v>
      </c>
      <c r="AP113" t="e">
        <f t="shared" si="64"/>
        <v>#N/A</v>
      </c>
      <c r="AQ113" s="9" t="str">
        <f t="shared" si="65"/>
        <v/>
      </c>
      <c r="AR113" s="10" t="s">
        <v>322</v>
      </c>
      <c r="AS113" s="2" t="s">
        <v>321</v>
      </c>
      <c r="AT113" s="12">
        <v>0.26980590593428905</v>
      </c>
      <c r="AU113" s="12">
        <v>0.27634968636657775</v>
      </c>
      <c r="AV113">
        <f t="shared" si="66"/>
        <v>0.45321348564118746</v>
      </c>
      <c r="AW113" t="e">
        <f t="shared" si="67"/>
        <v>#N/A</v>
      </c>
      <c r="AX113" s="9" t="str">
        <f t="shared" si="68"/>
        <v/>
      </c>
      <c r="AY113" s="10" t="s">
        <v>370</v>
      </c>
      <c r="AZ113" s="2" t="s">
        <v>333</v>
      </c>
      <c r="BA113" s="12">
        <v>0.29886445016776991</v>
      </c>
      <c r="BB113" s="12">
        <v>0.17140690602557451</v>
      </c>
      <c r="BC113">
        <f t="shared" si="69"/>
        <v>0.2811073258819422</v>
      </c>
      <c r="BD113" t="e">
        <f t="shared" si="70"/>
        <v>#N/A</v>
      </c>
      <c r="BE113" s="9" t="str">
        <f t="shared" si="71"/>
        <v/>
      </c>
    </row>
    <row r="114" spans="2:57" x14ac:dyDescent="0.25">
      <c r="B114" t="s">
        <v>208</v>
      </c>
      <c r="C114" t="s">
        <v>207</v>
      </c>
      <c r="D114" s="32" t="str">
        <f>IF('Comparative Charts'!D125="","",1)</f>
        <v/>
      </c>
      <c r="O114" s="10">
        <v>107</v>
      </c>
      <c r="P114" s="10" t="s">
        <v>304</v>
      </c>
      <c r="Q114" s="2" t="s">
        <v>303</v>
      </c>
      <c r="R114" s="13">
        <v>0.21538950289586084</v>
      </c>
      <c r="S114" s="12">
        <v>0.25130023322348893</v>
      </c>
      <c r="T114">
        <f t="shared" si="54"/>
        <v>0.41213238248652184</v>
      </c>
      <c r="U114" t="e">
        <f t="shared" si="55"/>
        <v>#N/A</v>
      </c>
      <c r="V114" s="9" t="str">
        <f t="shared" si="56"/>
        <v/>
      </c>
      <c r="W114" s="10" t="s">
        <v>68</v>
      </c>
      <c r="X114" s="2" t="s">
        <v>67</v>
      </c>
      <c r="Y114" s="12">
        <v>0.48347625661562954</v>
      </c>
      <c r="Z114" s="12">
        <v>0.26334453452009404</v>
      </c>
      <c r="AA114">
        <f t="shared" si="57"/>
        <v>0.43188503661295419</v>
      </c>
      <c r="AB114" t="e">
        <f t="shared" si="58"/>
        <v>#N/A</v>
      </c>
      <c r="AC114" s="9" t="str">
        <f t="shared" si="59"/>
        <v/>
      </c>
      <c r="AD114" s="10" t="s">
        <v>40</v>
      </c>
      <c r="AE114" s="2" t="s">
        <v>39</v>
      </c>
      <c r="AF114" s="12">
        <v>0.2354996562606774</v>
      </c>
      <c r="AG114" s="12">
        <v>0.31908959204123422</v>
      </c>
      <c r="AH114">
        <f t="shared" si="60"/>
        <v>0.52330693094762404</v>
      </c>
      <c r="AI114" t="e">
        <f t="shared" si="61"/>
        <v>#N/A</v>
      </c>
      <c r="AJ114" s="9" t="str">
        <f t="shared" si="62"/>
        <v/>
      </c>
      <c r="AK114" s="10" t="s">
        <v>210</v>
      </c>
      <c r="AL114" s="2" t="s">
        <v>209</v>
      </c>
      <c r="AM114" s="12">
        <v>0.38640657098306841</v>
      </c>
      <c r="AN114" s="12">
        <v>0.51994095831945863</v>
      </c>
      <c r="AO114">
        <f t="shared" si="63"/>
        <v>0.85270317164391207</v>
      </c>
      <c r="AP114" t="e">
        <f t="shared" si="64"/>
        <v>#N/A</v>
      </c>
      <c r="AQ114" s="9" t="str">
        <f t="shared" si="65"/>
        <v/>
      </c>
      <c r="AR114" s="10" t="s">
        <v>360</v>
      </c>
      <c r="AS114" s="2" t="s">
        <v>126</v>
      </c>
      <c r="AT114" s="12">
        <v>0.27414380659008736</v>
      </c>
      <c r="AU114" s="12">
        <v>0.44307336250641616</v>
      </c>
      <c r="AV114">
        <f t="shared" si="66"/>
        <v>0.72664031451052247</v>
      </c>
      <c r="AW114" t="e">
        <f t="shared" si="67"/>
        <v>#N/A</v>
      </c>
      <c r="AX114" s="9" t="str">
        <f t="shared" si="68"/>
        <v/>
      </c>
      <c r="AY114" s="10" t="s">
        <v>221</v>
      </c>
      <c r="AZ114" s="2" t="s">
        <v>220</v>
      </c>
      <c r="BA114" s="12">
        <v>0.33636297665767456</v>
      </c>
      <c r="BB114" s="12">
        <v>0.22843148021933721</v>
      </c>
      <c r="BC114">
        <f t="shared" si="69"/>
        <v>0.37462762755971302</v>
      </c>
      <c r="BD114" t="e">
        <f t="shared" si="70"/>
        <v>#N/A</v>
      </c>
      <c r="BE114" s="9" t="str">
        <f t="shared" si="71"/>
        <v/>
      </c>
    </row>
    <row r="115" spans="2:57" x14ac:dyDescent="0.25">
      <c r="B115" t="s">
        <v>210</v>
      </c>
      <c r="C115" t="s">
        <v>209</v>
      </c>
      <c r="D115" s="32" t="str">
        <f>IF('Comparative Charts'!D126="","",1)</f>
        <v/>
      </c>
      <c r="O115" s="10">
        <v>108</v>
      </c>
      <c r="P115" s="10" t="s">
        <v>98</v>
      </c>
      <c r="Q115" s="2" t="s">
        <v>97</v>
      </c>
      <c r="R115" s="13">
        <v>0.26760409879139069</v>
      </c>
      <c r="S115" s="12">
        <v>0.25130023322348893</v>
      </c>
      <c r="T115">
        <f t="shared" si="54"/>
        <v>0.41213238248652184</v>
      </c>
      <c r="U115" t="e">
        <f t="shared" si="55"/>
        <v>#N/A</v>
      </c>
      <c r="V115" s="9" t="str">
        <f t="shared" si="56"/>
        <v/>
      </c>
      <c r="W115" s="10" t="s">
        <v>18</v>
      </c>
      <c r="X115" s="2" t="s">
        <v>17</v>
      </c>
      <c r="Y115" s="12">
        <v>0.50683537219617303</v>
      </c>
      <c r="Z115" s="12">
        <v>0.26334453452009404</v>
      </c>
      <c r="AA115">
        <f t="shared" si="57"/>
        <v>0.43188503661295419</v>
      </c>
      <c r="AB115" t="e">
        <f t="shared" si="58"/>
        <v>#N/A</v>
      </c>
      <c r="AC115" s="9" t="str">
        <f t="shared" si="59"/>
        <v/>
      </c>
      <c r="AD115" s="10" t="s">
        <v>105</v>
      </c>
      <c r="AE115" s="2" t="s">
        <v>104</v>
      </c>
      <c r="AF115" s="12">
        <v>0.25818303990613278</v>
      </c>
      <c r="AG115" s="12">
        <v>0.24259893305862151</v>
      </c>
      <c r="AH115">
        <f t="shared" si="60"/>
        <v>0.39786225021613925</v>
      </c>
      <c r="AI115" t="e">
        <f t="shared" si="61"/>
        <v>#N/A</v>
      </c>
      <c r="AJ115" s="9" t="str">
        <f t="shared" si="62"/>
        <v/>
      </c>
      <c r="AK115" s="10" t="s">
        <v>166</v>
      </c>
      <c r="AL115" s="2" t="s">
        <v>165</v>
      </c>
      <c r="AM115" s="12">
        <v>0.38886899261987112</v>
      </c>
      <c r="AN115" s="12">
        <v>0.22904640098569978</v>
      </c>
      <c r="AO115">
        <f t="shared" si="63"/>
        <v>0.37563609761654765</v>
      </c>
      <c r="AP115" t="e">
        <f t="shared" si="64"/>
        <v>#N/A</v>
      </c>
      <c r="AQ115" s="9" t="str">
        <f t="shared" si="65"/>
        <v/>
      </c>
      <c r="AR115" s="10" t="s">
        <v>18</v>
      </c>
      <c r="AS115" s="2" t="s">
        <v>17</v>
      </c>
      <c r="AT115" s="12">
        <v>0.31894253694853825</v>
      </c>
      <c r="AU115" s="12">
        <v>0.21813983950894791</v>
      </c>
      <c r="AV115">
        <f t="shared" si="66"/>
        <v>0.35774933679467458</v>
      </c>
      <c r="AW115" t="e">
        <f t="shared" si="67"/>
        <v>#N/A</v>
      </c>
      <c r="AX115" s="9" t="str">
        <f t="shared" si="68"/>
        <v/>
      </c>
      <c r="AY115" s="10" t="s">
        <v>374</v>
      </c>
      <c r="AZ115" s="2" t="s">
        <v>330</v>
      </c>
      <c r="BA115" s="12">
        <v>0.36260323286912799</v>
      </c>
      <c r="BB115" s="12">
        <v>0.53653470441187612</v>
      </c>
      <c r="BC115">
        <f t="shared" si="69"/>
        <v>0.87991691523547677</v>
      </c>
      <c r="BD115" t="e">
        <f t="shared" si="70"/>
        <v>#N/A</v>
      </c>
      <c r="BE115" s="9" t="str">
        <f t="shared" si="71"/>
        <v/>
      </c>
    </row>
    <row r="116" spans="2:57" x14ac:dyDescent="0.25">
      <c r="B116" t="s">
        <v>367</v>
      </c>
      <c r="C116" t="s">
        <v>211</v>
      </c>
      <c r="D116" s="32" t="str">
        <f>IF('Comparative Charts'!D127="","",1)</f>
        <v/>
      </c>
      <c r="O116" s="10">
        <v>109</v>
      </c>
      <c r="P116" s="10" t="s">
        <v>289</v>
      </c>
      <c r="Q116" s="2" t="s">
        <v>288</v>
      </c>
      <c r="R116" s="13">
        <v>0.28261603125659895</v>
      </c>
      <c r="S116" s="12">
        <v>0.29137760175532934</v>
      </c>
      <c r="T116">
        <f t="shared" si="54"/>
        <v>0.47785926687874009</v>
      </c>
      <c r="U116" t="e">
        <f t="shared" si="55"/>
        <v>#N/A</v>
      </c>
      <c r="V116" s="9" t="str">
        <f t="shared" si="56"/>
        <v/>
      </c>
      <c r="W116" s="10" t="s">
        <v>225</v>
      </c>
      <c r="X116" s="2" t="s">
        <v>224</v>
      </c>
      <c r="Y116" s="12">
        <v>0.5518729953590179</v>
      </c>
      <c r="Z116" s="12">
        <v>0.25228486761247954</v>
      </c>
      <c r="AA116">
        <f t="shared" si="57"/>
        <v>0.41374718288446644</v>
      </c>
      <c r="AB116" t="e">
        <f t="shared" si="58"/>
        <v>#N/A</v>
      </c>
      <c r="AC116" s="9" t="str">
        <f t="shared" si="59"/>
        <v/>
      </c>
      <c r="AD116" s="10" t="s">
        <v>18</v>
      </c>
      <c r="AE116" s="2" t="s">
        <v>17</v>
      </c>
      <c r="AF116" s="12">
        <v>0.26204437002148684</v>
      </c>
      <c r="AG116" s="12">
        <v>0.24866131188801807</v>
      </c>
      <c r="AH116">
        <f t="shared" si="60"/>
        <v>0.40780455149634959</v>
      </c>
      <c r="AI116" t="e">
        <f t="shared" si="61"/>
        <v>#N/A</v>
      </c>
      <c r="AJ116" s="9" t="str">
        <f t="shared" si="62"/>
        <v/>
      </c>
      <c r="AK116" s="10" t="s">
        <v>164</v>
      </c>
      <c r="AL116" s="2" t="s">
        <v>163</v>
      </c>
      <c r="AM116" s="12">
        <v>0.41655225852466637</v>
      </c>
      <c r="AN116" s="12">
        <v>0.27405060086349636</v>
      </c>
      <c r="AO116">
        <f t="shared" si="63"/>
        <v>0.44944298541613403</v>
      </c>
      <c r="AP116" t="e">
        <f t="shared" si="64"/>
        <v>#N/A</v>
      </c>
      <c r="AQ116" s="9" t="str">
        <f t="shared" si="65"/>
        <v/>
      </c>
      <c r="AR116" s="10" t="s">
        <v>358</v>
      </c>
      <c r="AS116" s="2" t="s">
        <v>94</v>
      </c>
      <c r="AT116" s="12">
        <v>0.37955702490882132</v>
      </c>
      <c r="AU116" s="12">
        <v>0.3138946252365733</v>
      </c>
      <c r="AV116">
        <f t="shared" si="66"/>
        <v>0.51478718538798018</v>
      </c>
      <c r="AW116" t="e">
        <f t="shared" si="67"/>
        <v>#N/A</v>
      </c>
      <c r="AX116" s="9" t="str">
        <f t="shared" si="68"/>
        <v/>
      </c>
      <c r="AY116" s="10" t="s">
        <v>227</v>
      </c>
      <c r="AZ116" s="2" t="s">
        <v>226</v>
      </c>
      <c r="BA116" s="12">
        <v>0.38190891869999632</v>
      </c>
      <c r="BB116" s="12">
        <v>0.23922098082830748</v>
      </c>
      <c r="BC116">
        <f t="shared" si="69"/>
        <v>0.39232240855842426</v>
      </c>
      <c r="BD116" t="e">
        <f t="shared" si="70"/>
        <v>#N/A</v>
      </c>
      <c r="BE116" s="9" t="str">
        <f t="shared" si="71"/>
        <v/>
      </c>
    </row>
    <row r="117" spans="2:57" x14ac:dyDescent="0.25">
      <c r="B117" t="s">
        <v>213</v>
      </c>
      <c r="C117" t="s">
        <v>212</v>
      </c>
      <c r="D117" s="32">
        <f>IF('Comparative Charts'!D128="","",1)</f>
        <v>1</v>
      </c>
      <c r="O117" s="10">
        <v>110</v>
      </c>
      <c r="P117" s="10" t="s">
        <v>201</v>
      </c>
      <c r="Q117" s="2" t="s">
        <v>200</v>
      </c>
      <c r="R117" s="13">
        <v>0.30925860841074582</v>
      </c>
      <c r="S117" s="12">
        <v>0.28728334123682875</v>
      </c>
      <c r="T117">
        <f t="shared" si="54"/>
        <v>0.47114467962839912</v>
      </c>
      <c r="U117" t="e">
        <f t="shared" si="55"/>
        <v>#N/A</v>
      </c>
      <c r="V117" s="9" t="str">
        <f t="shared" si="56"/>
        <v/>
      </c>
      <c r="W117" s="10" t="s">
        <v>360</v>
      </c>
      <c r="X117" s="2" t="s">
        <v>126</v>
      </c>
      <c r="Y117" s="12">
        <v>0.56130010053077606</v>
      </c>
      <c r="Z117" s="12">
        <v>0.41252284257447502</v>
      </c>
      <c r="AA117">
        <f t="shared" si="57"/>
        <v>0.67653746182213903</v>
      </c>
      <c r="AB117" t="e">
        <f t="shared" si="58"/>
        <v>#N/A</v>
      </c>
      <c r="AC117" s="9" t="str">
        <f t="shared" si="59"/>
        <v/>
      </c>
      <c r="AD117" s="10" t="s">
        <v>197</v>
      </c>
      <c r="AE117" s="2" t="s">
        <v>196</v>
      </c>
      <c r="AF117" s="12">
        <v>0.26708336483421169</v>
      </c>
      <c r="AG117" s="12">
        <v>0.22248178800615603</v>
      </c>
      <c r="AH117">
        <f t="shared" si="60"/>
        <v>0.36487013233009585</v>
      </c>
      <c r="AI117" t="e">
        <f t="shared" si="61"/>
        <v>#N/A</v>
      </c>
      <c r="AJ117" s="9" t="str">
        <f t="shared" si="62"/>
        <v/>
      </c>
      <c r="AK117" s="10" t="s">
        <v>311</v>
      </c>
      <c r="AL117" s="2" t="s">
        <v>310</v>
      </c>
      <c r="AM117" s="12">
        <v>0.42900570775695634</v>
      </c>
      <c r="AN117" s="12">
        <v>0.29177868538636526</v>
      </c>
      <c r="AO117">
        <f t="shared" si="63"/>
        <v>0.47851704403363898</v>
      </c>
      <c r="AP117">
        <f t="shared" si="64"/>
        <v>0.47851704403363898</v>
      </c>
      <c r="AQ117" s="9" t="str">
        <f t="shared" si="65"/>
        <v>TUN</v>
      </c>
      <c r="AR117" s="10" t="s">
        <v>53</v>
      </c>
      <c r="AS117" s="2" t="s">
        <v>52</v>
      </c>
      <c r="AT117" s="12">
        <v>0.41086731543027871</v>
      </c>
      <c r="AU117" s="12">
        <v>0.60058386521254259</v>
      </c>
      <c r="AV117">
        <f t="shared" si="66"/>
        <v>0.98495753894856974</v>
      </c>
      <c r="AW117" t="e">
        <f t="shared" si="67"/>
        <v>#N/A</v>
      </c>
      <c r="AX117" s="9" t="str">
        <f t="shared" si="68"/>
        <v/>
      </c>
      <c r="AY117" s="10" t="s">
        <v>87</v>
      </c>
      <c r="AZ117" s="2" t="s">
        <v>86</v>
      </c>
      <c r="BA117" s="12">
        <v>0.38423033977330351</v>
      </c>
      <c r="BB117" s="12">
        <v>0.162862701383401</v>
      </c>
      <c r="BC117">
        <f t="shared" si="69"/>
        <v>0.26709483026877762</v>
      </c>
      <c r="BD117" t="e">
        <f t="shared" si="70"/>
        <v>#N/A</v>
      </c>
      <c r="BE117" s="9" t="str">
        <f t="shared" si="71"/>
        <v/>
      </c>
    </row>
    <row r="118" spans="2:57" x14ac:dyDescent="0.25">
      <c r="B118" t="s">
        <v>215</v>
      </c>
      <c r="C118" t="s">
        <v>214</v>
      </c>
      <c r="D118" s="32" t="str">
        <f>IF('Comparative Charts'!D129="","",1)</f>
        <v/>
      </c>
      <c r="O118" s="10">
        <v>111</v>
      </c>
      <c r="P118" s="10" t="s">
        <v>49</v>
      </c>
      <c r="Q118" s="2" t="s">
        <v>48</v>
      </c>
      <c r="R118" s="13">
        <v>0.3913744486511031</v>
      </c>
      <c r="S118" s="12">
        <v>0.25130023322348893</v>
      </c>
      <c r="T118">
        <f t="shared" si="54"/>
        <v>0.41213238248652184</v>
      </c>
      <c r="U118" t="e">
        <f t="shared" si="55"/>
        <v>#N/A</v>
      </c>
      <c r="V118" s="9" t="str">
        <f t="shared" si="56"/>
        <v/>
      </c>
      <c r="W118" s="10" t="s">
        <v>316</v>
      </c>
      <c r="X118" s="2" t="s">
        <v>315</v>
      </c>
      <c r="Y118" s="12">
        <v>0.56549267766776601</v>
      </c>
      <c r="Z118" s="12">
        <v>0.26599811359710124</v>
      </c>
      <c r="AA118">
        <f t="shared" si="57"/>
        <v>0.436236906299246</v>
      </c>
      <c r="AB118" t="e">
        <f t="shared" si="58"/>
        <v>#N/A</v>
      </c>
      <c r="AC118" s="9" t="str">
        <f t="shared" si="59"/>
        <v/>
      </c>
      <c r="AD118" s="10" t="s">
        <v>364</v>
      </c>
      <c r="AE118" s="2" t="s">
        <v>175</v>
      </c>
      <c r="AF118" s="12">
        <v>0.40868248932004408</v>
      </c>
      <c r="AG118" s="12">
        <v>0.23363653218585126</v>
      </c>
      <c r="AH118">
        <f t="shared" si="60"/>
        <v>0.38316391278479606</v>
      </c>
      <c r="AI118" t="e">
        <f t="shared" si="61"/>
        <v>#N/A</v>
      </c>
      <c r="AJ118" s="9" t="str">
        <f t="shared" si="62"/>
        <v/>
      </c>
      <c r="AK118" s="10" t="s">
        <v>134</v>
      </c>
      <c r="AL118" s="2" t="s">
        <v>133</v>
      </c>
      <c r="AM118" s="12">
        <v>0.44420227222309205</v>
      </c>
      <c r="AN118" s="12">
        <v>0.51994095831945863</v>
      </c>
      <c r="AO118">
        <f t="shared" si="63"/>
        <v>0.85270317164391207</v>
      </c>
      <c r="AP118" t="e">
        <f t="shared" si="64"/>
        <v>#N/A</v>
      </c>
      <c r="AQ118" s="9" t="str">
        <f t="shared" si="65"/>
        <v/>
      </c>
      <c r="AR118" s="10" t="s">
        <v>304</v>
      </c>
      <c r="AS118" s="2" t="s">
        <v>303</v>
      </c>
      <c r="AT118" s="12">
        <v>0.41306970156076039</v>
      </c>
      <c r="AU118" s="12">
        <v>0.20773727561581487</v>
      </c>
      <c r="AV118">
        <f t="shared" si="66"/>
        <v>0.34068913200993639</v>
      </c>
      <c r="AW118" t="e">
        <f t="shared" si="67"/>
        <v>#N/A</v>
      </c>
      <c r="AX118" s="9" t="str">
        <f t="shared" si="68"/>
        <v/>
      </c>
      <c r="AY118" s="10" t="s">
        <v>322</v>
      </c>
      <c r="AZ118" s="2" t="s">
        <v>321</v>
      </c>
      <c r="BA118" s="12">
        <v>0.42961512203885627</v>
      </c>
      <c r="BB118" s="12">
        <v>0.24990333019781036</v>
      </c>
      <c r="BC118">
        <f t="shared" si="69"/>
        <v>0.40984146152440898</v>
      </c>
      <c r="BD118" t="e">
        <f t="shared" si="70"/>
        <v>#N/A</v>
      </c>
      <c r="BE118" s="9" t="str">
        <f t="shared" si="71"/>
        <v/>
      </c>
    </row>
    <row r="119" spans="2:57" x14ac:dyDescent="0.25">
      <c r="B119" t="s">
        <v>217</v>
      </c>
      <c r="C119" t="s">
        <v>216</v>
      </c>
      <c r="D119" s="32" t="str">
        <f>IF('Comparative Charts'!D130="","",1)</f>
        <v/>
      </c>
      <c r="O119" s="10">
        <v>112</v>
      </c>
      <c r="P119" s="10" t="s">
        <v>267</v>
      </c>
      <c r="Q119" s="2" t="s">
        <v>266</v>
      </c>
      <c r="R119" s="13">
        <v>0.40579567735530286</v>
      </c>
      <c r="S119" s="12">
        <v>0.25402694431067208</v>
      </c>
      <c r="T119">
        <f t="shared" si="54"/>
        <v>0.41660418866950216</v>
      </c>
      <c r="U119" t="e">
        <f t="shared" si="55"/>
        <v>#N/A</v>
      </c>
      <c r="V119" s="9" t="str">
        <f t="shared" si="56"/>
        <v/>
      </c>
      <c r="W119" s="10" t="s">
        <v>103</v>
      </c>
      <c r="X119" s="2" t="s">
        <v>102</v>
      </c>
      <c r="Y119" s="12">
        <v>0.5802217150586465</v>
      </c>
      <c r="Z119" s="12">
        <v>0.25228486761247954</v>
      </c>
      <c r="AA119">
        <f t="shared" si="57"/>
        <v>0.41374718288446644</v>
      </c>
      <c r="AB119" t="e">
        <f t="shared" si="58"/>
        <v>#N/A</v>
      </c>
      <c r="AC119" s="9" t="str">
        <f t="shared" si="59"/>
        <v/>
      </c>
      <c r="AD119" s="10" t="s">
        <v>42</v>
      </c>
      <c r="AE119" s="2" t="s">
        <v>41</v>
      </c>
      <c r="AF119" s="12">
        <v>0.47372699580501521</v>
      </c>
      <c r="AG119" s="12">
        <v>0.76816878371913544</v>
      </c>
      <c r="AH119">
        <f t="shared" si="60"/>
        <v>1.259796805299382</v>
      </c>
      <c r="AI119" t="e">
        <f t="shared" si="61"/>
        <v>#N/A</v>
      </c>
      <c r="AJ119" s="9" t="str">
        <f t="shared" si="62"/>
        <v/>
      </c>
      <c r="AK119" s="10" t="s">
        <v>225</v>
      </c>
      <c r="AL119" s="2" t="s">
        <v>224</v>
      </c>
      <c r="AM119" s="12">
        <v>0.47682824778863003</v>
      </c>
      <c r="AN119" s="12">
        <v>0.22876000329023777</v>
      </c>
      <c r="AO119">
        <f t="shared" si="63"/>
        <v>0.37516640539598994</v>
      </c>
      <c r="AP119" t="e">
        <f t="shared" si="64"/>
        <v>#N/A</v>
      </c>
      <c r="AQ119" s="9" t="str">
        <f t="shared" si="65"/>
        <v/>
      </c>
      <c r="AR119" s="10" t="s">
        <v>272</v>
      </c>
      <c r="AS119" s="2" t="s">
        <v>271</v>
      </c>
      <c r="AT119" s="12">
        <v>0.49359093898186851</v>
      </c>
      <c r="AU119" s="12">
        <v>0.25638815719447205</v>
      </c>
      <c r="AV119">
        <f t="shared" si="66"/>
        <v>0.42047657779893416</v>
      </c>
      <c r="AW119" t="e">
        <f t="shared" si="67"/>
        <v>#N/A</v>
      </c>
      <c r="AX119" s="9" t="str">
        <f t="shared" si="68"/>
        <v/>
      </c>
      <c r="AY119" s="10" t="s">
        <v>243</v>
      </c>
      <c r="AZ119" s="2" t="s">
        <v>242</v>
      </c>
      <c r="BA119" s="12">
        <v>0.48366268595154477</v>
      </c>
      <c r="BB119" s="12">
        <v>0.26706317040829514</v>
      </c>
      <c r="BC119">
        <f t="shared" si="69"/>
        <v>0.43798359946960402</v>
      </c>
      <c r="BD119" t="e">
        <f t="shared" si="70"/>
        <v>#N/A</v>
      </c>
      <c r="BE119" s="9" t="str">
        <f t="shared" si="71"/>
        <v/>
      </c>
    </row>
    <row r="120" spans="2:57" x14ac:dyDescent="0.25">
      <c r="B120" t="s">
        <v>219</v>
      </c>
      <c r="C120" t="s">
        <v>218</v>
      </c>
      <c r="D120" s="32" t="str">
        <f>IF('Comparative Charts'!D131="","",1)</f>
        <v/>
      </c>
      <c r="O120" s="10">
        <v>113</v>
      </c>
      <c r="P120" s="10" t="s">
        <v>208</v>
      </c>
      <c r="Q120" s="2" t="s">
        <v>207</v>
      </c>
      <c r="R120" s="13">
        <v>0.41539714589737164</v>
      </c>
      <c r="S120" s="12">
        <v>0.28728334123682875</v>
      </c>
      <c r="T120">
        <f t="shared" si="54"/>
        <v>0.47114467962839912</v>
      </c>
      <c r="U120" t="e">
        <f t="shared" si="55"/>
        <v>#N/A</v>
      </c>
      <c r="V120" s="9" t="str">
        <f t="shared" si="56"/>
        <v/>
      </c>
      <c r="W120" s="10" t="s">
        <v>113</v>
      </c>
      <c r="X120" s="2" t="s">
        <v>112</v>
      </c>
      <c r="Y120" s="12">
        <v>0.64665034079233064</v>
      </c>
      <c r="Z120" s="12">
        <v>0.25228486761247954</v>
      </c>
      <c r="AA120">
        <f t="shared" si="57"/>
        <v>0.41374718288446644</v>
      </c>
      <c r="AB120" t="e">
        <f t="shared" si="58"/>
        <v>#N/A</v>
      </c>
      <c r="AC120" s="9" t="str">
        <f t="shared" si="59"/>
        <v/>
      </c>
      <c r="AD120" s="10" t="s">
        <v>263</v>
      </c>
      <c r="AE120" s="2" t="s">
        <v>262</v>
      </c>
      <c r="AF120" s="12">
        <v>0.47982341312178645</v>
      </c>
      <c r="AG120" s="12">
        <v>0.31908959204123422</v>
      </c>
      <c r="AH120">
        <f t="shared" si="60"/>
        <v>0.52330693094762404</v>
      </c>
      <c r="AI120" t="e">
        <f t="shared" si="61"/>
        <v>#N/A</v>
      </c>
      <c r="AJ120" s="9" t="str">
        <f t="shared" si="62"/>
        <v/>
      </c>
      <c r="AK120" s="10" t="s">
        <v>194</v>
      </c>
      <c r="AL120" s="2" t="s">
        <v>193</v>
      </c>
      <c r="AM120" s="12">
        <v>0.50867099196697774</v>
      </c>
      <c r="AN120" s="12">
        <v>0.2628266479146692</v>
      </c>
      <c r="AO120">
        <f t="shared" si="63"/>
        <v>0.43103570258005747</v>
      </c>
      <c r="AP120" t="e">
        <f t="shared" si="64"/>
        <v>#N/A</v>
      </c>
      <c r="AQ120" s="9" t="str">
        <f t="shared" si="65"/>
        <v/>
      </c>
      <c r="AR120" s="10" t="s">
        <v>132</v>
      </c>
      <c r="AS120" s="2" t="s">
        <v>131</v>
      </c>
      <c r="AT120" s="12">
        <v>0.49564346474242194</v>
      </c>
      <c r="AU120" s="12">
        <v>0.21813983950894791</v>
      </c>
      <c r="AV120">
        <f t="shared" si="66"/>
        <v>0.35774933679467458</v>
      </c>
      <c r="AW120" t="e">
        <f t="shared" si="67"/>
        <v>#N/A</v>
      </c>
      <c r="AX120" s="9" t="str">
        <f t="shared" si="68"/>
        <v/>
      </c>
      <c r="AY120" s="10" t="s">
        <v>254</v>
      </c>
      <c r="AZ120" s="2" t="s">
        <v>253</v>
      </c>
      <c r="BA120" s="12">
        <v>0.49190277558918633</v>
      </c>
      <c r="BB120" s="12">
        <v>0.162862701383401</v>
      </c>
      <c r="BC120">
        <f t="shared" si="69"/>
        <v>0.26709483026877762</v>
      </c>
      <c r="BD120" t="e">
        <f t="shared" si="70"/>
        <v>#N/A</v>
      </c>
      <c r="BE120" s="9" t="str">
        <f t="shared" si="71"/>
        <v/>
      </c>
    </row>
    <row r="121" spans="2:57" x14ac:dyDescent="0.25">
      <c r="B121" t="s">
        <v>221</v>
      </c>
      <c r="C121" t="s">
        <v>220</v>
      </c>
      <c r="D121" s="32" t="str">
        <f>IF('Comparative Charts'!D132="","",1)</f>
        <v/>
      </c>
      <c r="O121" s="10">
        <v>114</v>
      </c>
      <c r="P121" s="10" t="s">
        <v>227</v>
      </c>
      <c r="Q121" s="2" t="s">
        <v>226</v>
      </c>
      <c r="R121" s="13">
        <v>0.47323457109054673</v>
      </c>
      <c r="S121" s="12">
        <v>0.25402694431067208</v>
      </c>
      <c r="T121">
        <f t="shared" si="54"/>
        <v>0.41660418866950216</v>
      </c>
      <c r="U121" t="e">
        <f t="shared" si="55"/>
        <v>#N/A</v>
      </c>
      <c r="V121" s="9" t="str">
        <f t="shared" si="56"/>
        <v/>
      </c>
      <c r="W121" s="10" t="s">
        <v>291</v>
      </c>
      <c r="X121" s="2" t="s">
        <v>290</v>
      </c>
      <c r="Y121" s="12">
        <v>0.65034181624536191</v>
      </c>
      <c r="Z121" s="12">
        <v>0.22663871542597638</v>
      </c>
      <c r="AA121">
        <f t="shared" si="57"/>
        <v>0.37168749329860123</v>
      </c>
      <c r="AB121" t="e">
        <f t="shared" si="58"/>
        <v>#N/A</v>
      </c>
      <c r="AC121" s="9" t="str">
        <f t="shared" si="59"/>
        <v/>
      </c>
      <c r="AD121" s="10" t="s">
        <v>379</v>
      </c>
      <c r="AE121" s="2" t="s">
        <v>309</v>
      </c>
      <c r="AF121" s="12">
        <v>0.5207697459924624</v>
      </c>
      <c r="AG121" s="12">
        <v>0.37414236442207388</v>
      </c>
      <c r="AH121">
        <f t="shared" si="60"/>
        <v>0.61359347765220118</v>
      </c>
      <c r="AI121" t="e">
        <f t="shared" si="61"/>
        <v>#N/A</v>
      </c>
      <c r="AJ121" s="9" t="str">
        <f t="shared" si="62"/>
        <v/>
      </c>
      <c r="AK121" s="10" t="s">
        <v>38</v>
      </c>
      <c r="AL121" s="2" t="s">
        <v>37</v>
      </c>
      <c r="AM121" s="12">
        <v>0.51648934485113174</v>
      </c>
      <c r="AN121" s="12">
        <v>0.2628266479146692</v>
      </c>
      <c r="AO121">
        <f t="shared" si="63"/>
        <v>0.43103570258005747</v>
      </c>
      <c r="AP121" t="e">
        <f t="shared" si="64"/>
        <v>#N/A</v>
      </c>
      <c r="AQ121" s="9" t="str">
        <f t="shared" si="65"/>
        <v/>
      </c>
      <c r="AR121" s="10" t="s">
        <v>59</v>
      </c>
      <c r="AS121" s="2" t="s">
        <v>58</v>
      </c>
      <c r="AT121" s="12">
        <v>0.5015340203419949</v>
      </c>
      <c r="AU121" s="12">
        <v>0.27274644247184715</v>
      </c>
      <c r="AV121">
        <f t="shared" si="66"/>
        <v>0.4473041656538293</v>
      </c>
      <c r="AW121">
        <f t="shared" si="67"/>
        <v>0.4473041656538293</v>
      </c>
      <c r="AX121" s="9" t="str">
        <f t="shared" si="68"/>
        <v>BWA</v>
      </c>
      <c r="AY121" s="10" t="s">
        <v>42</v>
      </c>
      <c r="AZ121" s="2" t="s">
        <v>41</v>
      </c>
      <c r="BA121" s="12">
        <v>0.49738311886793529</v>
      </c>
      <c r="BB121" s="12">
        <v>0.74867439619943676</v>
      </c>
      <c r="BC121">
        <f t="shared" si="69"/>
        <v>1.2278260097670761</v>
      </c>
      <c r="BD121" t="e">
        <f t="shared" si="70"/>
        <v>#N/A</v>
      </c>
      <c r="BE121" s="9" t="str">
        <f t="shared" si="71"/>
        <v/>
      </c>
    </row>
    <row r="122" spans="2:57" x14ac:dyDescent="0.25">
      <c r="B122" t="s">
        <v>223</v>
      </c>
      <c r="C122" t="s">
        <v>222</v>
      </c>
      <c r="D122" s="32" t="str">
        <f>IF('Comparative Charts'!D133="","",1)</f>
        <v/>
      </c>
      <c r="O122" s="10">
        <v>115</v>
      </c>
      <c r="P122" s="10" t="s">
        <v>18</v>
      </c>
      <c r="Q122" s="2" t="s">
        <v>17</v>
      </c>
      <c r="R122" s="13">
        <v>0.4820887285645386</v>
      </c>
      <c r="S122" s="12">
        <v>0.25402694431067208</v>
      </c>
      <c r="T122">
        <f t="shared" si="54"/>
        <v>0.41660418866950216</v>
      </c>
      <c r="U122" t="e">
        <f t="shared" si="55"/>
        <v>#N/A</v>
      </c>
      <c r="V122" s="9" t="str">
        <f t="shared" si="56"/>
        <v/>
      </c>
      <c r="W122" s="10" t="s">
        <v>329</v>
      </c>
      <c r="X122" s="2" t="s">
        <v>328</v>
      </c>
      <c r="Y122" s="12">
        <v>0.65329953441364796</v>
      </c>
      <c r="Z122" s="12">
        <v>0.26334453452009404</v>
      </c>
      <c r="AA122">
        <f t="shared" si="57"/>
        <v>0.43188503661295419</v>
      </c>
      <c r="AB122" t="e">
        <f t="shared" si="58"/>
        <v>#N/A</v>
      </c>
      <c r="AC122" s="9" t="str">
        <f t="shared" si="59"/>
        <v/>
      </c>
      <c r="AD122" s="10" t="s">
        <v>81</v>
      </c>
      <c r="AE122" s="2" t="s">
        <v>80</v>
      </c>
      <c r="AF122" s="12">
        <v>0.55350723544864666</v>
      </c>
      <c r="AG122" s="12">
        <v>0.28905600575826201</v>
      </c>
      <c r="AH122">
        <f t="shared" si="60"/>
        <v>0.47405184944354967</v>
      </c>
      <c r="AI122" t="e">
        <f t="shared" si="61"/>
        <v>#N/A</v>
      </c>
      <c r="AJ122" s="9" t="str">
        <f t="shared" si="62"/>
        <v/>
      </c>
      <c r="AK122" s="10" t="s">
        <v>293</v>
      </c>
      <c r="AL122" s="2" t="s">
        <v>292</v>
      </c>
      <c r="AM122" s="12">
        <v>0.53154661421746363</v>
      </c>
      <c r="AN122" s="12">
        <v>0.26326125682519685</v>
      </c>
      <c r="AO122">
        <f t="shared" si="63"/>
        <v>0.43174846119332283</v>
      </c>
      <c r="AP122">
        <f t="shared" si="64"/>
        <v>0.43174846119332283</v>
      </c>
      <c r="AQ122" s="9" t="str">
        <f t="shared" si="65"/>
        <v>SVN</v>
      </c>
      <c r="AR122" s="10" t="s">
        <v>105</v>
      </c>
      <c r="AS122" s="2" t="s">
        <v>104</v>
      </c>
      <c r="AT122" s="12">
        <v>0.50700303748831166</v>
      </c>
      <c r="AU122" s="12">
        <v>0.17954824109220222</v>
      </c>
      <c r="AV122">
        <f t="shared" si="66"/>
        <v>0.29445911539121161</v>
      </c>
      <c r="AW122" t="e">
        <f t="shared" si="67"/>
        <v>#N/A</v>
      </c>
      <c r="AX122" s="9" t="str">
        <f t="shared" si="68"/>
        <v/>
      </c>
      <c r="AY122" s="10" t="s">
        <v>210</v>
      </c>
      <c r="AZ122" s="2" t="s">
        <v>209</v>
      </c>
      <c r="BA122" s="12">
        <v>0.49738311886793529</v>
      </c>
      <c r="BB122" s="12">
        <v>0.74867439619943676</v>
      </c>
      <c r="BC122">
        <f t="shared" si="69"/>
        <v>1.2278260097670761</v>
      </c>
      <c r="BD122" t="e">
        <f t="shared" si="70"/>
        <v>#N/A</v>
      </c>
      <c r="BE122" s="9" t="str">
        <f t="shared" si="71"/>
        <v/>
      </c>
    </row>
    <row r="123" spans="2:57" x14ac:dyDescent="0.25">
      <c r="B123" t="s">
        <v>225</v>
      </c>
      <c r="C123" t="s">
        <v>224</v>
      </c>
      <c r="D123" s="32" t="str">
        <f>IF('Comparative Charts'!D134="","",1)</f>
        <v/>
      </c>
      <c r="O123" s="10">
        <v>116</v>
      </c>
      <c r="P123" s="10" t="s">
        <v>149</v>
      </c>
      <c r="Q123" s="2" t="s">
        <v>148</v>
      </c>
      <c r="R123" s="13">
        <v>0.49775798944329269</v>
      </c>
      <c r="S123" s="12">
        <v>0.25130023322348893</v>
      </c>
      <c r="T123">
        <f t="shared" si="54"/>
        <v>0.41213238248652184</v>
      </c>
      <c r="U123" t="e">
        <f t="shared" si="55"/>
        <v>#N/A</v>
      </c>
      <c r="V123" s="9" t="str">
        <f t="shared" si="56"/>
        <v/>
      </c>
      <c r="W123" s="10" t="s">
        <v>311</v>
      </c>
      <c r="X123" s="2" t="s">
        <v>310</v>
      </c>
      <c r="Y123" s="12">
        <v>0.66097742012717331</v>
      </c>
      <c r="Z123" s="12">
        <v>0.27905845743699148</v>
      </c>
      <c r="AA123">
        <f t="shared" si="57"/>
        <v>0.45765587019666598</v>
      </c>
      <c r="AB123">
        <f t="shared" si="58"/>
        <v>0.45765587019666598</v>
      </c>
      <c r="AC123" s="9" t="str">
        <f t="shared" si="59"/>
        <v>TUN</v>
      </c>
      <c r="AD123" s="10" t="s">
        <v>132</v>
      </c>
      <c r="AE123" s="2" t="s">
        <v>131</v>
      </c>
      <c r="AF123" s="12">
        <v>0.55969099671606082</v>
      </c>
      <c r="AG123" s="12">
        <v>0.24866131188801807</v>
      </c>
      <c r="AH123">
        <f t="shared" si="60"/>
        <v>0.40780455149634959</v>
      </c>
      <c r="AI123" t="e">
        <f t="shared" si="61"/>
        <v>#N/A</v>
      </c>
      <c r="AJ123" s="9" t="str">
        <f t="shared" si="62"/>
        <v/>
      </c>
      <c r="AK123" s="10" t="s">
        <v>158</v>
      </c>
      <c r="AL123" s="2" t="s">
        <v>157</v>
      </c>
      <c r="AM123" s="12">
        <v>0.53316827664408317</v>
      </c>
      <c r="AN123" s="12">
        <v>0.22904640098569978</v>
      </c>
      <c r="AO123">
        <f t="shared" si="63"/>
        <v>0.37563609761654765</v>
      </c>
      <c r="AP123" t="e">
        <f t="shared" si="64"/>
        <v>#N/A</v>
      </c>
      <c r="AQ123" s="9" t="str">
        <f t="shared" si="65"/>
        <v/>
      </c>
      <c r="AR123" s="10" t="s">
        <v>379</v>
      </c>
      <c r="AS123" s="2" t="s">
        <v>309</v>
      </c>
      <c r="AT123" s="12">
        <v>0.51403673984688758</v>
      </c>
      <c r="AU123" s="12">
        <v>0.3138946252365733</v>
      </c>
      <c r="AV123">
        <f t="shared" si="66"/>
        <v>0.51478718538798018</v>
      </c>
      <c r="AW123" t="e">
        <f t="shared" si="67"/>
        <v>#N/A</v>
      </c>
      <c r="AX123" s="9" t="str">
        <f t="shared" si="68"/>
        <v/>
      </c>
      <c r="AY123" s="10" t="s">
        <v>379</v>
      </c>
      <c r="AZ123" s="2" t="s">
        <v>309</v>
      </c>
      <c r="BA123" s="12">
        <v>0.51051523437965984</v>
      </c>
      <c r="BB123" s="12">
        <v>0.2961069418304243</v>
      </c>
      <c r="BC123">
        <f t="shared" si="69"/>
        <v>0.48561538460189579</v>
      </c>
      <c r="BD123" t="e">
        <f t="shared" si="70"/>
        <v>#N/A</v>
      </c>
      <c r="BE123" s="9" t="str">
        <f t="shared" si="71"/>
        <v/>
      </c>
    </row>
    <row r="124" spans="2:57" x14ac:dyDescent="0.25">
      <c r="B124" t="s">
        <v>227</v>
      </c>
      <c r="C124" t="s">
        <v>226</v>
      </c>
      <c r="D124" s="32" t="str">
        <f>IF('Comparative Charts'!D135="","",1)</f>
        <v/>
      </c>
      <c r="O124" s="10">
        <v>117</v>
      </c>
      <c r="P124" s="10" t="s">
        <v>51</v>
      </c>
      <c r="Q124" s="2" t="s">
        <v>50</v>
      </c>
      <c r="R124" s="13">
        <v>0.55168050950866032</v>
      </c>
      <c r="S124" s="12">
        <v>0.25130023322348893</v>
      </c>
      <c r="T124">
        <f t="shared" si="54"/>
        <v>0.41213238248652184</v>
      </c>
      <c r="U124" t="e">
        <f t="shared" si="55"/>
        <v>#N/A</v>
      </c>
      <c r="V124" s="9" t="str">
        <f t="shared" si="56"/>
        <v/>
      </c>
      <c r="W124" s="10" t="s">
        <v>177</v>
      </c>
      <c r="X124" s="2" t="s">
        <v>176</v>
      </c>
      <c r="Y124" s="12">
        <v>0.6836311987837812</v>
      </c>
      <c r="Z124" s="12">
        <v>0.29988188904282925</v>
      </c>
      <c r="AA124">
        <f t="shared" si="57"/>
        <v>0.49180629803023995</v>
      </c>
      <c r="AB124" t="e">
        <f t="shared" si="58"/>
        <v>#N/A</v>
      </c>
      <c r="AC124" s="9" t="str">
        <f t="shared" si="59"/>
        <v/>
      </c>
      <c r="AD124" s="10" t="s">
        <v>293</v>
      </c>
      <c r="AE124" s="2" t="s">
        <v>292</v>
      </c>
      <c r="AF124" s="12">
        <v>0.56726681290344172</v>
      </c>
      <c r="AG124" s="12">
        <v>0.25955068050331376</v>
      </c>
      <c r="AH124">
        <f t="shared" si="60"/>
        <v>0.42566311602543455</v>
      </c>
      <c r="AI124">
        <f t="shared" si="61"/>
        <v>0.42566311602543455</v>
      </c>
      <c r="AJ124" s="9" t="str">
        <f t="shared" si="62"/>
        <v>SVN</v>
      </c>
      <c r="AK124" s="10" t="s">
        <v>358</v>
      </c>
      <c r="AL124" s="2" t="s">
        <v>94</v>
      </c>
      <c r="AM124" s="12">
        <v>0.53886013171472114</v>
      </c>
      <c r="AN124" s="12">
        <v>0.51994095831945863</v>
      </c>
      <c r="AO124">
        <f t="shared" si="63"/>
        <v>0.85270317164391207</v>
      </c>
      <c r="AP124" t="e">
        <f t="shared" si="64"/>
        <v>#N/A</v>
      </c>
      <c r="AQ124" s="9" t="str">
        <f t="shared" si="65"/>
        <v/>
      </c>
      <c r="AR124" s="10" t="s">
        <v>254</v>
      </c>
      <c r="AS124" s="2" t="s">
        <v>253</v>
      </c>
      <c r="AT124" s="12">
        <v>0.5378882317561956</v>
      </c>
      <c r="AU124" s="12">
        <v>0.16025055709462124</v>
      </c>
      <c r="AV124">
        <f t="shared" si="66"/>
        <v>0.26281091363517883</v>
      </c>
      <c r="AW124" t="e">
        <f t="shared" si="67"/>
        <v>#N/A</v>
      </c>
      <c r="AX124" s="9" t="str">
        <f t="shared" si="68"/>
        <v/>
      </c>
      <c r="AY124" s="10" t="s">
        <v>59</v>
      </c>
      <c r="AZ124" s="2" t="s">
        <v>58</v>
      </c>
      <c r="BA124" s="12">
        <v>0.5351913109620231</v>
      </c>
      <c r="BB124" s="12">
        <v>0.22310568461604569</v>
      </c>
      <c r="BC124">
        <f t="shared" si="69"/>
        <v>0.36589332277031489</v>
      </c>
      <c r="BD124">
        <f t="shared" si="70"/>
        <v>0.36589332277031489</v>
      </c>
      <c r="BE124" s="9" t="str">
        <f t="shared" si="71"/>
        <v>BWA</v>
      </c>
    </row>
    <row r="125" spans="2:57" x14ac:dyDescent="0.25">
      <c r="B125" t="s">
        <v>229</v>
      </c>
      <c r="C125" t="s">
        <v>228</v>
      </c>
      <c r="D125" s="32" t="str">
        <f>IF('Comparative Charts'!D136="","",1)</f>
        <v/>
      </c>
      <c r="O125" s="10">
        <v>118</v>
      </c>
      <c r="P125" s="10" t="s">
        <v>38</v>
      </c>
      <c r="Q125" s="2" t="s">
        <v>37</v>
      </c>
      <c r="R125" s="13">
        <v>0.60306902492821612</v>
      </c>
      <c r="S125" s="12">
        <v>0.25130023322348893</v>
      </c>
      <c r="T125">
        <f t="shared" si="54"/>
        <v>0.41213238248652184</v>
      </c>
      <c r="U125" t="e">
        <f t="shared" si="55"/>
        <v>#N/A</v>
      </c>
      <c r="V125" s="9" t="str">
        <f t="shared" si="56"/>
        <v/>
      </c>
      <c r="W125" s="10" t="s">
        <v>227</v>
      </c>
      <c r="X125" s="2" t="s">
        <v>226</v>
      </c>
      <c r="Y125" s="12">
        <v>0.7138648174166381</v>
      </c>
      <c r="Z125" s="12">
        <v>0.31239278829848283</v>
      </c>
      <c r="AA125">
        <f t="shared" si="57"/>
        <v>0.51232417280951181</v>
      </c>
      <c r="AB125" t="e">
        <f t="shared" si="58"/>
        <v>#N/A</v>
      </c>
      <c r="AC125" s="9" t="str">
        <f t="shared" si="59"/>
        <v/>
      </c>
      <c r="AD125" s="10" t="s">
        <v>87</v>
      </c>
      <c r="AE125" s="2" t="s">
        <v>86</v>
      </c>
      <c r="AF125" s="12">
        <v>0.59464580125044864</v>
      </c>
      <c r="AG125" s="12">
        <v>0.20697929466807191</v>
      </c>
      <c r="AH125">
        <f t="shared" si="60"/>
        <v>0.33944604325563793</v>
      </c>
      <c r="AI125" t="e">
        <f t="shared" si="61"/>
        <v>#N/A</v>
      </c>
      <c r="AJ125" s="9" t="str">
        <f t="shared" si="62"/>
        <v/>
      </c>
      <c r="AK125" s="10" t="s">
        <v>254</v>
      </c>
      <c r="AL125" s="2" t="s">
        <v>253</v>
      </c>
      <c r="AM125" s="12">
        <v>0.5649498640648235</v>
      </c>
      <c r="AN125" s="12">
        <v>0.19196454475476876</v>
      </c>
      <c r="AO125">
        <f t="shared" si="63"/>
        <v>0.31482185339782076</v>
      </c>
      <c r="AP125" t="e">
        <f t="shared" si="64"/>
        <v>#N/A</v>
      </c>
      <c r="AQ125" s="9" t="str">
        <f t="shared" si="65"/>
        <v/>
      </c>
      <c r="AR125" s="10" t="s">
        <v>87</v>
      </c>
      <c r="AS125" s="2" t="s">
        <v>86</v>
      </c>
      <c r="AT125" s="12">
        <v>0.54332715485708127</v>
      </c>
      <c r="AU125" s="12">
        <v>0.16025055709462124</v>
      </c>
      <c r="AV125">
        <f t="shared" si="66"/>
        <v>0.26281091363517883</v>
      </c>
      <c r="AW125" t="e">
        <f t="shared" si="67"/>
        <v>#N/A</v>
      </c>
      <c r="AX125" s="9" t="str">
        <f t="shared" si="68"/>
        <v/>
      </c>
      <c r="AY125" s="10" t="s">
        <v>263</v>
      </c>
      <c r="AZ125" s="2" t="s">
        <v>262</v>
      </c>
      <c r="BA125" s="12">
        <v>0.57025621375922031</v>
      </c>
      <c r="BB125" s="12">
        <v>0.26706317040829514</v>
      </c>
      <c r="BC125">
        <f t="shared" si="69"/>
        <v>0.43798359946960402</v>
      </c>
      <c r="BD125" t="e">
        <f t="shared" si="70"/>
        <v>#N/A</v>
      </c>
      <c r="BE125" s="9" t="str">
        <f t="shared" si="71"/>
        <v/>
      </c>
    </row>
    <row r="126" spans="2:57" x14ac:dyDescent="0.25">
      <c r="B126" t="s">
        <v>231</v>
      </c>
      <c r="C126" t="s">
        <v>230</v>
      </c>
      <c r="D126" s="32" t="str">
        <f>IF('Comparative Charts'!D137="","",1)</f>
        <v/>
      </c>
      <c r="O126" s="10">
        <v>119</v>
      </c>
      <c r="P126" s="10" t="s">
        <v>251</v>
      </c>
      <c r="Q126" s="2" t="s">
        <v>250</v>
      </c>
      <c r="R126" s="13">
        <v>0.61354355309714326</v>
      </c>
      <c r="S126" s="12">
        <v>0.25402694431067208</v>
      </c>
      <c r="T126">
        <f t="shared" si="54"/>
        <v>0.41660418866950216</v>
      </c>
      <c r="U126" t="e">
        <f t="shared" si="55"/>
        <v>#N/A</v>
      </c>
      <c r="V126" s="9" t="str">
        <f t="shared" si="56"/>
        <v/>
      </c>
      <c r="W126" s="10" t="s">
        <v>59</v>
      </c>
      <c r="X126" s="2" t="s">
        <v>58</v>
      </c>
      <c r="Y126" s="12">
        <v>0.74282527718283975</v>
      </c>
      <c r="Z126" s="12">
        <v>0.27905845743699148</v>
      </c>
      <c r="AA126">
        <f t="shared" si="57"/>
        <v>0.45765587019666598</v>
      </c>
      <c r="AB126">
        <f t="shared" si="58"/>
        <v>0.45765587019666598</v>
      </c>
      <c r="AC126" s="9" t="str">
        <f t="shared" si="59"/>
        <v>BWA</v>
      </c>
      <c r="AD126" s="10" t="s">
        <v>145</v>
      </c>
      <c r="AE126" s="2" t="s">
        <v>144</v>
      </c>
      <c r="AF126" s="12">
        <v>0.60645638978787009</v>
      </c>
      <c r="AG126" s="12">
        <v>0.20697929466807191</v>
      </c>
      <c r="AH126">
        <f t="shared" si="60"/>
        <v>0.33944604325563793</v>
      </c>
      <c r="AI126" t="e">
        <f t="shared" si="61"/>
        <v>#N/A</v>
      </c>
      <c r="AJ126" s="9" t="str">
        <f t="shared" si="62"/>
        <v/>
      </c>
      <c r="AK126" s="10" t="s">
        <v>251</v>
      </c>
      <c r="AL126" s="2" t="s">
        <v>250</v>
      </c>
      <c r="AM126" s="12">
        <v>0.5653442365195519</v>
      </c>
      <c r="AN126" s="12">
        <v>0.22904640098569978</v>
      </c>
      <c r="AO126">
        <f t="shared" si="63"/>
        <v>0.37563609761654765</v>
      </c>
      <c r="AP126" t="e">
        <f t="shared" si="64"/>
        <v>#N/A</v>
      </c>
      <c r="AQ126" s="9" t="str">
        <f t="shared" si="65"/>
        <v/>
      </c>
      <c r="AR126" s="10" t="s">
        <v>81</v>
      </c>
      <c r="AS126" s="2" t="s">
        <v>80</v>
      </c>
      <c r="AT126" s="12">
        <v>0.5530297458058413</v>
      </c>
      <c r="AU126" s="12">
        <v>0.23516630507815592</v>
      </c>
      <c r="AV126">
        <f t="shared" si="66"/>
        <v>0.38567274032817567</v>
      </c>
      <c r="AW126" t="e">
        <f t="shared" si="67"/>
        <v>#N/A</v>
      </c>
      <c r="AX126" s="9" t="str">
        <f t="shared" si="68"/>
        <v/>
      </c>
      <c r="AY126" s="10" t="s">
        <v>81</v>
      </c>
      <c r="AZ126" s="2" t="s">
        <v>80</v>
      </c>
      <c r="BA126" s="12">
        <v>0.57690863150333915</v>
      </c>
      <c r="BB126" s="12">
        <v>0.20727728516484362</v>
      </c>
      <c r="BC126">
        <f t="shared" si="69"/>
        <v>0.33993474767034348</v>
      </c>
      <c r="BD126" t="e">
        <f t="shared" si="70"/>
        <v>#N/A</v>
      </c>
      <c r="BE126" s="9" t="str">
        <f t="shared" si="71"/>
        <v/>
      </c>
    </row>
    <row r="127" spans="2:57" x14ac:dyDescent="0.25">
      <c r="B127" t="s">
        <v>233</v>
      </c>
      <c r="C127" t="s">
        <v>232</v>
      </c>
      <c r="D127" s="32" t="str">
        <f>IF('Comparative Charts'!D138="","",1)</f>
        <v/>
      </c>
      <c r="O127" s="10">
        <v>120</v>
      </c>
      <c r="P127" s="10" t="s">
        <v>66</v>
      </c>
      <c r="Q127" s="2" t="s">
        <v>65</v>
      </c>
      <c r="R127" s="13">
        <v>0.6150236619017152</v>
      </c>
      <c r="S127" s="12">
        <v>0.25402694431067208</v>
      </c>
      <c r="T127">
        <f t="shared" si="54"/>
        <v>0.41660418866950216</v>
      </c>
      <c r="U127">
        <f t="shared" si="55"/>
        <v>0.41660418866950216</v>
      </c>
      <c r="V127" s="9" t="str">
        <f t="shared" si="56"/>
        <v>CHL</v>
      </c>
      <c r="W127" s="10" t="s">
        <v>256</v>
      </c>
      <c r="X127" s="2" t="s">
        <v>255</v>
      </c>
      <c r="Y127" s="12">
        <v>0.75960603111022051</v>
      </c>
      <c r="Z127" s="12">
        <v>0.52746484204444311</v>
      </c>
      <c r="AA127">
        <f t="shared" si="57"/>
        <v>0.86504234095288668</v>
      </c>
      <c r="AB127" t="e">
        <f t="shared" si="58"/>
        <v>#N/A</v>
      </c>
      <c r="AC127" s="9" t="str">
        <f t="shared" si="59"/>
        <v/>
      </c>
      <c r="AD127" s="10" t="s">
        <v>322</v>
      </c>
      <c r="AE127" s="2" t="s">
        <v>321</v>
      </c>
      <c r="AF127" s="12">
        <v>0.61779250728691126</v>
      </c>
      <c r="AG127" s="12">
        <v>0.31908959204123422</v>
      </c>
      <c r="AH127">
        <f t="shared" si="60"/>
        <v>0.52330693094762404</v>
      </c>
      <c r="AI127" t="e">
        <f t="shared" si="61"/>
        <v>#N/A</v>
      </c>
      <c r="AJ127" s="9" t="str">
        <f t="shared" si="62"/>
        <v/>
      </c>
      <c r="AK127" s="10" t="s">
        <v>87</v>
      </c>
      <c r="AL127" s="2" t="s">
        <v>86</v>
      </c>
      <c r="AM127" s="12">
        <v>0.56981387384377991</v>
      </c>
      <c r="AN127" s="12">
        <v>0.19196454475476876</v>
      </c>
      <c r="AO127">
        <f t="shared" si="63"/>
        <v>0.31482185339782076</v>
      </c>
      <c r="AP127" t="e">
        <f t="shared" si="64"/>
        <v>#N/A</v>
      </c>
      <c r="AQ127" s="9" t="str">
        <f t="shared" si="65"/>
        <v/>
      </c>
      <c r="AR127" s="10" t="s">
        <v>42</v>
      </c>
      <c r="AS127" s="2" t="s">
        <v>41</v>
      </c>
      <c r="AT127" s="12">
        <v>0.56301924319449048</v>
      </c>
      <c r="AU127" s="12">
        <v>0.44307336250641616</v>
      </c>
      <c r="AV127">
        <f t="shared" si="66"/>
        <v>0.72664031451052247</v>
      </c>
      <c r="AW127" t="e">
        <f t="shared" si="67"/>
        <v>#N/A</v>
      </c>
      <c r="AX127" s="9" t="str">
        <f t="shared" si="68"/>
        <v/>
      </c>
      <c r="AY127" s="10" t="s">
        <v>105</v>
      </c>
      <c r="AZ127" s="2" t="s">
        <v>104</v>
      </c>
      <c r="BA127" s="12">
        <v>0.5930563743475441</v>
      </c>
      <c r="BB127" s="12">
        <v>0.18193276470480088</v>
      </c>
      <c r="BC127">
        <f t="shared" si="69"/>
        <v>0.29836973411587342</v>
      </c>
      <c r="BD127" t="e">
        <f t="shared" si="70"/>
        <v>#N/A</v>
      </c>
      <c r="BE127" s="9" t="str">
        <f t="shared" si="71"/>
        <v/>
      </c>
    </row>
    <row r="128" spans="2:57" x14ac:dyDescent="0.25">
      <c r="B128" t="s">
        <v>235</v>
      </c>
      <c r="C128" t="s">
        <v>234</v>
      </c>
      <c r="D128" s="32">
        <f>IF('Comparative Charts'!D139="","",1)</f>
        <v>1</v>
      </c>
      <c r="O128" s="10">
        <v>121</v>
      </c>
      <c r="P128" s="10" t="s">
        <v>194</v>
      </c>
      <c r="Q128" s="2" t="s">
        <v>193</v>
      </c>
      <c r="R128" s="13">
        <v>0.62473646258944571</v>
      </c>
      <c r="S128" s="12">
        <v>0.25130023322348893</v>
      </c>
      <c r="T128">
        <f t="shared" si="54"/>
        <v>0.41213238248652184</v>
      </c>
      <c r="U128" t="e">
        <f t="shared" si="55"/>
        <v>#N/A</v>
      </c>
      <c r="V128" s="9" t="str">
        <f t="shared" si="56"/>
        <v/>
      </c>
      <c r="W128" s="10" t="s">
        <v>105</v>
      </c>
      <c r="X128" s="2" t="s">
        <v>104</v>
      </c>
      <c r="Y128" s="12">
        <v>0.79136032122221234</v>
      </c>
      <c r="Z128" s="12">
        <v>0.2347220744274687</v>
      </c>
      <c r="AA128">
        <f t="shared" si="57"/>
        <v>0.38494420206104862</v>
      </c>
      <c r="AB128" t="e">
        <f t="shared" si="58"/>
        <v>#N/A</v>
      </c>
      <c r="AC128" s="9" t="str">
        <f t="shared" si="59"/>
        <v/>
      </c>
      <c r="AD128" s="10" t="s">
        <v>210</v>
      </c>
      <c r="AE128" s="2" t="s">
        <v>209</v>
      </c>
      <c r="AF128" s="12">
        <v>0.62875539234087674</v>
      </c>
      <c r="AG128" s="12">
        <v>0.76816878371913544</v>
      </c>
      <c r="AH128">
        <f t="shared" si="60"/>
        <v>1.259796805299382</v>
      </c>
      <c r="AI128" t="e">
        <f t="shared" si="61"/>
        <v>#N/A</v>
      </c>
      <c r="AJ128" s="9" t="str">
        <f t="shared" si="62"/>
        <v/>
      </c>
      <c r="AK128" s="10" t="s">
        <v>59</v>
      </c>
      <c r="AL128" s="2" t="s">
        <v>58</v>
      </c>
      <c r="AM128" s="12">
        <v>0.5724208720886822</v>
      </c>
      <c r="AN128" s="12">
        <v>0.29177868538636526</v>
      </c>
      <c r="AO128">
        <f t="shared" si="63"/>
        <v>0.47851704403363898</v>
      </c>
      <c r="AP128">
        <f t="shared" si="64"/>
        <v>0.47851704403363898</v>
      </c>
      <c r="AQ128" s="9" t="str">
        <f t="shared" si="65"/>
        <v>BWA</v>
      </c>
      <c r="AR128" s="10" t="s">
        <v>311</v>
      </c>
      <c r="AS128" s="2" t="s">
        <v>310</v>
      </c>
      <c r="AT128" s="12">
        <v>0.64764807873700658</v>
      </c>
      <c r="AU128" s="12">
        <v>0.27274644247184715</v>
      </c>
      <c r="AV128">
        <f t="shared" si="66"/>
        <v>0.4473041656538293</v>
      </c>
      <c r="AW128">
        <f t="shared" si="67"/>
        <v>0.4473041656538293</v>
      </c>
      <c r="AX128" s="9" t="str">
        <f t="shared" si="68"/>
        <v>TUN</v>
      </c>
      <c r="AY128" s="10" t="s">
        <v>145</v>
      </c>
      <c r="AZ128" s="2" t="s">
        <v>144</v>
      </c>
      <c r="BA128" s="12">
        <v>0.61410990830050194</v>
      </c>
      <c r="BB128" s="12">
        <v>0.15872427647504828</v>
      </c>
      <c r="BC128">
        <f t="shared" si="69"/>
        <v>0.26030781341907916</v>
      </c>
      <c r="BD128" t="e">
        <f t="shared" si="70"/>
        <v>#N/A</v>
      </c>
      <c r="BE128" s="9" t="str">
        <f t="shared" si="71"/>
        <v/>
      </c>
    </row>
    <row r="129" spans="2:57" x14ac:dyDescent="0.25">
      <c r="B129" t="s">
        <v>237</v>
      </c>
      <c r="C129" t="s">
        <v>236</v>
      </c>
      <c r="D129" s="32" t="str">
        <f>IF('Comparative Charts'!D140="","",1)</f>
        <v/>
      </c>
      <c r="O129" s="10">
        <v>122</v>
      </c>
      <c r="P129" s="10" t="s">
        <v>247</v>
      </c>
      <c r="Q129" s="2" t="s">
        <v>246</v>
      </c>
      <c r="R129" s="13">
        <v>0.66486409496692467</v>
      </c>
      <c r="S129" s="12">
        <v>0.25402694431067208</v>
      </c>
      <c r="T129">
        <f t="shared" si="54"/>
        <v>0.41660418866950216</v>
      </c>
      <c r="U129" t="e">
        <f t="shared" si="55"/>
        <v>#N/A</v>
      </c>
      <c r="V129" s="9" t="str">
        <f t="shared" si="56"/>
        <v/>
      </c>
      <c r="W129" s="10" t="s">
        <v>87</v>
      </c>
      <c r="X129" s="2" t="s">
        <v>86</v>
      </c>
      <c r="Y129" s="12">
        <v>0.80576603869029673</v>
      </c>
      <c r="Z129" s="12">
        <v>0.21591513909296886</v>
      </c>
      <c r="AA129">
        <f t="shared" si="57"/>
        <v>0.3541008281124689</v>
      </c>
      <c r="AB129" t="e">
        <f t="shared" si="58"/>
        <v>#N/A</v>
      </c>
      <c r="AC129" s="9" t="str">
        <f t="shared" si="59"/>
        <v/>
      </c>
      <c r="AD129" s="10" t="s">
        <v>164</v>
      </c>
      <c r="AE129" s="2" t="s">
        <v>163</v>
      </c>
      <c r="AF129" s="12">
        <v>0.62961589666426054</v>
      </c>
      <c r="AG129" s="12">
        <v>0.25933435987227932</v>
      </c>
      <c r="AH129">
        <f t="shared" si="60"/>
        <v>0.42530835019053803</v>
      </c>
      <c r="AI129" t="e">
        <f t="shared" si="61"/>
        <v>#N/A</v>
      </c>
      <c r="AJ129" s="9" t="str">
        <f t="shared" si="62"/>
        <v/>
      </c>
      <c r="AK129" s="10" t="s">
        <v>160</v>
      </c>
      <c r="AL129" s="2" t="s">
        <v>159</v>
      </c>
      <c r="AM129" s="12">
        <v>0.59136433398140098</v>
      </c>
      <c r="AN129" s="12">
        <v>0.22876000329023777</v>
      </c>
      <c r="AO129">
        <f t="shared" si="63"/>
        <v>0.37516640539598994</v>
      </c>
      <c r="AP129" t="e">
        <f t="shared" si="64"/>
        <v>#N/A</v>
      </c>
      <c r="AQ129" s="9" t="str">
        <f t="shared" si="65"/>
        <v/>
      </c>
      <c r="AR129" s="10" t="s">
        <v>40</v>
      </c>
      <c r="AS129" s="2" t="s">
        <v>39</v>
      </c>
      <c r="AT129" s="12">
        <v>0.66452576903601746</v>
      </c>
      <c r="AU129" s="12">
        <v>0.27634968636657775</v>
      </c>
      <c r="AV129">
        <f t="shared" si="66"/>
        <v>0.45321348564118746</v>
      </c>
      <c r="AW129" t="e">
        <f t="shared" si="67"/>
        <v>#N/A</v>
      </c>
      <c r="AX129" s="9" t="str">
        <f t="shared" si="68"/>
        <v/>
      </c>
      <c r="AY129" s="10" t="s">
        <v>177</v>
      </c>
      <c r="AZ129" s="2" t="s">
        <v>176</v>
      </c>
      <c r="BA129" s="12">
        <v>0.61900344917820371</v>
      </c>
      <c r="BB129" s="12">
        <v>0.26706317040829514</v>
      </c>
      <c r="BC129">
        <f t="shared" si="69"/>
        <v>0.43798359946960402</v>
      </c>
      <c r="BD129" t="e">
        <f t="shared" si="70"/>
        <v>#N/A</v>
      </c>
      <c r="BE129" s="9" t="str">
        <f t="shared" si="71"/>
        <v/>
      </c>
    </row>
    <row r="130" spans="2:57" x14ac:dyDescent="0.25">
      <c r="B130" t="s">
        <v>239</v>
      </c>
      <c r="C130" t="s">
        <v>238</v>
      </c>
      <c r="D130" s="32" t="str">
        <f>IF('Comparative Charts'!D141="","",1)</f>
        <v/>
      </c>
      <c r="O130" s="10">
        <v>123</v>
      </c>
      <c r="P130" s="10" t="s">
        <v>32</v>
      </c>
      <c r="Q130" s="2" t="s">
        <v>31</v>
      </c>
      <c r="R130" s="13">
        <v>0.69461096437718883</v>
      </c>
      <c r="S130" s="12">
        <v>0.35265752232120906</v>
      </c>
      <c r="T130">
        <f t="shared" si="54"/>
        <v>0.57835833660678282</v>
      </c>
      <c r="U130" t="e">
        <f t="shared" si="55"/>
        <v>#N/A</v>
      </c>
      <c r="V130" s="9" t="str">
        <f t="shared" si="56"/>
        <v/>
      </c>
      <c r="W130" s="10" t="s">
        <v>30</v>
      </c>
      <c r="X130" s="2" t="s">
        <v>29</v>
      </c>
      <c r="Y130" s="12">
        <v>0.81771470597593032</v>
      </c>
      <c r="Z130" s="12">
        <v>0.26334453452009404</v>
      </c>
      <c r="AA130">
        <f t="shared" si="57"/>
        <v>0.43188503661295419</v>
      </c>
      <c r="AB130" t="e">
        <f t="shared" si="58"/>
        <v>#N/A</v>
      </c>
      <c r="AC130" s="9" t="str">
        <f t="shared" si="59"/>
        <v/>
      </c>
      <c r="AD130" s="10" t="s">
        <v>311</v>
      </c>
      <c r="AE130" s="2" t="s">
        <v>310</v>
      </c>
      <c r="AF130" s="12">
        <v>0.63287580631365004</v>
      </c>
      <c r="AG130" s="12">
        <v>0.23533770853731531</v>
      </c>
      <c r="AH130">
        <f t="shared" si="60"/>
        <v>0.38595384200119709</v>
      </c>
      <c r="AI130">
        <f t="shared" si="61"/>
        <v>0.38595384200119709</v>
      </c>
      <c r="AJ130" s="9" t="str">
        <f t="shared" si="62"/>
        <v>TUN</v>
      </c>
      <c r="AK130" s="10" t="s">
        <v>313</v>
      </c>
      <c r="AL130" s="2" t="s">
        <v>312</v>
      </c>
      <c r="AM130" s="12">
        <v>0.59491923923956824</v>
      </c>
      <c r="AN130" s="12">
        <v>0.22876000329023777</v>
      </c>
      <c r="AO130">
        <f t="shared" si="63"/>
        <v>0.37516640539598994</v>
      </c>
      <c r="AP130" t="e">
        <f t="shared" si="64"/>
        <v>#N/A</v>
      </c>
      <c r="AQ130" s="9" t="str">
        <f t="shared" si="65"/>
        <v/>
      </c>
      <c r="AR130" s="10" t="s">
        <v>197</v>
      </c>
      <c r="AS130" s="2" t="s">
        <v>196</v>
      </c>
      <c r="AT130" s="12">
        <v>0.67817086410850513</v>
      </c>
      <c r="AU130" s="12">
        <v>0.2531854041328267</v>
      </c>
      <c r="AV130">
        <f t="shared" si="66"/>
        <v>0.41522406277783575</v>
      </c>
      <c r="AW130" t="e">
        <f t="shared" si="67"/>
        <v>#N/A</v>
      </c>
      <c r="AX130" s="9" t="str">
        <f t="shared" si="68"/>
        <v/>
      </c>
      <c r="AY130" s="10" t="s">
        <v>372</v>
      </c>
      <c r="AZ130" s="2" t="s">
        <v>314</v>
      </c>
      <c r="BA130" s="12">
        <v>0.62569277138588764</v>
      </c>
      <c r="BB130" s="12">
        <v>0.15962830533624117</v>
      </c>
      <c r="BC130">
        <f t="shared" si="69"/>
        <v>0.26179042075143549</v>
      </c>
      <c r="BD130" t="e">
        <f t="shared" si="70"/>
        <v>#N/A</v>
      </c>
      <c r="BE130" s="9" t="str">
        <f t="shared" si="71"/>
        <v/>
      </c>
    </row>
    <row r="131" spans="2:57" x14ac:dyDescent="0.25">
      <c r="B131" t="s">
        <v>241</v>
      </c>
      <c r="C131" t="s">
        <v>240</v>
      </c>
      <c r="D131" s="32" t="str">
        <f>IF('Comparative Charts'!D142="","",1)</f>
        <v/>
      </c>
      <c r="O131" s="10">
        <v>124</v>
      </c>
      <c r="P131" s="10" t="s">
        <v>372</v>
      </c>
      <c r="Q131" s="2" t="s">
        <v>314</v>
      </c>
      <c r="R131" s="13">
        <v>0.7061905373082723</v>
      </c>
      <c r="S131" s="12">
        <v>0.25402694431067208</v>
      </c>
      <c r="T131">
        <f t="shared" si="54"/>
        <v>0.41660418866950216</v>
      </c>
      <c r="U131" t="e">
        <f t="shared" si="55"/>
        <v>#N/A</v>
      </c>
      <c r="V131" s="9" t="str">
        <f t="shared" si="56"/>
        <v/>
      </c>
      <c r="W131" s="10" t="s">
        <v>353</v>
      </c>
      <c r="X131" s="2" t="s">
        <v>16</v>
      </c>
      <c r="Y131" s="12">
        <v>0.82471151740840931</v>
      </c>
      <c r="Z131" s="12">
        <v>0.29988188904282925</v>
      </c>
      <c r="AA131">
        <f t="shared" si="57"/>
        <v>0.49180629803023995</v>
      </c>
      <c r="AB131" t="e">
        <f t="shared" si="58"/>
        <v>#N/A</v>
      </c>
      <c r="AC131" s="9" t="str">
        <f t="shared" si="59"/>
        <v/>
      </c>
      <c r="AD131" s="10" t="s">
        <v>111</v>
      </c>
      <c r="AE131" s="2" t="s">
        <v>110</v>
      </c>
      <c r="AF131" s="12">
        <v>0.63494038642923867</v>
      </c>
      <c r="AG131" s="12">
        <v>0.5637075668724989</v>
      </c>
      <c r="AH131">
        <f t="shared" si="60"/>
        <v>0.92448040967089817</v>
      </c>
      <c r="AI131" t="e">
        <f t="shared" si="61"/>
        <v>#N/A</v>
      </c>
      <c r="AJ131" s="9" t="str">
        <f t="shared" si="62"/>
        <v/>
      </c>
      <c r="AK131" s="10" t="s">
        <v>132</v>
      </c>
      <c r="AL131" s="2" t="s">
        <v>131</v>
      </c>
      <c r="AM131" s="12">
        <v>0.60497152539640353</v>
      </c>
      <c r="AN131" s="12">
        <v>0.22904640098569978</v>
      </c>
      <c r="AO131">
        <f t="shared" si="63"/>
        <v>0.37563609761654765</v>
      </c>
      <c r="AP131" t="e">
        <f t="shared" si="64"/>
        <v>#N/A</v>
      </c>
      <c r="AQ131" s="9" t="str">
        <f t="shared" si="65"/>
        <v/>
      </c>
      <c r="AR131" s="10" t="s">
        <v>145</v>
      </c>
      <c r="AS131" s="2" t="s">
        <v>144</v>
      </c>
      <c r="AT131" s="12">
        <v>0.70554384796954617</v>
      </c>
      <c r="AU131" s="12">
        <v>0.16025055709462124</v>
      </c>
      <c r="AV131">
        <f t="shared" si="66"/>
        <v>0.26281091363517883</v>
      </c>
      <c r="AW131" t="e">
        <f t="shared" si="67"/>
        <v>#N/A</v>
      </c>
      <c r="AX131" s="9" t="str">
        <f t="shared" si="68"/>
        <v/>
      </c>
      <c r="AY131" s="10" t="s">
        <v>225</v>
      </c>
      <c r="AZ131" s="2" t="s">
        <v>224</v>
      </c>
      <c r="BA131" s="12">
        <v>0.63341607558918323</v>
      </c>
      <c r="BB131" s="12">
        <v>0.15865659221332654</v>
      </c>
      <c r="BC131">
        <f t="shared" si="69"/>
        <v>0.2601968112298555</v>
      </c>
      <c r="BD131" t="e">
        <f t="shared" si="70"/>
        <v>#N/A</v>
      </c>
      <c r="BE131" s="9" t="str">
        <f t="shared" si="71"/>
        <v/>
      </c>
    </row>
    <row r="132" spans="2:57" x14ac:dyDescent="0.25">
      <c r="B132" t="s">
        <v>243</v>
      </c>
      <c r="C132" t="s">
        <v>242</v>
      </c>
      <c r="D132" s="32" t="str">
        <f>IF('Comparative Charts'!D143="","",1)</f>
        <v/>
      </c>
      <c r="O132" s="10">
        <v>125</v>
      </c>
      <c r="P132" s="10" t="s">
        <v>291</v>
      </c>
      <c r="Q132" s="2" t="s">
        <v>290</v>
      </c>
      <c r="R132" s="13">
        <v>0.73775615945206374</v>
      </c>
      <c r="S132" s="12">
        <v>0.25130023322348893</v>
      </c>
      <c r="T132">
        <f t="shared" si="54"/>
        <v>0.41213238248652184</v>
      </c>
      <c r="U132" t="e">
        <f t="shared" si="55"/>
        <v>#N/A</v>
      </c>
      <c r="V132" s="9" t="str">
        <f t="shared" si="56"/>
        <v/>
      </c>
      <c r="W132" s="10" t="s">
        <v>254</v>
      </c>
      <c r="X132" s="2" t="s">
        <v>253</v>
      </c>
      <c r="Y132" s="12">
        <v>0.83679114026452639</v>
      </c>
      <c r="Z132" s="12">
        <v>0.21591513909296886</v>
      </c>
      <c r="AA132">
        <f t="shared" si="57"/>
        <v>0.3541008281124689</v>
      </c>
      <c r="AB132" t="e">
        <f t="shared" si="58"/>
        <v>#N/A</v>
      </c>
      <c r="AC132" s="9" t="str">
        <f t="shared" si="59"/>
        <v/>
      </c>
      <c r="AD132" s="10" t="s">
        <v>254</v>
      </c>
      <c r="AE132" s="2" t="s">
        <v>253</v>
      </c>
      <c r="AF132" s="12">
        <v>0.67402191916468812</v>
      </c>
      <c r="AG132" s="12">
        <v>0.20697929466807191</v>
      </c>
      <c r="AH132">
        <f t="shared" si="60"/>
        <v>0.33944604325563793</v>
      </c>
      <c r="AI132" t="e">
        <f t="shared" si="61"/>
        <v>#N/A</v>
      </c>
      <c r="AJ132" s="9" t="str">
        <f t="shared" si="62"/>
        <v/>
      </c>
      <c r="AK132" s="10" t="s">
        <v>205</v>
      </c>
      <c r="AL132" s="2" t="s">
        <v>204</v>
      </c>
      <c r="AM132" s="12">
        <v>0.60791731126919424</v>
      </c>
      <c r="AN132" s="12">
        <v>0.22876000329023777</v>
      </c>
      <c r="AO132">
        <f t="shared" si="63"/>
        <v>0.37516640539598994</v>
      </c>
      <c r="AP132" t="e">
        <f t="shared" si="64"/>
        <v>#N/A</v>
      </c>
      <c r="AQ132" s="9" t="str">
        <f t="shared" si="65"/>
        <v/>
      </c>
      <c r="AR132" s="10" t="s">
        <v>164</v>
      </c>
      <c r="AS132" s="2" t="s">
        <v>163</v>
      </c>
      <c r="AT132" s="12">
        <v>0.70841650626585273</v>
      </c>
      <c r="AU132" s="12">
        <v>0.23516630507815592</v>
      </c>
      <c r="AV132">
        <f t="shared" si="66"/>
        <v>0.38567274032817567</v>
      </c>
      <c r="AW132" t="e">
        <f t="shared" si="67"/>
        <v>#N/A</v>
      </c>
      <c r="AX132" s="9" t="str">
        <f t="shared" si="68"/>
        <v/>
      </c>
      <c r="AY132" s="10" t="s">
        <v>30</v>
      </c>
      <c r="AZ132" s="2" t="s">
        <v>29</v>
      </c>
      <c r="BA132" s="12">
        <v>0.67169323313295415</v>
      </c>
      <c r="BB132" s="12">
        <v>0.19805508574877892</v>
      </c>
      <c r="BC132">
        <f t="shared" si="69"/>
        <v>0.32481034062799741</v>
      </c>
      <c r="BD132" t="e">
        <f t="shared" si="70"/>
        <v>#N/A</v>
      </c>
      <c r="BE132" s="9" t="str">
        <f t="shared" si="71"/>
        <v/>
      </c>
    </row>
    <row r="133" spans="2:57" x14ac:dyDescent="0.25">
      <c r="B133" t="s">
        <v>245</v>
      </c>
      <c r="C133" t="s">
        <v>244</v>
      </c>
      <c r="D133" s="32" t="str">
        <f>IF('Comparative Charts'!D144="","",1)</f>
        <v/>
      </c>
      <c r="O133" s="10">
        <v>126</v>
      </c>
      <c r="P133" s="10" t="s">
        <v>162</v>
      </c>
      <c r="Q133" s="2" t="s">
        <v>161</v>
      </c>
      <c r="R133" s="13">
        <v>0.75025592899915827</v>
      </c>
      <c r="S133" s="12">
        <v>0.25130023322348893</v>
      </c>
      <c r="T133">
        <f t="shared" si="54"/>
        <v>0.41213238248652184</v>
      </c>
      <c r="U133">
        <f t="shared" si="55"/>
        <v>0.41213238248652184</v>
      </c>
      <c r="V133" s="9" t="str">
        <f t="shared" si="56"/>
        <v>JAM</v>
      </c>
      <c r="W133" s="10" t="s">
        <v>81</v>
      </c>
      <c r="X133" s="2" t="s">
        <v>80</v>
      </c>
      <c r="Y133" s="12">
        <v>0.90828717971999962</v>
      </c>
      <c r="Z133" s="12">
        <v>0.26987977601169244</v>
      </c>
      <c r="AA133">
        <f t="shared" si="57"/>
        <v>0.44260283265917555</v>
      </c>
      <c r="AB133" t="e">
        <f t="shared" si="58"/>
        <v>#N/A</v>
      </c>
      <c r="AC133" s="9" t="str">
        <f t="shared" si="59"/>
        <v/>
      </c>
      <c r="AD133" s="10" t="s">
        <v>158</v>
      </c>
      <c r="AE133" s="2" t="s">
        <v>157</v>
      </c>
      <c r="AF133" s="12">
        <v>0.68507234663270755</v>
      </c>
      <c r="AG133" s="12">
        <v>0.26644174895434825</v>
      </c>
      <c r="AH133">
        <f t="shared" si="60"/>
        <v>0.43696446828513108</v>
      </c>
      <c r="AI133" t="e">
        <f t="shared" si="61"/>
        <v>#N/A</v>
      </c>
      <c r="AJ133" s="9" t="str">
        <f t="shared" si="62"/>
        <v/>
      </c>
      <c r="AK133" s="10" t="s">
        <v>53</v>
      </c>
      <c r="AL133" s="2" t="s">
        <v>52</v>
      </c>
      <c r="AM133" s="12">
        <v>0.61227537127853393</v>
      </c>
      <c r="AN133" s="12">
        <v>0.60188084442426626</v>
      </c>
      <c r="AO133">
        <f t="shared" si="63"/>
        <v>0.98708458485579664</v>
      </c>
      <c r="AP133" t="e">
        <f t="shared" si="64"/>
        <v>#N/A</v>
      </c>
      <c r="AQ133" s="9" t="str">
        <f t="shared" si="65"/>
        <v/>
      </c>
      <c r="AR133" s="10" t="s">
        <v>353</v>
      </c>
      <c r="AS133" s="2" t="s">
        <v>16</v>
      </c>
      <c r="AT133" s="12">
        <v>0.76749841340530323</v>
      </c>
      <c r="AU133" s="12">
        <v>0.27634968636657775</v>
      </c>
      <c r="AV133">
        <f t="shared" si="66"/>
        <v>0.45321348564118746</v>
      </c>
      <c r="AW133" t="e">
        <f t="shared" si="67"/>
        <v>#N/A</v>
      </c>
      <c r="AX133" s="9" t="str">
        <f t="shared" si="68"/>
        <v/>
      </c>
      <c r="AY133" s="10" t="s">
        <v>166</v>
      </c>
      <c r="AZ133" s="2" t="s">
        <v>165</v>
      </c>
      <c r="BA133" s="12">
        <v>0.72357516585573167</v>
      </c>
      <c r="BB133" s="12">
        <v>0.15962830533624117</v>
      </c>
      <c r="BC133">
        <f t="shared" si="69"/>
        <v>0.26179042075143549</v>
      </c>
      <c r="BD133" t="e">
        <f t="shared" si="70"/>
        <v>#N/A</v>
      </c>
      <c r="BE133" s="9" t="str">
        <f t="shared" si="71"/>
        <v/>
      </c>
    </row>
    <row r="134" spans="2:57" x14ac:dyDescent="0.25">
      <c r="B134" t="s">
        <v>247</v>
      </c>
      <c r="C134" t="s">
        <v>246</v>
      </c>
      <c r="D134" s="32" t="str">
        <f>IF('Comparative Charts'!D145="","",1)</f>
        <v/>
      </c>
      <c r="O134" s="10">
        <v>127</v>
      </c>
      <c r="P134" s="10" t="s">
        <v>190</v>
      </c>
      <c r="Q134" s="2" t="s">
        <v>189</v>
      </c>
      <c r="R134" s="13">
        <v>0.76692980649486797</v>
      </c>
      <c r="S134" s="12">
        <v>0.25130023322348893</v>
      </c>
      <c r="T134">
        <f t="shared" si="54"/>
        <v>0.41213238248652184</v>
      </c>
      <c r="U134" t="e">
        <f t="shared" si="55"/>
        <v>#N/A</v>
      </c>
      <c r="V134" s="9" t="str">
        <f t="shared" si="56"/>
        <v/>
      </c>
      <c r="W134" s="10" t="s">
        <v>243</v>
      </c>
      <c r="X134" s="2" t="s">
        <v>242</v>
      </c>
      <c r="Y134" s="12">
        <v>0.91173894890487783</v>
      </c>
      <c r="Z134" s="12">
        <v>0.29988188904282925</v>
      </c>
      <c r="AA134">
        <f t="shared" si="57"/>
        <v>0.49180629803023995</v>
      </c>
      <c r="AB134" t="e">
        <f t="shared" si="58"/>
        <v>#N/A</v>
      </c>
      <c r="AC134" s="9" t="str">
        <f t="shared" si="59"/>
        <v/>
      </c>
      <c r="AD134" s="10" t="s">
        <v>225</v>
      </c>
      <c r="AE134" s="2" t="s">
        <v>224</v>
      </c>
      <c r="AF134" s="12">
        <v>0.71409582584017373</v>
      </c>
      <c r="AG134" s="12">
        <v>0.23363653218585126</v>
      </c>
      <c r="AH134">
        <f t="shared" si="60"/>
        <v>0.38316391278479606</v>
      </c>
      <c r="AI134" t="e">
        <f t="shared" si="61"/>
        <v>#N/A</v>
      </c>
      <c r="AJ134" s="9" t="str">
        <f t="shared" si="62"/>
        <v/>
      </c>
      <c r="AK134" s="10" t="s">
        <v>156</v>
      </c>
      <c r="AL134" s="2" t="s">
        <v>155</v>
      </c>
      <c r="AM134" s="12">
        <v>0.61418728402709399</v>
      </c>
      <c r="AN134" s="12">
        <v>0.24723861307061137</v>
      </c>
      <c r="AO134">
        <f t="shared" si="63"/>
        <v>0.40547132543580261</v>
      </c>
      <c r="AP134" t="e">
        <f t="shared" si="64"/>
        <v>#N/A</v>
      </c>
      <c r="AQ134" s="9" t="str">
        <f t="shared" si="65"/>
        <v/>
      </c>
      <c r="AR134" s="10" t="s">
        <v>256</v>
      </c>
      <c r="AS134" s="2" t="s">
        <v>255</v>
      </c>
      <c r="AT134" s="12">
        <v>0.77118129439746197</v>
      </c>
      <c r="AU134" s="12">
        <v>0.50346808045509683</v>
      </c>
      <c r="AV134">
        <f t="shared" si="66"/>
        <v>0.82568765194635874</v>
      </c>
      <c r="AW134" t="e">
        <f t="shared" si="67"/>
        <v>#N/A</v>
      </c>
      <c r="AX134" s="9" t="str">
        <f t="shared" si="68"/>
        <v/>
      </c>
      <c r="AY134" s="10" t="s">
        <v>160</v>
      </c>
      <c r="AZ134" s="2" t="s">
        <v>159</v>
      </c>
      <c r="BA134" s="12">
        <v>0.8023283628411797</v>
      </c>
      <c r="BB134" s="12">
        <v>0.18909298753709736</v>
      </c>
      <c r="BC134">
        <f t="shared" si="69"/>
        <v>0.31011249956083964</v>
      </c>
      <c r="BD134" t="e">
        <f t="shared" si="70"/>
        <v>#N/A</v>
      </c>
      <c r="BE134" s="9" t="str">
        <f t="shared" si="71"/>
        <v/>
      </c>
    </row>
    <row r="135" spans="2:57" x14ac:dyDescent="0.25">
      <c r="B135" t="s">
        <v>249</v>
      </c>
      <c r="C135" t="s">
        <v>248</v>
      </c>
      <c r="D135" s="32" t="str">
        <f>IF('Comparative Charts'!D146="","",1)</f>
        <v/>
      </c>
      <c r="O135" s="10">
        <v>128</v>
      </c>
      <c r="P135" s="10" t="s">
        <v>322</v>
      </c>
      <c r="Q135" s="2" t="s">
        <v>321</v>
      </c>
      <c r="R135" s="13">
        <v>0.76979660502873615</v>
      </c>
      <c r="S135" s="12">
        <v>0.25402694431067208</v>
      </c>
      <c r="T135">
        <f t="shared" si="54"/>
        <v>0.41660418866950216</v>
      </c>
      <c r="U135" t="e">
        <f t="shared" si="55"/>
        <v>#N/A</v>
      </c>
      <c r="V135" s="9" t="str">
        <f t="shared" si="56"/>
        <v/>
      </c>
      <c r="W135" s="10" t="s">
        <v>117</v>
      </c>
      <c r="X135" s="2" t="s">
        <v>116</v>
      </c>
      <c r="Y135" s="12">
        <v>0.91972187687454521</v>
      </c>
      <c r="Z135" s="12">
        <v>0.25228486761247954</v>
      </c>
      <c r="AA135">
        <f t="shared" si="57"/>
        <v>0.41374718288446644</v>
      </c>
      <c r="AB135" t="e">
        <f t="shared" si="58"/>
        <v>#N/A</v>
      </c>
      <c r="AC135" s="9" t="str">
        <f t="shared" si="59"/>
        <v/>
      </c>
      <c r="AD135" s="10" t="s">
        <v>160</v>
      </c>
      <c r="AE135" s="2" t="s">
        <v>159</v>
      </c>
      <c r="AF135" s="12">
        <v>0.77286927248144377</v>
      </c>
      <c r="AG135" s="12">
        <v>0.23363653218585126</v>
      </c>
      <c r="AH135">
        <f t="shared" si="60"/>
        <v>0.38316391278479606</v>
      </c>
      <c r="AI135" t="e">
        <f t="shared" si="61"/>
        <v>#N/A</v>
      </c>
      <c r="AJ135" s="9" t="str">
        <f t="shared" si="62"/>
        <v/>
      </c>
      <c r="AK135" s="10" t="s">
        <v>186</v>
      </c>
      <c r="AL135" s="2" t="s">
        <v>185</v>
      </c>
      <c r="AM135" s="12">
        <v>0.61585746664339158</v>
      </c>
      <c r="AN135" s="12">
        <v>0.39525422199815724</v>
      </c>
      <c r="AO135">
        <f t="shared" si="63"/>
        <v>0.64821692407697784</v>
      </c>
      <c r="AP135" t="e">
        <f t="shared" si="64"/>
        <v>#N/A</v>
      </c>
      <c r="AQ135" s="9" t="str">
        <f t="shared" si="65"/>
        <v/>
      </c>
      <c r="AR135" s="10" t="s">
        <v>30</v>
      </c>
      <c r="AS135" s="2" t="s">
        <v>29</v>
      </c>
      <c r="AT135" s="12">
        <v>0.79729522622895899</v>
      </c>
      <c r="AU135" s="12">
        <v>0.21813983950894791</v>
      </c>
      <c r="AV135">
        <f t="shared" si="66"/>
        <v>0.35774933679467458</v>
      </c>
      <c r="AW135" t="e">
        <f t="shared" si="67"/>
        <v>#N/A</v>
      </c>
      <c r="AX135" s="9" t="str">
        <f t="shared" si="68"/>
        <v/>
      </c>
      <c r="AY135" s="10" t="s">
        <v>111</v>
      </c>
      <c r="AZ135" s="2" t="s">
        <v>110</v>
      </c>
      <c r="BA135" s="12">
        <v>0.8066678309762757</v>
      </c>
      <c r="BB135" s="12">
        <v>0.53653470441187612</v>
      </c>
      <c r="BC135">
        <f t="shared" si="69"/>
        <v>0.87991691523547677</v>
      </c>
      <c r="BD135" t="e">
        <f t="shared" si="70"/>
        <v>#N/A</v>
      </c>
      <c r="BE135" s="9" t="str">
        <f t="shared" si="71"/>
        <v/>
      </c>
    </row>
    <row r="136" spans="2:57" x14ac:dyDescent="0.25">
      <c r="B136" t="s">
        <v>251</v>
      </c>
      <c r="C136" t="s">
        <v>250</v>
      </c>
      <c r="D136" s="32" t="str">
        <f>IF('Comparative Charts'!D147="","",1)</f>
        <v/>
      </c>
      <c r="O136" s="10">
        <v>129</v>
      </c>
      <c r="P136" s="10" t="s">
        <v>59</v>
      </c>
      <c r="Q136" s="2" t="s">
        <v>58</v>
      </c>
      <c r="R136" s="13">
        <v>0.77865076250272802</v>
      </c>
      <c r="S136" s="12">
        <v>0.25402694431067208</v>
      </c>
      <c r="T136">
        <f t="shared" ref="T136:T167" si="72">1.64*S136</f>
        <v>0.41660418866950216</v>
      </c>
      <c r="U136">
        <f t="shared" ref="U136:U167" si="73">IF(VLOOKUP(Q136,$C$9:$D$186,2,FALSE)=1,T136,NA())</f>
        <v>0.41660418866950216</v>
      </c>
      <c r="V136" s="9" t="str">
        <f t="shared" ref="V136:V167" si="74">IF(ISNA(U136)=TRUE,"",Q136)</f>
        <v>BWA</v>
      </c>
      <c r="W136" s="10" t="s">
        <v>361</v>
      </c>
      <c r="X136" s="2" t="s">
        <v>137</v>
      </c>
      <c r="Y136" s="12">
        <v>0.92151342858835283</v>
      </c>
      <c r="Z136" s="12">
        <v>0.26987977601169244</v>
      </c>
      <c r="AA136">
        <f t="shared" ref="AA136:AA167" si="75">1.64*Z136</f>
        <v>0.44260283265917555</v>
      </c>
      <c r="AB136" t="e">
        <f t="shared" ref="AB136:AB167" si="76">IF(VLOOKUP(X136,$C$9:$D$186,2,FALSE)=1,AA136,NA())</f>
        <v>#N/A</v>
      </c>
      <c r="AC136" s="9" t="str">
        <f t="shared" ref="AC136:AC167" si="77">IF(ISNA(AB136)=TRUE,"",X136)</f>
        <v/>
      </c>
      <c r="AD136" s="10" t="s">
        <v>166</v>
      </c>
      <c r="AE136" s="2" t="s">
        <v>165</v>
      </c>
      <c r="AF136" s="12">
        <v>0.83898797011488457</v>
      </c>
      <c r="AG136" s="12">
        <v>0.30537141907376114</v>
      </c>
      <c r="AH136">
        <f t="shared" ref="AH136:AH167" si="78">1.64*AG136</f>
        <v>0.50080912728096827</v>
      </c>
      <c r="AI136" t="e">
        <f t="shared" ref="AI136:AI167" si="79">IF(VLOOKUP(AE136,$C$9:$D$186,2,FALSE)=1,AH136,NA())</f>
        <v>#N/A</v>
      </c>
      <c r="AJ136" s="9" t="str">
        <f t="shared" ref="AJ136:AJ167" si="80">IF(ISNA(AI136)=TRUE,"",AE136)</f>
        <v/>
      </c>
      <c r="AK136" s="10" t="s">
        <v>18</v>
      </c>
      <c r="AL136" s="2" t="s">
        <v>17</v>
      </c>
      <c r="AM136" s="12">
        <v>0.66752454892309154</v>
      </c>
      <c r="AN136" s="12">
        <v>0.22904640098569978</v>
      </c>
      <c r="AO136">
        <f t="shared" ref="AO136:AO167" si="81">1.64*AN136</f>
        <v>0.37563609761654765</v>
      </c>
      <c r="AP136" t="e">
        <f t="shared" ref="AP136:AP167" si="82">IF(VLOOKUP(AL136,$C$9:$D$186,2,FALSE)=1,AO136,NA())</f>
        <v>#N/A</v>
      </c>
      <c r="AQ136" s="9" t="str">
        <f t="shared" ref="AQ136:AQ167" si="83">IF(ISNA(AP136)=TRUE,"",AL136)</f>
        <v/>
      </c>
      <c r="AR136" s="10" t="s">
        <v>293</v>
      </c>
      <c r="AS136" s="2" t="s">
        <v>292</v>
      </c>
      <c r="AT136" s="12">
        <v>0.82548346319800581</v>
      </c>
      <c r="AU136" s="12">
        <v>0.1861376812882912</v>
      </c>
      <c r="AV136">
        <f t="shared" ref="AV136:AV167" si="84">1.64*AU136</f>
        <v>0.30526579731279752</v>
      </c>
      <c r="AW136">
        <f t="shared" ref="AW136:AW167" si="85">IF(VLOOKUP(AS136,$C$9:$D$186,2,FALSE)=1,AV136,NA())</f>
        <v>0.30526579731279752</v>
      </c>
      <c r="AX136" s="9" t="str">
        <f t="shared" ref="AX136:AX167" si="86">IF(ISNA(AW136)=TRUE,"",AS136)</f>
        <v>SVN</v>
      </c>
      <c r="AY136" s="10" t="s">
        <v>132</v>
      </c>
      <c r="AZ136" s="2" t="s">
        <v>131</v>
      </c>
      <c r="BA136" s="12">
        <v>0.82482074326199506</v>
      </c>
      <c r="BB136" s="12">
        <v>0.19805508574877892</v>
      </c>
      <c r="BC136">
        <f t="shared" ref="BC136:BC167" si="87">1.64*BB136</f>
        <v>0.32481034062799741</v>
      </c>
      <c r="BD136" t="e">
        <f t="shared" ref="BD136:BD167" si="88">IF(VLOOKUP(AZ136,$C$9:$D$186,2,FALSE)=1,BC136,NA())</f>
        <v>#N/A</v>
      </c>
      <c r="BE136" s="9" t="str">
        <f t="shared" ref="BE136:BE167" si="89">IF(ISNA(BD136)=TRUE,"",AZ136)</f>
        <v/>
      </c>
    </row>
    <row r="137" spans="2:57" x14ac:dyDescent="0.25">
      <c r="B137" t="s">
        <v>368</v>
      </c>
      <c r="C137" t="s">
        <v>252</v>
      </c>
      <c r="D137" s="32" t="str">
        <f>IF('Comparative Charts'!D148="","",1)</f>
        <v/>
      </c>
      <c r="O137" s="10">
        <v>130</v>
      </c>
      <c r="P137" s="10" t="s">
        <v>105</v>
      </c>
      <c r="Q137" s="2" t="s">
        <v>104</v>
      </c>
      <c r="R137" s="13">
        <v>0.78885671575169658</v>
      </c>
      <c r="S137" s="12">
        <v>0.25130023322348893</v>
      </c>
      <c r="T137">
        <f t="shared" si="72"/>
        <v>0.41213238248652184</v>
      </c>
      <c r="U137" t="e">
        <f t="shared" si="73"/>
        <v>#N/A</v>
      </c>
      <c r="V137" s="9" t="str">
        <f t="shared" si="74"/>
        <v/>
      </c>
      <c r="W137" s="10" t="s">
        <v>372</v>
      </c>
      <c r="X137" s="2" t="s">
        <v>314</v>
      </c>
      <c r="Y137" s="12">
        <v>0.93853326244357371</v>
      </c>
      <c r="Z137" s="12">
        <v>0.26334453452009404</v>
      </c>
      <c r="AA137">
        <f t="shared" si="75"/>
        <v>0.43188503661295419</v>
      </c>
      <c r="AB137" t="e">
        <f t="shared" si="76"/>
        <v>#N/A</v>
      </c>
      <c r="AC137" s="9" t="str">
        <f t="shared" si="77"/>
        <v/>
      </c>
      <c r="AD137" s="10" t="s">
        <v>30</v>
      </c>
      <c r="AE137" s="2" t="s">
        <v>29</v>
      </c>
      <c r="AF137" s="12">
        <v>0.88326173224899007</v>
      </c>
      <c r="AG137" s="12">
        <v>0.24866131188801807</v>
      </c>
      <c r="AH137">
        <f t="shared" si="78"/>
        <v>0.40780455149634959</v>
      </c>
      <c r="AI137" t="e">
        <f t="shared" si="79"/>
        <v>#N/A</v>
      </c>
      <c r="AJ137" s="9" t="str">
        <f t="shared" si="80"/>
        <v/>
      </c>
      <c r="AK137" s="10" t="s">
        <v>249</v>
      </c>
      <c r="AL137" s="2" t="s">
        <v>248</v>
      </c>
      <c r="AM137" s="12">
        <v>0.66871539911413036</v>
      </c>
      <c r="AN137" s="12">
        <v>0.27405060086349636</v>
      </c>
      <c r="AO137">
        <f t="shared" si="81"/>
        <v>0.44944298541613403</v>
      </c>
      <c r="AP137" t="e">
        <f t="shared" si="82"/>
        <v>#N/A</v>
      </c>
      <c r="AQ137" s="9" t="str">
        <f t="shared" si="83"/>
        <v/>
      </c>
      <c r="AR137" s="10" t="s">
        <v>225</v>
      </c>
      <c r="AS137" s="2" t="s">
        <v>224</v>
      </c>
      <c r="AT137" s="12">
        <v>0.83361529960968994</v>
      </c>
      <c r="AU137" s="12">
        <v>0.20773727561581487</v>
      </c>
      <c r="AV137">
        <f t="shared" si="84"/>
        <v>0.34068913200993639</v>
      </c>
      <c r="AW137" t="e">
        <f t="shared" si="85"/>
        <v>#N/A</v>
      </c>
      <c r="AX137" s="9" t="str">
        <f t="shared" si="86"/>
        <v/>
      </c>
      <c r="AY137" s="10" t="s">
        <v>293</v>
      </c>
      <c r="AZ137" s="2" t="s">
        <v>292</v>
      </c>
      <c r="BA137" s="12">
        <v>1.0228059766063373</v>
      </c>
      <c r="BB137" s="12">
        <v>0.21360526834447727</v>
      </c>
      <c r="BC137">
        <f t="shared" si="87"/>
        <v>0.35031264008494267</v>
      </c>
      <c r="BD137">
        <f t="shared" si="88"/>
        <v>0.35031264008494267</v>
      </c>
      <c r="BE137" s="9" t="str">
        <f t="shared" si="89"/>
        <v>SVN</v>
      </c>
    </row>
    <row r="138" spans="2:57" x14ac:dyDescent="0.25">
      <c r="B138" t="s">
        <v>254</v>
      </c>
      <c r="C138" t="s">
        <v>253</v>
      </c>
      <c r="D138" s="32" t="str">
        <f>IF('Comparative Charts'!D149="","",1)</f>
        <v/>
      </c>
      <c r="O138" s="10">
        <v>131</v>
      </c>
      <c r="P138" s="10" t="s">
        <v>380</v>
      </c>
      <c r="Q138" s="2" t="s">
        <v>287</v>
      </c>
      <c r="R138" s="13">
        <v>0.82056170327565869</v>
      </c>
      <c r="S138" s="12">
        <v>0.36031461549530619</v>
      </c>
      <c r="T138">
        <f t="shared" si="72"/>
        <v>0.59091596941230207</v>
      </c>
      <c r="U138" t="e">
        <f t="shared" si="73"/>
        <v>#N/A</v>
      </c>
      <c r="V138" s="9" t="str">
        <f t="shared" si="74"/>
        <v/>
      </c>
      <c r="W138" s="10" t="s">
        <v>62</v>
      </c>
      <c r="X138" s="2" t="s">
        <v>61</v>
      </c>
      <c r="Y138" s="12">
        <v>1.0271998563417271</v>
      </c>
      <c r="Z138" s="12">
        <v>0.25228486761247954</v>
      </c>
      <c r="AA138">
        <f t="shared" si="75"/>
        <v>0.41374718288446644</v>
      </c>
      <c r="AB138" t="e">
        <f t="shared" si="76"/>
        <v>#N/A</v>
      </c>
      <c r="AC138" s="9" t="str">
        <f t="shared" si="77"/>
        <v/>
      </c>
      <c r="AD138" s="10" t="s">
        <v>243</v>
      </c>
      <c r="AE138" s="2" t="s">
        <v>242</v>
      </c>
      <c r="AF138" s="12">
        <v>0.89976388517880279</v>
      </c>
      <c r="AG138" s="12">
        <v>0.31908959204123422</v>
      </c>
      <c r="AH138">
        <f t="shared" si="78"/>
        <v>0.52330693094762404</v>
      </c>
      <c r="AI138" t="e">
        <f t="shared" si="79"/>
        <v>#N/A</v>
      </c>
      <c r="AJ138" s="9" t="str">
        <f t="shared" si="80"/>
        <v/>
      </c>
      <c r="AK138" s="10" t="s">
        <v>113</v>
      </c>
      <c r="AL138" s="2" t="s">
        <v>112</v>
      </c>
      <c r="AM138" s="12">
        <v>0.71345181628339671</v>
      </c>
      <c r="AN138" s="12">
        <v>0.22876000329023777</v>
      </c>
      <c r="AO138">
        <f t="shared" si="81"/>
        <v>0.37516640539598994</v>
      </c>
      <c r="AP138" t="e">
        <f t="shared" si="82"/>
        <v>#N/A</v>
      </c>
      <c r="AQ138" s="9" t="str">
        <f t="shared" si="83"/>
        <v/>
      </c>
      <c r="AR138" s="10" t="s">
        <v>160</v>
      </c>
      <c r="AS138" s="2" t="s">
        <v>159</v>
      </c>
      <c r="AT138" s="12">
        <v>0.86090146886788788</v>
      </c>
      <c r="AU138" s="12">
        <v>0.20773727561581487</v>
      </c>
      <c r="AV138">
        <f t="shared" si="84"/>
        <v>0.34068913200993639</v>
      </c>
      <c r="AW138" t="e">
        <f t="shared" si="85"/>
        <v>#N/A</v>
      </c>
      <c r="AX138" s="9" t="str">
        <f t="shared" si="86"/>
        <v/>
      </c>
      <c r="AY138" s="10" t="s">
        <v>66</v>
      </c>
      <c r="AZ138" s="2" t="s">
        <v>65</v>
      </c>
      <c r="BA138" s="12">
        <v>1.0292056372793361</v>
      </c>
      <c r="BB138" s="12">
        <v>0.19805508574877892</v>
      </c>
      <c r="BC138">
        <f t="shared" si="87"/>
        <v>0.32481034062799741</v>
      </c>
      <c r="BD138">
        <f t="shared" si="88"/>
        <v>0.32481034062799741</v>
      </c>
      <c r="BE138" s="9" t="str">
        <f t="shared" si="89"/>
        <v>CHL</v>
      </c>
    </row>
    <row r="139" spans="2:57" x14ac:dyDescent="0.25">
      <c r="B139" t="s">
        <v>256</v>
      </c>
      <c r="C139" t="s">
        <v>255</v>
      </c>
      <c r="D139" s="32" t="str">
        <f>IF('Comparative Charts'!D150="","",1)</f>
        <v/>
      </c>
      <c r="O139" s="10">
        <v>132</v>
      </c>
      <c r="P139" s="10" t="s">
        <v>213</v>
      </c>
      <c r="Q139" s="2" t="s">
        <v>212</v>
      </c>
      <c r="R139" s="13">
        <v>0.84257225964418014</v>
      </c>
      <c r="S139" s="12">
        <v>0.29137760175532934</v>
      </c>
      <c r="T139">
        <f t="shared" si="72"/>
        <v>0.47785926687874009</v>
      </c>
      <c r="U139">
        <f t="shared" si="73"/>
        <v>0.47785926687874009</v>
      </c>
      <c r="V139" s="9" t="str">
        <f t="shared" si="74"/>
        <v>MNG</v>
      </c>
      <c r="W139" s="10" t="s">
        <v>293</v>
      </c>
      <c r="X139" s="2" t="s">
        <v>292</v>
      </c>
      <c r="Y139" s="12">
        <v>1.0930420346257077</v>
      </c>
      <c r="Z139" s="12">
        <v>0.24354998171430456</v>
      </c>
      <c r="AA139">
        <f t="shared" si="75"/>
        <v>0.39942197001145946</v>
      </c>
      <c r="AB139">
        <f t="shared" si="76"/>
        <v>0.39942197001145946</v>
      </c>
      <c r="AC139" s="9" t="str">
        <f t="shared" si="77"/>
        <v>SVN</v>
      </c>
      <c r="AD139" s="10" t="s">
        <v>85</v>
      </c>
      <c r="AE139" s="2" t="s">
        <v>84</v>
      </c>
      <c r="AF139" s="12">
        <v>1.0406254320867756</v>
      </c>
      <c r="AG139" s="12">
        <v>0.31908959204123422</v>
      </c>
      <c r="AH139">
        <f t="shared" si="78"/>
        <v>0.52330693094762404</v>
      </c>
      <c r="AI139" t="e">
        <f t="shared" si="79"/>
        <v>#N/A</v>
      </c>
      <c r="AJ139" s="9" t="str">
        <f t="shared" si="80"/>
        <v/>
      </c>
      <c r="AK139" s="10" t="s">
        <v>379</v>
      </c>
      <c r="AL139" s="2" t="s">
        <v>309</v>
      </c>
      <c r="AM139" s="12">
        <v>0.71755677177399091</v>
      </c>
      <c r="AN139" s="12">
        <v>0.51994095831945863</v>
      </c>
      <c r="AO139">
        <f t="shared" si="81"/>
        <v>0.85270317164391207</v>
      </c>
      <c r="AP139" t="e">
        <f t="shared" si="82"/>
        <v>#N/A</v>
      </c>
      <c r="AQ139" s="9" t="str">
        <f t="shared" si="83"/>
        <v/>
      </c>
      <c r="AR139" s="10" t="s">
        <v>210</v>
      </c>
      <c r="AS139" s="2" t="s">
        <v>209</v>
      </c>
      <c r="AT139" s="12">
        <v>0.86397382135625411</v>
      </c>
      <c r="AU139" s="12">
        <v>0.44307336250641616</v>
      </c>
      <c r="AV139">
        <f t="shared" si="84"/>
        <v>0.72664031451052247</v>
      </c>
      <c r="AW139" t="e">
        <f t="shared" si="85"/>
        <v>#N/A</v>
      </c>
      <c r="AX139" s="9" t="str">
        <f t="shared" si="86"/>
        <v/>
      </c>
      <c r="AY139" s="10" t="s">
        <v>256</v>
      </c>
      <c r="AZ139" s="2" t="s">
        <v>255</v>
      </c>
      <c r="BA139" s="12">
        <v>1.1180428217294143</v>
      </c>
      <c r="BB139" s="12">
        <v>0.52590974871530882</v>
      </c>
      <c r="BC139">
        <f t="shared" si="87"/>
        <v>0.86249198789310644</v>
      </c>
      <c r="BD139" t="e">
        <f t="shared" si="88"/>
        <v>#N/A</v>
      </c>
      <c r="BE139" s="9" t="str">
        <f t="shared" si="89"/>
        <v/>
      </c>
    </row>
    <row r="140" spans="2:57" x14ac:dyDescent="0.25">
      <c r="B140" t="s">
        <v>363</v>
      </c>
      <c r="C140" t="s">
        <v>257</v>
      </c>
      <c r="D140" s="32" t="str">
        <f>IF('Comparative Charts'!D151="","",1)</f>
        <v/>
      </c>
      <c r="O140" s="10">
        <v>133</v>
      </c>
      <c r="P140" s="10" t="s">
        <v>379</v>
      </c>
      <c r="Q140" s="2" t="s">
        <v>309</v>
      </c>
      <c r="R140" s="13">
        <v>0.9532491618712825</v>
      </c>
      <c r="S140" s="12">
        <v>0.25402694431067208</v>
      </c>
      <c r="T140">
        <f t="shared" si="72"/>
        <v>0.41660418866950216</v>
      </c>
      <c r="U140" t="e">
        <f t="shared" si="73"/>
        <v>#N/A</v>
      </c>
      <c r="V140" s="9" t="str">
        <f t="shared" si="74"/>
        <v/>
      </c>
      <c r="W140" s="10" t="s">
        <v>324</v>
      </c>
      <c r="X140" s="2" t="s">
        <v>323</v>
      </c>
      <c r="Y140" s="12">
        <v>1.0959887335273921</v>
      </c>
      <c r="Z140" s="12">
        <v>0.25228486761247954</v>
      </c>
      <c r="AA140">
        <f t="shared" si="75"/>
        <v>0.41374718288446644</v>
      </c>
      <c r="AB140" t="e">
        <f t="shared" si="76"/>
        <v>#N/A</v>
      </c>
      <c r="AC140" s="9" t="str">
        <f t="shared" si="77"/>
        <v/>
      </c>
      <c r="AD140" s="10" t="s">
        <v>259</v>
      </c>
      <c r="AE140" s="2" t="s">
        <v>258</v>
      </c>
      <c r="AF140" s="12">
        <v>1.1512038694785007</v>
      </c>
      <c r="AG140" s="12">
        <v>0.23363653218585126</v>
      </c>
      <c r="AH140">
        <f t="shared" si="78"/>
        <v>0.38316391278479606</v>
      </c>
      <c r="AI140" t="e">
        <f t="shared" si="79"/>
        <v>#N/A</v>
      </c>
      <c r="AJ140" s="9" t="str">
        <f t="shared" si="80"/>
        <v/>
      </c>
      <c r="AK140" s="10" t="s">
        <v>105</v>
      </c>
      <c r="AL140" s="2" t="s">
        <v>104</v>
      </c>
      <c r="AM140" s="12">
        <v>0.74297115654979973</v>
      </c>
      <c r="AN140" s="12">
        <v>0.2628266479146692</v>
      </c>
      <c r="AO140">
        <f t="shared" si="81"/>
        <v>0.43103570258005747</v>
      </c>
      <c r="AP140" t="e">
        <f t="shared" si="82"/>
        <v>#N/A</v>
      </c>
      <c r="AQ140" s="9" t="str">
        <f t="shared" si="83"/>
        <v/>
      </c>
      <c r="AR140" s="10" t="s">
        <v>177</v>
      </c>
      <c r="AS140" s="2" t="s">
        <v>176</v>
      </c>
      <c r="AT140" s="12">
        <v>0.90737285902055631</v>
      </c>
      <c r="AU140" s="12">
        <v>0.27634968636657775</v>
      </c>
      <c r="AV140">
        <f t="shared" si="84"/>
        <v>0.45321348564118746</v>
      </c>
      <c r="AW140" t="e">
        <f t="shared" si="85"/>
        <v>#N/A</v>
      </c>
      <c r="AX140" s="9" t="str">
        <f t="shared" si="86"/>
        <v/>
      </c>
      <c r="AY140" s="10" t="s">
        <v>103</v>
      </c>
      <c r="AZ140" s="2" t="s">
        <v>102</v>
      </c>
      <c r="BA140" s="12">
        <v>1.2142607209685121</v>
      </c>
      <c r="BB140" s="12">
        <v>0.18909298753709736</v>
      </c>
      <c r="BC140">
        <f t="shared" si="87"/>
        <v>0.31011249956083964</v>
      </c>
      <c r="BD140" t="e">
        <f t="shared" si="88"/>
        <v>#N/A</v>
      </c>
      <c r="BE140" s="9" t="str">
        <f t="shared" si="89"/>
        <v/>
      </c>
    </row>
    <row r="141" spans="2:57" x14ac:dyDescent="0.25">
      <c r="B141" t="s">
        <v>259</v>
      </c>
      <c r="C141" t="s">
        <v>258</v>
      </c>
      <c r="D141" s="32" t="str">
        <f>IF('Comparative Charts'!D152="","",1)</f>
        <v/>
      </c>
      <c r="O141" s="10">
        <v>134</v>
      </c>
      <c r="P141" s="10" t="s">
        <v>79</v>
      </c>
      <c r="Q141" s="2" t="s">
        <v>78</v>
      </c>
      <c r="R141" s="13">
        <v>0.98624661449442297</v>
      </c>
      <c r="S141" s="12">
        <v>0.36031461549530619</v>
      </c>
      <c r="T141">
        <f t="shared" si="72"/>
        <v>0.59091596941230207</v>
      </c>
      <c r="U141" t="e">
        <f t="shared" si="73"/>
        <v>#N/A</v>
      </c>
      <c r="V141" s="9" t="str">
        <f t="shared" si="74"/>
        <v/>
      </c>
      <c r="W141" s="10" t="s">
        <v>221</v>
      </c>
      <c r="X141" s="2" t="s">
        <v>220</v>
      </c>
      <c r="Y141" s="12">
        <v>1.1436229113847114</v>
      </c>
      <c r="Z141" s="12">
        <v>0.38741394913259203</v>
      </c>
      <c r="AA141">
        <f t="shared" si="75"/>
        <v>0.63535887657745094</v>
      </c>
      <c r="AB141" t="e">
        <f t="shared" si="76"/>
        <v>#N/A</v>
      </c>
      <c r="AC141" s="9" t="str">
        <f t="shared" si="77"/>
        <v/>
      </c>
      <c r="AD141" s="10" t="s">
        <v>66</v>
      </c>
      <c r="AE141" s="2" t="s">
        <v>65</v>
      </c>
      <c r="AF141" s="12">
        <v>1.1658806436272082</v>
      </c>
      <c r="AG141" s="12">
        <v>0.24866131188801807</v>
      </c>
      <c r="AH141">
        <f t="shared" si="78"/>
        <v>0.40780455149634959</v>
      </c>
      <c r="AI141">
        <f t="shared" si="79"/>
        <v>0.40780455149634959</v>
      </c>
      <c r="AJ141" s="9" t="str">
        <f t="shared" si="80"/>
        <v>CHL</v>
      </c>
      <c r="AK141" s="10" t="s">
        <v>40</v>
      </c>
      <c r="AL141" s="2" t="s">
        <v>39</v>
      </c>
      <c r="AM141" s="12">
        <v>0.75189178411657842</v>
      </c>
      <c r="AN141" s="12">
        <v>0.39525422199815724</v>
      </c>
      <c r="AO141">
        <f t="shared" si="81"/>
        <v>0.64821692407697784</v>
      </c>
      <c r="AP141" t="e">
        <f t="shared" si="82"/>
        <v>#N/A</v>
      </c>
      <c r="AQ141" s="9" t="str">
        <f t="shared" si="83"/>
        <v/>
      </c>
      <c r="AR141" s="10" t="s">
        <v>85</v>
      </c>
      <c r="AS141" s="2" t="s">
        <v>84</v>
      </c>
      <c r="AT141" s="12">
        <v>0.92756749502634872</v>
      </c>
      <c r="AU141" s="12">
        <v>0.27634968636657775</v>
      </c>
      <c r="AV141">
        <f t="shared" si="84"/>
        <v>0.45321348564118746</v>
      </c>
      <c r="AW141" t="e">
        <f t="shared" si="85"/>
        <v>#N/A</v>
      </c>
      <c r="AX141" s="9" t="str">
        <f t="shared" si="86"/>
        <v/>
      </c>
      <c r="AY141" s="10" t="s">
        <v>259</v>
      </c>
      <c r="AZ141" s="2" t="s">
        <v>258</v>
      </c>
      <c r="BA141" s="12">
        <v>1.2179071090278533</v>
      </c>
      <c r="BB141" s="12">
        <v>0.18909298753709736</v>
      </c>
      <c r="BC141">
        <f t="shared" si="87"/>
        <v>0.31011249956083964</v>
      </c>
      <c r="BD141" t="e">
        <f t="shared" si="88"/>
        <v>#N/A</v>
      </c>
      <c r="BE141" s="9" t="str">
        <f t="shared" si="89"/>
        <v/>
      </c>
    </row>
    <row r="142" spans="2:57" x14ac:dyDescent="0.25">
      <c r="B142" t="s">
        <v>261</v>
      </c>
      <c r="C142" t="s">
        <v>260</v>
      </c>
      <c r="D142" s="32" t="str">
        <f>IF('Comparative Charts'!D153="","",1)</f>
        <v/>
      </c>
      <c r="O142" s="10">
        <v>135</v>
      </c>
      <c r="P142" s="10" t="s">
        <v>370</v>
      </c>
      <c r="Q142" s="2" t="s">
        <v>333</v>
      </c>
      <c r="R142" s="13">
        <v>0.99127280362861914</v>
      </c>
      <c r="S142" s="12">
        <v>0.25130023322348893</v>
      </c>
      <c r="T142">
        <f t="shared" si="72"/>
        <v>0.41213238248652184</v>
      </c>
      <c r="U142" t="e">
        <f t="shared" si="73"/>
        <v>#N/A</v>
      </c>
      <c r="V142" s="9" t="str">
        <f t="shared" si="74"/>
        <v/>
      </c>
      <c r="W142" s="10" t="s">
        <v>166</v>
      </c>
      <c r="X142" s="2" t="s">
        <v>165</v>
      </c>
      <c r="Y142" s="12">
        <v>1.1530756985348389</v>
      </c>
      <c r="Z142" s="12">
        <v>0.29147875964465686</v>
      </c>
      <c r="AA142">
        <f t="shared" si="75"/>
        <v>0.4780251658172372</v>
      </c>
      <c r="AB142" t="e">
        <f t="shared" si="76"/>
        <v>#N/A</v>
      </c>
      <c r="AC142" s="9" t="str">
        <f t="shared" si="77"/>
        <v/>
      </c>
      <c r="AD142" s="10" t="s">
        <v>24</v>
      </c>
      <c r="AE142" s="2" t="s">
        <v>23</v>
      </c>
      <c r="AF142" s="12">
        <v>1.2187250838209753</v>
      </c>
      <c r="AG142" s="12">
        <v>0.23363653218585126</v>
      </c>
      <c r="AH142">
        <f t="shared" si="78"/>
        <v>0.38316391278479606</v>
      </c>
      <c r="AI142" t="e">
        <f t="shared" si="79"/>
        <v>#N/A</v>
      </c>
      <c r="AJ142" s="9" t="str">
        <f t="shared" si="80"/>
        <v/>
      </c>
      <c r="AK142" s="10" t="s">
        <v>162</v>
      </c>
      <c r="AL142" s="2" t="s">
        <v>161</v>
      </c>
      <c r="AM142" s="12">
        <v>0.75951487631354742</v>
      </c>
      <c r="AN142" s="12">
        <v>0.51661669269246691</v>
      </c>
      <c r="AO142">
        <f t="shared" si="81"/>
        <v>0.84725137601564571</v>
      </c>
      <c r="AP142">
        <f t="shared" si="82"/>
        <v>0.84725137601564571</v>
      </c>
      <c r="AQ142" s="9" t="str">
        <f t="shared" si="83"/>
        <v>JAM</v>
      </c>
      <c r="AR142" s="10" t="s">
        <v>372</v>
      </c>
      <c r="AS142" s="2" t="s">
        <v>314</v>
      </c>
      <c r="AT142" s="12">
        <v>0.92814257216132989</v>
      </c>
      <c r="AU142" s="12">
        <v>0.21813983950894791</v>
      </c>
      <c r="AV142">
        <f t="shared" si="84"/>
        <v>0.35774933679467458</v>
      </c>
      <c r="AW142" t="e">
        <f t="shared" si="85"/>
        <v>#N/A</v>
      </c>
      <c r="AX142" s="9" t="str">
        <f t="shared" si="86"/>
        <v/>
      </c>
      <c r="AY142" s="10" t="s">
        <v>158</v>
      </c>
      <c r="AZ142" s="2" t="s">
        <v>157</v>
      </c>
      <c r="BA142" s="12">
        <v>1.2766880201375663</v>
      </c>
      <c r="BB142" s="12">
        <v>0.20069157159218198</v>
      </c>
      <c r="BC142">
        <f t="shared" si="87"/>
        <v>0.32913417741117845</v>
      </c>
      <c r="BD142" t="e">
        <f t="shared" si="88"/>
        <v>#N/A</v>
      </c>
      <c r="BE142" s="9" t="str">
        <f t="shared" si="89"/>
        <v/>
      </c>
    </row>
    <row r="143" spans="2:57" x14ac:dyDescent="0.25">
      <c r="B143" t="s">
        <v>263</v>
      </c>
      <c r="C143" t="s">
        <v>262</v>
      </c>
      <c r="D143" s="32" t="str">
        <f>IF('Comparative Charts'!D154="","",1)</f>
        <v/>
      </c>
      <c r="O143" s="10">
        <v>136</v>
      </c>
      <c r="P143" s="10" t="s">
        <v>364</v>
      </c>
      <c r="Q143" s="2" t="s">
        <v>175</v>
      </c>
      <c r="R143" s="13">
        <v>1.0023254816966283</v>
      </c>
      <c r="S143" s="12">
        <v>0.25130023322348893</v>
      </c>
      <c r="T143">
        <f t="shared" si="72"/>
        <v>0.41213238248652184</v>
      </c>
      <c r="U143" t="e">
        <f t="shared" si="73"/>
        <v>#N/A</v>
      </c>
      <c r="V143" s="9" t="str">
        <f t="shared" si="74"/>
        <v/>
      </c>
      <c r="W143" s="10" t="s">
        <v>160</v>
      </c>
      <c r="X143" s="2" t="s">
        <v>159</v>
      </c>
      <c r="Y143" s="12">
        <v>1.1585265417888226</v>
      </c>
      <c r="Z143" s="12">
        <v>0.25228486761247954</v>
      </c>
      <c r="AA143">
        <f t="shared" si="75"/>
        <v>0.41374718288446644</v>
      </c>
      <c r="AB143" t="e">
        <f t="shared" si="76"/>
        <v>#N/A</v>
      </c>
      <c r="AC143" s="9" t="str">
        <f t="shared" si="77"/>
        <v/>
      </c>
      <c r="AD143" s="10" t="s">
        <v>361</v>
      </c>
      <c r="AE143" s="2" t="s">
        <v>137</v>
      </c>
      <c r="AF143" s="12">
        <v>1.248339680893368</v>
      </c>
      <c r="AG143" s="12">
        <v>0.24819765298730315</v>
      </c>
      <c r="AH143">
        <f t="shared" si="78"/>
        <v>0.40704415089917712</v>
      </c>
      <c r="AI143" t="e">
        <f t="shared" si="79"/>
        <v>#N/A</v>
      </c>
      <c r="AJ143" s="9" t="str">
        <f t="shared" si="80"/>
        <v/>
      </c>
      <c r="AK143" s="10" t="s">
        <v>30</v>
      </c>
      <c r="AL143" s="2" t="s">
        <v>29</v>
      </c>
      <c r="AM143" s="12">
        <v>0.79383072480465788</v>
      </c>
      <c r="AN143" s="12">
        <v>0.22904640098569978</v>
      </c>
      <c r="AO143">
        <f t="shared" si="81"/>
        <v>0.37563609761654765</v>
      </c>
      <c r="AP143" t="e">
        <f t="shared" si="82"/>
        <v>#N/A</v>
      </c>
      <c r="AQ143" s="9" t="str">
        <f t="shared" si="83"/>
        <v/>
      </c>
      <c r="AR143" s="10" t="s">
        <v>364</v>
      </c>
      <c r="AS143" s="2" t="s">
        <v>175</v>
      </c>
      <c r="AT143" s="12">
        <v>0.94255099680658327</v>
      </c>
      <c r="AU143" s="12">
        <v>0.20773727561581487</v>
      </c>
      <c r="AV143">
        <f t="shared" si="84"/>
        <v>0.34068913200993639</v>
      </c>
      <c r="AW143" t="e">
        <f t="shared" si="85"/>
        <v>#N/A</v>
      </c>
      <c r="AX143" s="9" t="str">
        <f t="shared" si="86"/>
        <v/>
      </c>
      <c r="AY143" s="10" t="s">
        <v>113</v>
      </c>
      <c r="AZ143" s="2" t="s">
        <v>112</v>
      </c>
      <c r="BA143" s="12">
        <v>1.2823942157144548</v>
      </c>
      <c r="BB143" s="12">
        <v>0.19620820843666348</v>
      </c>
      <c r="BC143">
        <f t="shared" si="87"/>
        <v>0.3217814618361281</v>
      </c>
      <c r="BD143" t="e">
        <f t="shared" si="88"/>
        <v>#N/A</v>
      </c>
      <c r="BE143" s="9" t="str">
        <f t="shared" si="89"/>
        <v/>
      </c>
    </row>
    <row r="144" spans="2:57" x14ac:dyDescent="0.25">
      <c r="B144" t="s">
        <v>265</v>
      </c>
      <c r="C144" t="s">
        <v>264</v>
      </c>
      <c r="D144" s="32" t="str">
        <f>IF('Comparative Charts'!D155="","",1)</f>
        <v/>
      </c>
      <c r="O144" s="10">
        <v>137</v>
      </c>
      <c r="P144" s="10" t="s">
        <v>136</v>
      </c>
      <c r="Q144" s="2" t="s">
        <v>135</v>
      </c>
      <c r="R144" s="13">
        <v>1.0096128462050005</v>
      </c>
      <c r="S144" s="12">
        <v>0.29137760175532934</v>
      </c>
      <c r="T144">
        <f t="shared" si="72"/>
        <v>0.47785926687874009</v>
      </c>
      <c r="U144" t="e">
        <f t="shared" si="73"/>
        <v>#N/A</v>
      </c>
      <c r="V144" s="9" t="str">
        <f t="shared" si="74"/>
        <v/>
      </c>
      <c r="W144" s="10" t="s">
        <v>22</v>
      </c>
      <c r="X144" s="2" t="s">
        <v>21</v>
      </c>
      <c r="Y144" s="12">
        <v>1.1841498643981401</v>
      </c>
      <c r="Z144" s="12">
        <v>0.26334453452009404</v>
      </c>
      <c r="AA144">
        <f t="shared" si="75"/>
        <v>0.43188503661295419</v>
      </c>
      <c r="AB144" t="e">
        <f t="shared" si="76"/>
        <v>#N/A</v>
      </c>
      <c r="AC144" s="9" t="str">
        <f t="shared" si="77"/>
        <v/>
      </c>
      <c r="AD144" s="10" t="s">
        <v>256</v>
      </c>
      <c r="AE144" s="2" t="s">
        <v>255</v>
      </c>
      <c r="AF144" s="12">
        <v>1.2639489175068348</v>
      </c>
      <c r="AG144" s="12">
        <v>0.5214504122426028</v>
      </c>
      <c r="AH144">
        <f t="shared" si="78"/>
        <v>0.85517867607786857</v>
      </c>
      <c r="AI144" t="e">
        <f t="shared" si="79"/>
        <v>#N/A</v>
      </c>
      <c r="AJ144" s="9" t="str">
        <f t="shared" si="80"/>
        <v/>
      </c>
      <c r="AK144" s="10" t="s">
        <v>372</v>
      </c>
      <c r="AL144" s="2" t="s">
        <v>314</v>
      </c>
      <c r="AM144" s="12">
        <v>0.82861130204296107</v>
      </c>
      <c r="AN144" s="12">
        <v>0.22904640098569978</v>
      </c>
      <c r="AO144">
        <f t="shared" si="81"/>
        <v>0.37563609761654765</v>
      </c>
      <c r="AP144" t="e">
        <f t="shared" si="82"/>
        <v>#N/A</v>
      </c>
      <c r="AQ144" s="9" t="str">
        <f t="shared" si="83"/>
        <v/>
      </c>
      <c r="AR144" s="10" t="s">
        <v>227</v>
      </c>
      <c r="AS144" s="2" t="s">
        <v>226</v>
      </c>
      <c r="AT144" s="12">
        <v>0.95367963398018363</v>
      </c>
      <c r="AU144" s="12">
        <v>0.30864385839110769</v>
      </c>
      <c r="AV144">
        <f t="shared" si="84"/>
        <v>0.50617592776141662</v>
      </c>
      <c r="AW144" t="e">
        <f t="shared" si="85"/>
        <v>#N/A</v>
      </c>
      <c r="AX144" s="9" t="str">
        <f t="shared" si="86"/>
        <v/>
      </c>
      <c r="AY144" s="10" t="s">
        <v>361</v>
      </c>
      <c r="AZ144" s="2" t="s">
        <v>137</v>
      </c>
      <c r="BA144" s="12">
        <v>1.3133359796370441</v>
      </c>
      <c r="BB144" s="12">
        <v>0.15607290306933727</v>
      </c>
      <c r="BC144">
        <f t="shared" si="87"/>
        <v>0.25595956103371309</v>
      </c>
      <c r="BD144" t="e">
        <f t="shared" si="88"/>
        <v>#N/A</v>
      </c>
      <c r="BE144" s="9" t="str">
        <f t="shared" si="89"/>
        <v/>
      </c>
    </row>
    <row r="145" spans="2:57" x14ac:dyDescent="0.25">
      <c r="B145" t="s">
        <v>267</v>
      </c>
      <c r="C145" t="s">
        <v>266</v>
      </c>
      <c r="D145" s="32" t="str">
        <f>IF('Comparative Charts'!D156="","",1)</f>
        <v/>
      </c>
      <c r="O145" s="10">
        <v>138</v>
      </c>
      <c r="P145" s="10" t="s">
        <v>221</v>
      </c>
      <c r="Q145" s="2" t="s">
        <v>220</v>
      </c>
      <c r="R145" s="13">
        <v>1.0116573925871677</v>
      </c>
      <c r="S145" s="12">
        <v>0.29161828587045291</v>
      </c>
      <c r="T145">
        <f t="shared" si="72"/>
        <v>0.47825398882754272</v>
      </c>
      <c r="U145" t="e">
        <f t="shared" si="73"/>
        <v>#N/A</v>
      </c>
      <c r="V145" s="9" t="str">
        <f t="shared" si="74"/>
        <v/>
      </c>
      <c r="W145" s="10" t="s">
        <v>145</v>
      </c>
      <c r="X145" s="2" t="s">
        <v>144</v>
      </c>
      <c r="Y145" s="12">
        <v>1.2453232292695837</v>
      </c>
      <c r="Z145" s="12">
        <v>0.21591513909296886</v>
      </c>
      <c r="AA145">
        <f t="shared" si="75"/>
        <v>0.3541008281124689</v>
      </c>
      <c r="AB145" t="e">
        <f t="shared" si="76"/>
        <v>#N/A</v>
      </c>
      <c r="AC145" s="9" t="str">
        <f t="shared" si="77"/>
        <v/>
      </c>
      <c r="AD145" s="10" t="s">
        <v>113</v>
      </c>
      <c r="AE145" s="2" t="s">
        <v>112</v>
      </c>
      <c r="AF145" s="12">
        <v>1.2795323804320009</v>
      </c>
      <c r="AG145" s="12">
        <v>0.23363653218585126</v>
      </c>
      <c r="AH145">
        <f t="shared" si="78"/>
        <v>0.38316391278479606</v>
      </c>
      <c r="AI145" t="e">
        <f t="shared" si="79"/>
        <v>#N/A</v>
      </c>
      <c r="AJ145" s="9" t="str">
        <f t="shared" si="80"/>
        <v/>
      </c>
      <c r="AK145" s="10" t="s">
        <v>85</v>
      </c>
      <c r="AL145" s="2" t="s">
        <v>84</v>
      </c>
      <c r="AM145" s="12">
        <v>0.84004063448684252</v>
      </c>
      <c r="AN145" s="12">
        <v>0.39525422199815724</v>
      </c>
      <c r="AO145">
        <f t="shared" si="81"/>
        <v>0.64821692407697784</v>
      </c>
      <c r="AP145" t="e">
        <f t="shared" si="82"/>
        <v>#N/A</v>
      </c>
      <c r="AQ145" s="9" t="str">
        <f t="shared" si="83"/>
        <v/>
      </c>
      <c r="AR145" s="10" t="s">
        <v>158</v>
      </c>
      <c r="AS145" s="2" t="s">
        <v>157</v>
      </c>
      <c r="AT145" s="12">
        <v>0.96584431336432763</v>
      </c>
      <c r="AU145" s="12">
        <v>0.23004193092994482</v>
      </c>
      <c r="AV145">
        <f t="shared" si="84"/>
        <v>0.37726876672510951</v>
      </c>
      <c r="AW145" t="e">
        <f t="shared" si="85"/>
        <v>#N/A</v>
      </c>
      <c r="AX145" s="9" t="str">
        <f t="shared" si="86"/>
        <v/>
      </c>
      <c r="AY145" s="10" t="s">
        <v>324</v>
      </c>
      <c r="AZ145" s="2" t="s">
        <v>323</v>
      </c>
      <c r="BA145" s="12">
        <v>1.4068375500297514</v>
      </c>
      <c r="BB145" s="12">
        <v>0.19620820843666348</v>
      </c>
      <c r="BC145">
        <f t="shared" si="87"/>
        <v>0.3217814618361281</v>
      </c>
      <c r="BD145" t="e">
        <f t="shared" si="88"/>
        <v>#N/A</v>
      </c>
      <c r="BE145" s="9" t="str">
        <f t="shared" si="89"/>
        <v/>
      </c>
    </row>
    <row r="146" spans="2:57" x14ac:dyDescent="0.25">
      <c r="B146" t="s">
        <v>369</v>
      </c>
      <c r="C146" t="s">
        <v>268</v>
      </c>
      <c r="D146" s="32" t="str">
        <f>IF('Comparative Charts'!D157="","",1)</f>
        <v/>
      </c>
      <c r="O146" s="10">
        <v>139</v>
      </c>
      <c r="P146" s="10" t="s">
        <v>293</v>
      </c>
      <c r="Q146" s="2" t="s">
        <v>292</v>
      </c>
      <c r="R146" s="13">
        <v>1.0663586389669255</v>
      </c>
      <c r="S146" s="12">
        <v>0.25402694431067208</v>
      </c>
      <c r="T146">
        <f t="shared" si="72"/>
        <v>0.41660418866950216</v>
      </c>
      <c r="U146">
        <f t="shared" si="73"/>
        <v>0.41660418866950216</v>
      </c>
      <c r="V146" s="9" t="str">
        <f t="shared" si="74"/>
        <v>SVN</v>
      </c>
      <c r="W146" s="10" t="s">
        <v>156</v>
      </c>
      <c r="X146" s="2" t="s">
        <v>155</v>
      </c>
      <c r="Y146" s="12">
        <v>1.2522728871049793</v>
      </c>
      <c r="Z146" s="12">
        <v>0.37283022304968616</v>
      </c>
      <c r="AA146">
        <f t="shared" si="75"/>
        <v>0.61144156580148523</v>
      </c>
      <c r="AB146" t="e">
        <f t="shared" si="76"/>
        <v>#N/A</v>
      </c>
      <c r="AC146" s="9" t="str">
        <f t="shared" si="77"/>
        <v/>
      </c>
      <c r="AD146" s="10" t="s">
        <v>372</v>
      </c>
      <c r="AE146" s="2" t="s">
        <v>314</v>
      </c>
      <c r="AF146" s="12">
        <v>1.2936641101344104</v>
      </c>
      <c r="AG146" s="12">
        <v>0.24866131188801807</v>
      </c>
      <c r="AH146">
        <f t="shared" si="78"/>
        <v>0.40780455149634959</v>
      </c>
      <c r="AI146" t="e">
        <f t="shared" si="79"/>
        <v>#N/A</v>
      </c>
      <c r="AJ146" s="9" t="str">
        <f t="shared" si="80"/>
        <v/>
      </c>
      <c r="AK146" s="10" t="s">
        <v>256</v>
      </c>
      <c r="AL146" s="2" t="s">
        <v>255</v>
      </c>
      <c r="AM146" s="12">
        <v>0.84487654645051646</v>
      </c>
      <c r="AN146" s="12">
        <v>0.51974023621919629</v>
      </c>
      <c r="AO146">
        <f t="shared" si="81"/>
        <v>0.85237398739948189</v>
      </c>
      <c r="AP146" t="e">
        <f t="shared" si="82"/>
        <v>#N/A</v>
      </c>
      <c r="AQ146" s="9" t="str">
        <f t="shared" si="83"/>
        <v/>
      </c>
      <c r="AR146" s="10" t="s">
        <v>103</v>
      </c>
      <c r="AS146" s="2" t="s">
        <v>102</v>
      </c>
      <c r="AT146" s="12">
        <v>1.0321345377942983</v>
      </c>
      <c r="AU146" s="12">
        <v>0.20773727561581487</v>
      </c>
      <c r="AV146">
        <f t="shared" si="84"/>
        <v>0.34068913200993639</v>
      </c>
      <c r="AW146" t="e">
        <f t="shared" si="85"/>
        <v>#N/A</v>
      </c>
      <c r="AX146" s="9" t="str">
        <f t="shared" si="86"/>
        <v/>
      </c>
      <c r="AY146" s="10" t="s">
        <v>24</v>
      </c>
      <c r="AZ146" s="2" t="s">
        <v>23</v>
      </c>
      <c r="BA146" s="12">
        <v>1.4571072810078207</v>
      </c>
      <c r="BB146" s="12">
        <v>0.18909298753709736</v>
      </c>
      <c r="BC146">
        <f t="shared" si="87"/>
        <v>0.31011249956083964</v>
      </c>
      <c r="BD146" t="e">
        <f t="shared" si="88"/>
        <v>#N/A</v>
      </c>
      <c r="BE146" s="9" t="str">
        <f t="shared" si="89"/>
        <v/>
      </c>
    </row>
    <row r="147" spans="2:57" x14ac:dyDescent="0.25">
      <c r="B147" t="s">
        <v>270</v>
      </c>
      <c r="C147" t="s">
        <v>269</v>
      </c>
      <c r="D147" s="32" t="str">
        <f>IF('Comparative Charts'!D158="","",1)</f>
        <v/>
      </c>
      <c r="O147" s="10">
        <v>140</v>
      </c>
      <c r="P147" s="10" t="s">
        <v>254</v>
      </c>
      <c r="Q147" s="2" t="s">
        <v>253</v>
      </c>
      <c r="R147" s="13">
        <v>1.0701435834095394</v>
      </c>
      <c r="S147" s="12">
        <v>0.25130023322348893</v>
      </c>
      <c r="T147">
        <f t="shared" si="72"/>
        <v>0.41213238248652184</v>
      </c>
      <c r="U147" t="e">
        <f t="shared" si="73"/>
        <v>#N/A</v>
      </c>
      <c r="V147" s="9" t="str">
        <f t="shared" si="74"/>
        <v/>
      </c>
      <c r="W147" s="10" t="s">
        <v>93</v>
      </c>
      <c r="X147" s="2" t="s">
        <v>92</v>
      </c>
      <c r="Y147" s="12">
        <v>1.2864399819188064</v>
      </c>
      <c r="Z147" s="12">
        <v>0.26334453452009404</v>
      </c>
      <c r="AA147">
        <f t="shared" si="75"/>
        <v>0.43188503661295419</v>
      </c>
      <c r="AB147" t="e">
        <f t="shared" si="76"/>
        <v>#N/A</v>
      </c>
      <c r="AC147" s="9" t="str">
        <f t="shared" si="77"/>
        <v/>
      </c>
      <c r="AD147" s="10" t="s">
        <v>151</v>
      </c>
      <c r="AE147" s="2" t="s">
        <v>150</v>
      </c>
      <c r="AF147" s="12">
        <v>1.3610967373064446</v>
      </c>
      <c r="AG147" s="12">
        <v>0.23363653218585126</v>
      </c>
      <c r="AH147">
        <f t="shared" si="78"/>
        <v>0.38316391278479606</v>
      </c>
      <c r="AI147" t="e">
        <f t="shared" si="79"/>
        <v>#N/A</v>
      </c>
      <c r="AJ147" s="9" t="str">
        <f t="shared" si="80"/>
        <v/>
      </c>
      <c r="AK147" s="10" t="s">
        <v>295</v>
      </c>
      <c r="AL147" s="2" t="s">
        <v>294</v>
      </c>
      <c r="AM147" s="12">
        <v>0.85294331420019753</v>
      </c>
      <c r="AN147" s="12">
        <v>0.22904640098569978</v>
      </c>
      <c r="AO147">
        <f t="shared" si="81"/>
        <v>0.37563609761654765</v>
      </c>
      <c r="AP147" t="e">
        <f t="shared" si="82"/>
        <v>#N/A</v>
      </c>
      <c r="AQ147" s="9" t="str">
        <f t="shared" si="83"/>
        <v/>
      </c>
      <c r="AR147" s="10" t="s">
        <v>243</v>
      </c>
      <c r="AS147" s="2" t="s">
        <v>242</v>
      </c>
      <c r="AT147" s="12">
        <v>1.0768737020434547</v>
      </c>
      <c r="AU147" s="12">
        <v>0.27634968636657775</v>
      </c>
      <c r="AV147">
        <f t="shared" si="84"/>
        <v>0.45321348564118746</v>
      </c>
      <c r="AW147" t="e">
        <f t="shared" si="85"/>
        <v>#N/A</v>
      </c>
      <c r="AX147" s="9" t="str">
        <f t="shared" si="86"/>
        <v/>
      </c>
      <c r="AY147" s="10" t="s">
        <v>151</v>
      </c>
      <c r="AZ147" s="2" t="s">
        <v>150</v>
      </c>
      <c r="BA147" s="12">
        <v>1.5672920838952824</v>
      </c>
      <c r="BB147" s="12">
        <v>0.18909298753709736</v>
      </c>
      <c r="BC147">
        <f t="shared" si="87"/>
        <v>0.31011249956083964</v>
      </c>
      <c r="BD147" t="e">
        <f t="shared" si="88"/>
        <v>#N/A</v>
      </c>
      <c r="BE147" s="9" t="str">
        <f t="shared" si="89"/>
        <v/>
      </c>
    </row>
    <row r="148" spans="2:57" x14ac:dyDescent="0.25">
      <c r="B148" t="s">
        <v>272</v>
      </c>
      <c r="C148" t="s">
        <v>271</v>
      </c>
      <c r="D148" s="32" t="str">
        <f>IF('Comparative Charts'!D159="","",1)</f>
        <v/>
      </c>
      <c r="O148" s="10">
        <v>141</v>
      </c>
      <c r="P148" s="10" t="s">
        <v>132</v>
      </c>
      <c r="Q148" s="2" t="s">
        <v>131</v>
      </c>
      <c r="R148" s="13">
        <v>1.0745356060007569</v>
      </c>
      <c r="S148" s="12">
        <v>0.25402694431067208</v>
      </c>
      <c r="T148">
        <f t="shared" si="72"/>
        <v>0.41660418866950216</v>
      </c>
      <c r="U148" t="e">
        <f t="shared" si="73"/>
        <v>#N/A</v>
      </c>
      <c r="V148" s="9" t="str">
        <f t="shared" si="74"/>
        <v/>
      </c>
      <c r="W148" s="10" t="s">
        <v>89</v>
      </c>
      <c r="X148" s="2" t="s">
        <v>88</v>
      </c>
      <c r="Y148" s="12">
        <v>1.3173475489092557</v>
      </c>
      <c r="Z148" s="12">
        <v>0.25228486761247954</v>
      </c>
      <c r="AA148">
        <f t="shared" si="75"/>
        <v>0.41374718288446644</v>
      </c>
      <c r="AB148" t="e">
        <f t="shared" si="76"/>
        <v>#N/A</v>
      </c>
      <c r="AC148" s="9" t="str">
        <f t="shared" si="77"/>
        <v/>
      </c>
      <c r="AD148" s="10" t="s">
        <v>324</v>
      </c>
      <c r="AE148" s="2" t="s">
        <v>323</v>
      </c>
      <c r="AF148" s="12">
        <v>1.3658510155010322</v>
      </c>
      <c r="AG148" s="12">
        <v>0.23363653218585126</v>
      </c>
      <c r="AH148">
        <f t="shared" si="78"/>
        <v>0.38316391278479606</v>
      </c>
      <c r="AI148" t="e">
        <f t="shared" si="79"/>
        <v>#N/A</v>
      </c>
      <c r="AJ148" s="9" t="str">
        <f t="shared" si="80"/>
        <v/>
      </c>
      <c r="AK148" s="10" t="s">
        <v>145</v>
      </c>
      <c r="AL148" s="2" t="s">
        <v>144</v>
      </c>
      <c r="AM148" s="12">
        <v>0.85406900321636359</v>
      </c>
      <c r="AN148" s="12">
        <v>0.19196454475476876</v>
      </c>
      <c r="AO148">
        <f t="shared" si="81"/>
        <v>0.31482185339782076</v>
      </c>
      <c r="AP148" t="e">
        <f t="shared" si="82"/>
        <v>#N/A</v>
      </c>
      <c r="AQ148" s="9" t="str">
        <f t="shared" si="83"/>
        <v/>
      </c>
      <c r="AR148" s="10" t="s">
        <v>113</v>
      </c>
      <c r="AS148" s="2" t="s">
        <v>112</v>
      </c>
      <c r="AT148" s="12">
        <v>1.0771409158461223</v>
      </c>
      <c r="AU148" s="12">
        <v>0.20773727561581487</v>
      </c>
      <c r="AV148">
        <f t="shared" si="84"/>
        <v>0.34068913200993639</v>
      </c>
      <c r="AW148" t="e">
        <f t="shared" si="85"/>
        <v>#N/A</v>
      </c>
      <c r="AX148" s="9" t="str">
        <f t="shared" si="86"/>
        <v/>
      </c>
      <c r="AY148" s="10" t="s">
        <v>22</v>
      </c>
      <c r="AZ148" s="2" t="s">
        <v>21</v>
      </c>
      <c r="BA148" s="12">
        <v>1.6010837569932306</v>
      </c>
      <c r="BB148" s="12">
        <v>0.2062763160225359</v>
      </c>
      <c r="BC148">
        <f t="shared" si="87"/>
        <v>0.33829315827695888</v>
      </c>
      <c r="BD148" t="e">
        <f t="shared" si="88"/>
        <v>#N/A</v>
      </c>
      <c r="BE148" s="9" t="str">
        <f t="shared" si="89"/>
        <v/>
      </c>
    </row>
    <row r="149" spans="2:57" x14ac:dyDescent="0.25">
      <c r="B149" t="s">
        <v>274</v>
      </c>
      <c r="C149" t="s">
        <v>273</v>
      </c>
      <c r="D149" s="32" t="str">
        <f>IF('Comparative Charts'!D160="","",1)</f>
        <v/>
      </c>
      <c r="O149" s="10">
        <v>142</v>
      </c>
      <c r="P149" s="10" t="s">
        <v>158</v>
      </c>
      <c r="Q149" s="2" t="s">
        <v>157</v>
      </c>
      <c r="R149" s="13">
        <v>1.0833897624089792</v>
      </c>
      <c r="S149" s="12">
        <v>0.25402694431067208</v>
      </c>
      <c r="T149">
        <f t="shared" si="72"/>
        <v>0.41660418866950216</v>
      </c>
      <c r="U149" t="e">
        <f t="shared" si="73"/>
        <v>#N/A</v>
      </c>
      <c r="V149" s="9" t="str">
        <f t="shared" si="74"/>
        <v/>
      </c>
      <c r="W149" s="10" t="s">
        <v>55</v>
      </c>
      <c r="X149" s="2" t="s">
        <v>54</v>
      </c>
      <c r="Y149" s="12">
        <v>1.3179506098994513</v>
      </c>
      <c r="Z149" s="12">
        <v>0.41252284257447502</v>
      </c>
      <c r="AA149">
        <f t="shared" si="75"/>
        <v>0.67653746182213903</v>
      </c>
      <c r="AB149" t="e">
        <f t="shared" si="76"/>
        <v>#N/A</v>
      </c>
      <c r="AC149" s="9" t="str">
        <f t="shared" si="77"/>
        <v/>
      </c>
      <c r="AD149" s="10" t="s">
        <v>89</v>
      </c>
      <c r="AE149" s="2" t="s">
        <v>88</v>
      </c>
      <c r="AF149" s="12">
        <v>1.4092090341388133</v>
      </c>
      <c r="AG149" s="12">
        <v>0.23363653218585126</v>
      </c>
      <c r="AH149">
        <f t="shared" si="78"/>
        <v>0.38316391278479606</v>
      </c>
      <c r="AI149" t="e">
        <f t="shared" si="79"/>
        <v>#N/A</v>
      </c>
      <c r="AJ149" s="9" t="str">
        <f t="shared" si="80"/>
        <v/>
      </c>
      <c r="AK149" s="10" t="s">
        <v>103</v>
      </c>
      <c r="AL149" s="2" t="s">
        <v>102</v>
      </c>
      <c r="AM149" s="12">
        <v>0.86427141020371989</v>
      </c>
      <c r="AN149" s="12">
        <v>0.22876000329023777</v>
      </c>
      <c r="AO149">
        <f t="shared" si="81"/>
        <v>0.37516640539598994</v>
      </c>
      <c r="AP149" t="e">
        <f t="shared" si="82"/>
        <v>#N/A</v>
      </c>
      <c r="AQ149" s="9" t="str">
        <f t="shared" si="83"/>
        <v/>
      </c>
      <c r="AR149" s="10" t="s">
        <v>259</v>
      </c>
      <c r="AS149" s="2" t="s">
        <v>258</v>
      </c>
      <c r="AT149" s="12">
        <v>1.0833252136506515</v>
      </c>
      <c r="AU149" s="12">
        <v>0.20773727561581487</v>
      </c>
      <c r="AV149">
        <f t="shared" si="84"/>
        <v>0.34068913200993639</v>
      </c>
      <c r="AW149" t="e">
        <f t="shared" si="85"/>
        <v>#N/A</v>
      </c>
      <c r="AX149" s="9" t="str">
        <f t="shared" si="86"/>
        <v/>
      </c>
      <c r="AY149" s="10" t="s">
        <v>89</v>
      </c>
      <c r="AZ149" s="2" t="s">
        <v>88</v>
      </c>
      <c r="BA149" s="12">
        <v>1.620293094214327</v>
      </c>
      <c r="BB149" s="12">
        <v>0.18909298753709736</v>
      </c>
      <c r="BC149">
        <f t="shared" si="87"/>
        <v>0.31011249956083964</v>
      </c>
      <c r="BD149" t="e">
        <f t="shared" si="88"/>
        <v>#N/A</v>
      </c>
      <c r="BE149" s="9" t="str">
        <f t="shared" si="89"/>
        <v/>
      </c>
    </row>
    <row r="150" spans="2:57" x14ac:dyDescent="0.25">
      <c r="B150" t="s">
        <v>276</v>
      </c>
      <c r="C150" t="s">
        <v>275</v>
      </c>
      <c r="D150" s="32" t="str">
        <f>IF('Comparative Charts'!D161="","",1)</f>
        <v/>
      </c>
      <c r="O150" s="10">
        <v>143</v>
      </c>
      <c r="P150" s="10" t="s">
        <v>85</v>
      </c>
      <c r="Q150" s="2" t="s">
        <v>84</v>
      </c>
      <c r="R150" s="13">
        <v>1.1147992749759257</v>
      </c>
      <c r="S150" s="12">
        <v>0.25402694431067208</v>
      </c>
      <c r="T150">
        <f t="shared" si="72"/>
        <v>0.41660418866950216</v>
      </c>
      <c r="U150" t="e">
        <f t="shared" si="73"/>
        <v>#N/A</v>
      </c>
      <c r="V150" s="9" t="str">
        <f t="shared" si="74"/>
        <v/>
      </c>
      <c r="W150" s="10" t="s">
        <v>210</v>
      </c>
      <c r="X150" s="2" t="s">
        <v>209</v>
      </c>
      <c r="Y150" s="12">
        <v>1.3179506098994513</v>
      </c>
      <c r="Z150" s="12">
        <v>0.41252284257447502</v>
      </c>
      <c r="AA150">
        <f t="shared" si="75"/>
        <v>0.67653746182213903</v>
      </c>
      <c r="AB150" t="e">
        <f t="shared" si="76"/>
        <v>#N/A</v>
      </c>
      <c r="AC150" s="9" t="str">
        <f t="shared" si="77"/>
        <v/>
      </c>
      <c r="AD150" s="10" t="s">
        <v>22</v>
      </c>
      <c r="AE150" s="2" t="s">
        <v>21</v>
      </c>
      <c r="AF150" s="12">
        <v>1.4586935841992952</v>
      </c>
      <c r="AG150" s="12">
        <v>0.24866131188801807</v>
      </c>
      <c r="AH150">
        <f t="shared" si="78"/>
        <v>0.40780455149634959</v>
      </c>
      <c r="AI150" t="e">
        <f t="shared" si="79"/>
        <v>#N/A</v>
      </c>
      <c r="AJ150" s="9" t="str">
        <f t="shared" si="80"/>
        <v/>
      </c>
      <c r="AK150" s="10" t="s">
        <v>62</v>
      </c>
      <c r="AL150" s="2" t="s">
        <v>61</v>
      </c>
      <c r="AM150" s="12">
        <v>0.86920427229691599</v>
      </c>
      <c r="AN150" s="12">
        <v>0.22876000329023777</v>
      </c>
      <c r="AO150">
        <f t="shared" si="81"/>
        <v>0.37516640539598994</v>
      </c>
      <c r="AP150" t="e">
        <f t="shared" si="82"/>
        <v>#N/A</v>
      </c>
      <c r="AQ150" s="9" t="str">
        <f t="shared" si="83"/>
        <v/>
      </c>
      <c r="AR150" s="10" t="s">
        <v>66</v>
      </c>
      <c r="AS150" s="2" t="s">
        <v>65</v>
      </c>
      <c r="AT150" s="12">
        <v>1.0857252536352944</v>
      </c>
      <c r="AU150" s="12">
        <v>0.21813983950894791</v>
      </c>
      <c r="AV150">
        <f t="shared" si="84"/>
        <v>0.35774933679467458</v>
      </c>
      <c r="AW150">
        <f t="shared" si="85"/>
        <v>0.35774933679467458</v>
      </c>
      <c r="AX150" s="9" t="str">
        <f t="shared" si="86"/>
        <v>CHL</v>
      </c>
      <c r="AY150" s="10" t="s">
        <v>192</v>
      </c>
      <c r="AZ150" s="2" t="s">
        <v>191</v>
      </c>
      <c r="BA150" s="12">
        <v>1.6712549925591047</v>
      </c>
      <c r="BB150" s="12">
        <v>0.28181534772842609</v>
      </c>
      <c r="BC150">
        <f t="shared" si="87"/>
        <v>0.46217717027461874</v>
      </c>
      <c r="BD150" t="e">
        <f t="shared" si="88"/>
        <v>#N/A</v>
      </c>
      <c r="BE150" s="9" t="str">
        <f t="shared" si="89"/>
        <v/>
      </c>
    </row>
    <row r="151" spans="2:57" x14ac:dyDescent="0.25">
      <c r="B151" t="s">
        <v>278</v>
      </c>
      <c r="C151" t="s">
        <v>277</v>
      </c>
      <c r="D151" s="32" t="str">
        <f>IF('Comparative Charts'!D162="","",1)</f>
        <v/>
      </c>
      <c r="O151" s="10">
        <v>144</v>
      </c>
      <c r="P151" s="10" t="s">
        <v>42</v>
      </c>
      <c r="Q151" s="2" t="s">
        <v>41</v>
      </c>
      <c r="R151" s="13">
        <v>1.134292827063726</v>
      </c>
      <c r="S151" s="12">
        <v>0.29137760175532934</v>
      </c>
      <c r="T151">
        <f t="shared" si="72"/>
        <v>0.47785926687874009</v>
      </c>
      <c r="U151" t="e">
        <f t="shared" si="73"/>
        <v>#N/A</v>
      </c>
      <c r="V151" s="9" t="str">
        <f t="shared" si="74"/>
        <v/>
      </c>
      <c r="W151" s="10" t="s">
        <v>24</v>
      </c>
      <c r="X151" s="2" t="s">
        <v>23</v>
      </c>
      <c r="Y151" s="12">
        <v>1.3767994469196794</v>
      </c>
      <c r="Z151" s="12">
        <v>0.25228486761247954</v>
      </c>
      <c r="AA151">
        <f t="shared" si="75"/>
        <v>0.41374718288446644</v>
      </c>
      <c r="AB151" t="e">
        <f t="shared" si="76"/>
        <v>#N/A</v>
      </c>
      <c r="AC151" s="9" t="str">
        <f t="shared" si="77"/>
        <v/>
      </c>
      <c r="AD151" s="10" t="s">
        <v>156</v>
      </c>
      <c r="AE151" s="2" t="s">
        <v>155</v>
      </c>
      <c r="AF151" s="12">
        <v>1.5039194981551749</v>
      </c>
      <c r="AG151" s="12">
        <v>0.40963321357920301</v>
      </c>
      <c r="AH151">
        <f t="shared" si="78"/>
        <v>0.67179847026989292</v>
      </c>
      <c r="AI151" t="e">
        <f t="shared" si="79"/>
        <v>#N/A</v>
      </c>
      <c r="AJ151" s="9" t="str">
        <f t="shared" si="80"/>
        <v/>
      </c>
      <c r="AK151" s="10" t="s">
        <v>42</v>
      </c>
      <c r="AL151" s="2" t="s">
        <v>41</v>
      </c>
      <c r="AM151" s="12">
        <v>0.87001033067620104</v>
      </c>
      <c r="AN151" s="12">
        <v>0.51994095831945863</v>
      </c>
      <c r="AO151">
        <f t="shared" si="81"/>
        <v>0.85270317164391207</v>
      </c>
      <c r="AP151" t="e">
        <f t="shared" si="82"/>
        <v>#N/A</v>
      </c>
      <c r="AQ151" s="9" t="str">
        <f t="shared" si="83"/>
        <v/>
      </c>
      <c r="AR151" s="10" t="s">
        <v>374</v>
      </c>
      <c r="AS151" s="2" t="s">
        <v>330</v>
      </c>
      <c r="AT151" s="12">
        <v>1.2215946618769973</v>
      </c>
      <c r="AU151" s="12">
        <v>0.56277765399157664</v>
      </c>
      <c r="AV151">
        <f t="shared" si="84"/>
        <v>0.92295535254618566</v>
      </c>
      <c r="AW151" t="e">
        <f t="shared" si="85"/>
        <v>#N/A</v>
      </c>
      <c r="AX151" s="9" t="str">
        <f t="shared" si="86"/>
        <v/>
      </c>
      <c r="AY151" s="10" t="s">
        <v>237</v>
      </c>
      <c r="AZ151" s="2" t="s">
        <v>236</v>
      </c>
      <c r="BA151" s="12">
        <v>1.686545690363213</v>
      </c>
      <c r="BB151" s="12">
        <v>0.19805508574877892</v>
      </c>
      <c r="BC151">
        <f t="shared" si="87"/>
        <v>0.32481034062799741</v>
      </c>
      <c r="BD151" t="e">
        <f t="shared" si="88"/>
        <v>#N/A</v>
      </c>
      <c r="BE151" s="9" t="str">
        <f t="shared" si="89"/>
        <v/>
      </c>
    </row>
    <row r="152" spans="2:57" x14ac:dyDescent="0.25">
      <c r="B152" t="s">
        <v>280</v>
      </c>
      <c r="C152" t="s">
        <v>279</v>
      </c>
      <c r="D152" s="32" t="str">
        <f>IF('Comparative Charts'!D163="","",1)</f>
        <v/>
      </c>
      <c r="O152" s="10">
        <v>145</v>
      </c>
      <c r="P152" s="10" t="s">
        <v>113</v>
      </c>
      <c r="Q152" s="2" t="s">
        <v>112</v>
      </c>
      <c r="R152" s="13">
        <v>1.1502996759101982</v>
      </c>
      <c r="S152" s="12">
        <v>0.25130023322348893</v>
      </c>
      <c r="T152">
        <f t="shared" si="72"/>
        <v>0.41213238248652184</v>
      </c>
      <c r="U152" t="e">
        <f t="shared" si="73"/>
        <v>#N/A</v>
      </c>
      <c r="V152" s="9" t="str">
        <f t="shared" si="74"/>
        <v/>
      </c>
      <c r="W152" s="10" t="s">
        <v>263</v>
      </c>
      <c r="X152" s="2" t="s">
        <v>262</v>
      </c>
      <c r="Y152" s="12">
        <v>1.3826613795104528</v>
      </c>
      <c r="Z152" s="12">
        <v>0.29988188904282925</v>
      </c>
      <c r="AA152">
        <f t="shared" si="75"/>
        <v>0.49180629803023995</v>
      </c>
      <c r="AB152" t="e">
        <f t="shared" si="76"/>
        <v>#N/A</v>
      </c>
      <c r="AC152" s="9" t="str">
        <f t="shared" si="77"/>
        <v/>
      </c>
      <c r="AD152" s="10" t="s">
        <v>241</v>
      </c>
      <c r="AE152" s="2" t="s">
        <v>240</v>
      </c>
      <c r="AF152" s="12">
        <v>1.5712871973582454</v>
      </c>
      <c r="AG152" s="12">
        <v>0.26644174895434825</v>
      </c>
      <c r="AH152">
        <f t="shared" si="78"/>
        <v>0.43696446828513108</v>
      </c>
      <c r="AI152" t="e">
        <f t="shared" si="79"/>
        <v>#N/A</v>
      </c>
      <c r="AJ152" s="9" t="str">
        <f t="shared" si="80"/>
        <v/>
      </c>
      <c r="AK152" s="10" t="s">
        <v>49</v>
      </c>
      <c r="AL152" s="2" t="s">
        <v>48</v>
      </c>
      <c r="AM152" s="12">
        <v>0.87584667039929731</v>
      </c>
      <c r="AN152" s="12">
        <v>0.39378792524103623</v>
      </c>
      <c r="AO152">
        <f t="shared" si="81"/>
        <v>0.64581219739529938</v>
      </c>
      <c r="AP152" t="e">
        <f t="shared" si="82"/>
        <v>#N/A</v>
      </c>
      <c r="AQ152" s="9" t="str">
        <f t="shared" si="83"/>
        <v/>
      </c>
      <c r="AR152" s="10" t="s">
        <v>55</v>
      </c>
      <c r="AS152" s="2" t="s">
        <v>54</v>
      </c>
      <c r="AT152" s="12">
        <v>1.2515737544191281</v>
      </c>
      <c r="AU152" s="12">
        <v>0.54869731211835882</v>
      </c>
      <c r="AV152">
        <f t="shared" si="84"/>
        <v>0.89986359187410836</v>
      </c>
      <c r="AW152" t="e">
        <f t="shared" si="85"/>
        <v>#N/A</v>
      </c>
      <c r="AX152" s="9" t="str">
        <f t="shared" si="86"/>
        <v/>
      </c>
      <c r="AY152" s="10" t="s">
        <v>117</v>
      </c>
      <c r="AZ152" s="2" t="s">
        <v>116</v>
      </c>
      <c r="BA152" s="12">
        <v>1.7065235658238367</v>
      </c>
      <c r="BB152" s="12">
        <v>0.18909298753709736</v>
      </c>
      <c r="BC152">
        <f t="shared" si="87"/>
        <v>0.31011249956083964</v>
      </c>
      <c r="BD152" t="e">
        <f t="shared" si="88"/>
        <v>#N/A</v>
      </c>
      <c r="BE152" s="9" t="str">
        <f t="shared" si="89"/>
        <v/>
      </c>
    </row>
    <row r="153" spans="2:57" x14ac:dyDescent="0.25">
      <c r="B153" t="s">
        <v>282</v>
      </c>
      <c r="C153" t="s">
        <v>281</v>
      </c>
      <c r="D153" s="32" t="str">
        <f>IF('Comparative Charts'!D164="","",1)</f>
        <v/>
      </c>
      <c r="O153" s="10">
        <v>146</v>
      </c>
      <c r="P153" s="10" t="s">
        <v>166</v>
      </c>
      <c r="Q153" s="2" t="s">
        <v>165</v>
      </c>
      <c r="R153" s="13">
        <v>1.1631096027408296</v>
      </c>
      <c r="S153" s="12">
        <v>0.29137760175532934</v>
      </c>
      <c r="T153">
        <f t="shared" si="72"/>
        <v>0.47785926687874009</v>
      </c>
      <c r="U153" t="e">
        <f t="shared" si="73"/>
        <v>#N/A</v>
      </c>
      <c r="V153" s="9" t="str">
        <f t="shared" si="74"/>
        <v/>
      </c>
      <c r="W153" s="10" t="s">
        <v>259</v>
      </c>
      <c r="X153" s="2" t="s">
        <v>258</v>
      </c>
      <c r="Y153" s="12">
        <v>1.3850770909438732</v>
      </c>
      <c r="Z153" s="12">
        <v>0.25228486761247954</v>
      </c>
      <c r="AA153">
        <f t="shared" si="75"/>
        <v>0.41374718288446644</v>
      </c>
      <c r="AB153" t="e">
        <f t="shared" si="76"/>
        <v>#N/A</v>
      </c>
      <c r="AC153" s="9" t="str">
        <f t="shared" si="77"/>
        <v/>
      </c>
      <c r="AD153" s="10" t="s">
        <v>295</v>
      </c>
      <c r="AE153" s="2" t="s">
        <v>294</v>
      </c>
      <c r="AF153" s="12">
        <v>1.5728030134094835</v>
      </c>
      <c r="AG153" s="12">
        <v>0.24866131188801807</v>
      </c>
      <c r="AH153">
        <f t="shared" si="78"/>
        <v>0.40780455149634959</v>
      </c>
      <c r="AI153" t="e">
        <f t="shared" si="79"/>
        <v>#N/A</v>
      </c>
      <c r="AJ153" s="9" t="str">
        <f t="shared" si="80"/>
        <v/>
      </c>
      <c r="AK153" s="10" t="s">
        <v>64</v>
      </c>
      <c r="AL153" s="2" t="s">
        <v>63</v>
      </c>
      <c r="AM153" s="12">
        <v>0.87794009701113995</v>
      </c>
      <c r="AN153" s="12">
        <v>0.22876000329023777</v>
      </c>
      <c r="AO153">
        <f t="shared" si="81"/>
        <v>0.37516640539598994</v>
      </c>
      <c r="AP153" t="e">
        <f t="shared" si="82"/>
        <v>#N/A</v>
      </c>
      <c r="AQ153" s="9" t="str">
        <f t="shared" si="83"/>
        <v/>
      </c>
      <c r="AR153" s="10" t="s">
        <v>324</v>
      </c>
      <c r="AS153" s="2" t="s">
        <v>323</v>
      </c>
      <c r="AT153" s="12">
        <v>1.2541184418853002</v>
      </c>
      <c r="AU153" s="12">
        <v>0.20773727561581487</v>
      </c>
      <c r="AV153">
        <f t="shared" si="84"/>
        <v>0.34068913200993639</v>
      </c>
      <c r="AW153" t="e">
        <f t="shared" si="85"/>
        <v>#N/A</v>
      </c>
      <c r="AX153" s="9" t="str">
        <f t="shared" si="86"/>
        <v/>
      </c>
      <c r="AY153" s="10" t="s">
        <v>85</v>
      </c>
      <c r="AZ153" s="2" t="s">
        <v>84</v>
      </c>
      <c r="BA153" s="12">
        <v>1.8112838012677106</v>
      </c>
      <c r="BB153" s="12">
        <v>0.26706317040829514</v>
      </c>
      <c r="BC153">
        <f t="shared" si="87"/>
        <v>0.43798359946960402</v>
      </c>
      <c r="BD153" t="e">
        <f t="shared" si="88"/>
        <v>#N/A</v>
      </c>
      <c r="BE153" s="9" t="str">
        <f t="shared" si="89"/>
        <v/>
      </c>
    </row>
    <row r="154" spans="2:57" x14ac:dyDescent="0.25">
      <c r="B154" t="s">
        <v>284</v>
      </c>
      <c r="C154" t="s">
        <v>283</v>
      </c>
      <c r="D154" s="32" t="str">
        <f>IF('Comparative Charts'!D165="","",1)</f>
        <v/>
      </c>
      <c r="O154" s="10">
        <v>147</v>
      </c>
      <c r="P154" s="10" t="s">
        <v>280</v>
      </c>
      <c r="Q154" s="2" t="s">
        <v>279</v>
      </c>
      <c r="R154" s="13">
        <v>1.1726421372855891</v>
      </c>
      <c r="S154" s="12">
        <v>0.36031461549530619</v>
      </c>
      <c r="T154">
        <f t="shared" si="72"/>
        <v>0.59091596941230207</v>
      </c>
      <c r="U154" t="e">
        <f t="shared" si="73"/>
        <v>#N/A</v>
      </c>
      <c r="V154" s="9" t="str">
        <f t="shared" si="74"/>
        <v/>
      </c>
      <c r="W154" s="10" t="s">
        <v>278</v>
      </c>
      <c r="X154" s="2" t="s">
        <v>277</v>
      </c>
      <c r="Y154" s="12">
        <v>1.3858914628879786</v>
      </c>
      <c r="Z154" s="12">
        <v>0.25228486761247954</v>
      </c>
      <c r="AA154">
        <f t="shared" si="75"/>
        <v>0.41374718288446644</v>
      </c>
      <c r="AB154" t="e">
        <f t="shared" si="76"/>
        <v>#N/A</v>
      </c>
      <c r="AC154" s="9" t="str">
        <f t="shared" si="77"/>
        <v/>
      </c>
      <c r="AD154" s="10" t="s">
        <v>103</v>
      </c>
      <c r="AE154" s="2" t="s">
        <v>102</v>
      </c>
      <c r="AF154" s="12">
        <v>1.6032703203239362</v>
      </c>
      <c r="AG154" s="12">
        <v>0.23363653218585126</v>
      </c>
      <c r="AH154">
        <f t="shared" si="78"/>
        <v>0.38316391278479606</v>
      </c>
      <c r="AI154" t="e">
        <f t="shared" si="79"/>
        <v>#N/A</v>
      </c>
      <c r="AJ154" s="9" t="str">
        <f t="shared" si="80"/>
        <v/>
      </c>
      <c r="AK154" s="10" t="s">
        <v>259</v>
      </c>
      <c r="AL154" s="2" t="s">
        <v>258</v>
      </c>
      <c r="AM154" s="12">
        <v>0.889263512052202</v>
      </c>
      <c r="AN154" s="12">
        <v>0.22876000329023777</v>
      </c>
      <c r="AO154">
        <f t="shared" si="81"/>
        <v>0.37516640539598994</v>
      </c>
      <c r="AP154" t="e">
        <f t="shared" si="82"/>
        <v>#N/A</v>
      </c>
      <c r="AQ154" s="9" t="str">
        <f t="shared" si="83"/>
        <v/>
      </c>
      <c r="AR154" s="10" t="s">
        <v>263</v>
      </c>
      <c r="AS154" s="2" t="s">
        <v>262</v>
      </c>
      <c r="AT154" s="12">
        <v>1.2693962872617988</v>
      </c>
      <c r="AU154" s="12">
        <v>0.27634968636657775</v>
      </c>
      <c r="AV154">
        <f t="shared" si="84"/>
        <v>0.45321348564118746</v>
      </c>
      <c r="AW154" t="e">
        <f t="shared" si="85"/>
        <v>#N/A</v>
      </c>
      <c r="AX154" s="9" t="str">
        <f t="shared" si="86"/>
        <v/>
      </c>
      <c r="AY154" s="10" t="s">
        <v>156</v>
      </c>
      <c r="AZ154" s="2" t="s">
        <v>155</v>
      </c>
      <c r="BA154" s="12">
        <v>1.8305518529697775</v>
      </c>
      <c r="BB154" s="12">
        <v>0.30715193897551524</v>
      </c>
      <c r="BC154">
        <f t="shared" si="87"/>
        <v>0.503729179919845</v>
      </c>
      <c r="BD154" t="e">
        <f t="shared" si="88"/>
        <v>#N/A</v>
      </c>
      <c r="BE154" s="9" t="str">
        <f t="shared" si="89"/>
        <v/>
      </c>
    </row>
    <row r="155" spans="2:57" x14ac:dyDescent="0.25">
      <c r="B155" t="s">
        <v>286</v>
      </c>
      <c r="C155" t="s">
        <v>285</v>
      </c>
      <c r="D155" s="32" t="str">
        <f>IF('Comparative Charts'!D166="","",1)</f>
        <v/>
      </c>
      <c r="O155" s="10">
        <v>148</v>
      </c>
      <c r="P155" s="10" t="s">
        <v>145</v>
      </c>
      <c r="Q155" s="2" t="s">
        <v>144</v>
      </c>
      <c r="R155" s="13">
        <v>1.1983193666152308</v>
      </c>
      <c r="S155" s="12">
        <v>0.25130023322348893</v>
      </c>
      <c r="T155">
        <f t="shared" si="72"/>
        <v>0.41213238248652184</v>
      </c>
      <c r="U155" t="e">
        <f t="shared" si="73"/>
        <v>#N/A</v>
      </c>
      <c r="V155" s="9" t="str">
        <f t="shared" si="74"/>
        <v/>
      </c>
      <c r="W155" s="10" t="s">
        <v>192</v>
      </c>
      <c r="X155" s="2" t="s">
        <v>191</v>
      </c>
      <c r="Y155" s="12">
        <v>1.3977224509488229</v>
      </c>
      <c r="Z155" s="12">
        <v>0.37283022304968616</v>
      </c>
      <c r="AA155">
        <f t="shared" si="75"/>
        <v>0.61144156580148523</v>
      </c>
      <c r="AB155" t="e">
        <f t="shared" si="76"/>
        <v>#N/A</v>
      </c>
      <c r="AC155" s="9" t="str">
        <f t="shared" si="77"/>
        <v/>
      </c>
      <c r="AD155" s="10" t="s">
        <v>109</v>
      </c>
      <c r="AE155" s="2" t="s">
        <v>108</v>
      </c>
      <c r="AF155" s="12">
        <v>1.6347579965603423</v>
      </c>
      <c r="AG155" s="12">
        <v>0.24866131188801807</v>
      </c>
      <c r="AH155">
        <f t="shared" si="78"/>
        <v>0.40780455149634959</v>
      </c>
      <c r="AI155" t="e">
        <f t="shared" si="79"/>
        <v>#N/A</v>
      </c>
      <c r="AJ155" s="9" t="str">
        <f t="shared" si="80"/>
        <v/>
      </c>
      <c r="AK155" s="10" t="s">
        <v>89</v>
      </c>
      <c r="AL155" s="2" t="s">
        <v>88</v>
      </c>
      <c r="AM155" s="12">
        <v>0.8894032538285277</v>
      </c>
      <c r="AN155" s="12">
        <v>0.22876000329023777</v>
      </c>
      <c r="AO155">
        <f t="shared" si="81"/>
        <v>0.37516640539598994</v>
      </c>
      <c r="AP155" t="e">
        <f t="shared" si="82"/>
        <v>#N/A</v>
      </c>
      <c r="AQ155" s="9" t="str">
        <f t="shared" si="83"/>
        <v/>
      </c>
      <c r="AR155" s="10" t="s">
        <v>221</v>
      </c>
      <c r="AS155" s="2" t="s">
        <v>220</v>
      </c>
      <c r="AT155" s="12">
        <v>1.2789241517949994</v>
      </c>
      <c r="AU155" s="12">
        <v>0.31108529724680994</v>
      </c>
      <c r="AV155">
        <f t="shared" si="84"/>
        <v>0.51017988748476828</v>
      </c>
      <c r="AW155" t="e">
        <f t="shared" si="85"/>
        <v>#N/A</v>
      </c>
      <c r="AX155" s="9" t="str">
        <f t="shared" si="86"/>
        <v/>
      </c>
      <c r="AY155" s="10" t="s">
        <v>278</v>
      </c>
      <c r="AZ155" s="2" t="s">
        <v>277</v>
      </c>
      <c r="BA155" s="12">
        <v>1.9475060127215491</v>
      </c>
      <c r="BB155" s="12">
        <v>0.15865659221332654</v>
      </c>
      <c r="BC155">
        <f t="shared" si="87"/>
        <v>0.2601968112298555</v>
      </c>
      <c r="BD155" t="e">
        <f t="shared" si="88"/>
        <v>#N/A</v>
      </c>
      <c r="BE155" s="9" t="str">
        <f t="shared" si="89"/>
        <v/>
      </c>
    </row>
    <row r="156" spans="2:57" x14ac:dyDescent="0.25">
      <c r="B156" t="s">
        <v>378</v>
      </c>
      <c r="C156" t="s">
        <v>287</v>
      </c>
      <c r="D156" s="32" t="str">
        <f>IF('Comparative Charts'!D167="","",1)</f>
        <v/>
      </c>
      <c r="O156" s="10">
        <v>149</v>
      </c>
      <c r="P156" s="10" t="s">
        <v>87</v>
      </c>
      <c r="Q156" s="2" t="s">
        <v>86</v>
      </c>
      <c r="R156" s="13">
        <v>1.2013737668717452</v>
      </c>
      <c r="S156" s="12">
        <v>0.25130023322348893</v>
      </c>
      <c r="T156">
        <f t="shared" si="72"/>
        <v>0.41213238248652184</v>
      </c>
      <c r="U156" t="e">
        <f t="shared" si="73"/>
        <v>#N/A</v>
      </c>
      <c r="V156" s="9" t="str">
        <f t="shared" si="74"/>
        <v/>
      </c>
      <c r="W156" s="10" t="s">
        <v>295</v>
      </c>
      <c r="X156" s="2" t="s">
        <v>294</v>
      </c>
      <c r="Y156" s="12">
        <v>1.41091877442809</v>
      </c>
      <c r="Z156" s="12">
        <v>0.26334453452009404</v>
      </c>
      <c r="AA156">
        <f t="shared" si="75"/>
        <v>0.43188503661295419</v>
      </c>
      <c r="AB156" t="e">
        <f t="shared" si="76"/>
        <v>#N/A</v>
      </c>
      <c r="AC156" s="9" t="str">
        <f t="shared" si="77"/>
        <v/>
      </c>
      <c r="AD156" s="10" t="s">
        <v>237</v>
      </c>
      <c r="AE156" s="2" t="s">
        <v>236</v>
      </c>
      <c r="AF156" s="12">
        <v>1.6662177044204756</v>
      </c>
      <c r="AG156" s="12">
        <v>0.24866131188801807</v>
      </c>
      <c r="AH156">
        <f t="shared" si="78"/>
        <v>0.40780455149634959</v>
      </c>
      <c r="AI156" t="e">
        <f t="shared" si="79"/>
        <v>#N/A</v>
      </c>
      <c r="AJ156" s="9" t="str">
        <f t="shared" si="80"/>
        <v/>
      </c>
      <c r="AK156" s="10" t="s">
        <v>66</v>
      </c>
      <c r="AL156" s="2" t="s">
        <v>65</v>
      </c>
      <c r="AM156" s="12">
        <v>0.89826146698774756</v>
      </c>
      <c r="AN156" s="12">
        <v>0.22904640098569978</v>
      </c>
      <c r="AO156">
        <f t="shared" si="81"/>
        <v>0.37563609761654765</v>
      </c>
      <c r="AP156">
        <f t="shared" si="82"/>
        <v>0.37563609761654765</v>
      </c>
      <c r="AQ156" s="9" t="str">
        <f t="shared" si="83"/>
        <v>CHL</v>
      </c>
      <c r="AR156" s="10" t="s">
        <v>361</v>
      </c>
      <c r="AS156" s="2" t="s">
        <v>137</v>
      </c>
      <c r="AT156" s="12">
        <v>1.3333912954277634</v>
      </c>
      <c r="AU156" s="12">
        <v>0.21793746551824869</v>
      </c>
      <c r="AV156">
        <f t="shared" si="84"/>
        <v>0.35741744344992782</v>
      </c>
      <c r="AW156" t="e">
        <f t="shared" si="85"/>
        <v>#N/A</v>
      </c>
      <c r="AX156" s="9" t="str">
        <f t="shared" si="86"/>
        <v/>
      </c>
      <c r="AY156" s="10" t="s">
        <v>235</v>
      </c>
      <c r="AZ156" s="2" t="s">
        <v>234</v>
      </c>
      <c r="BA156" s="12">
        <v>2.0264072699306945</v>
      </c>
      <c r="BB156" s="12">
        <v>0.19805508574877892</v>
      </c>
      <c r="BC156">
        <f t="shared" si="87"/>
        <v>0.32481034062799741</v>
      </c>
      <c r="BD156">
        <f t="shared" si="88"/>
        <v>0.32481034062799741</v>
      </c>
      <c r="BE156" s="9" t="str">
        <f t="shared" si="89"/>
        <v>NLD</v>
      </c>
    </row>
    <row r="157" spans="2:57" x14ac:dyDescent="0.25">
      <c r="B157" t="s">
        <v>289</v>
      </c>
      <c r="C157" t="s">
        <v>288</v>
      </c>
      <c r="D157" s="32" t="str">
        <f>IF('Comparative Charts'!D168="","",1)</f>
        <v/>
      </c>
      <c r="O157" s="10">
        <v>150</v>
      </c>
      <c r="P157" s="10" t="s">
        <v>47</v>
      </c>
      <c r="Q157" s="2" t="s">
        <v>46</v>
      </c>
      <c r="R157" s="13">
        <v>1.2313222096205774</v>
      </c>
      <c r="S157" s="12">
        <v>0.36031461549530619</v>
      </c>
      <c r="T157">
        <f t="shared" si="72"/>
        <v>0.59091596941230207</v>
      </c>
      <c r="U157" t="e">
        <f t="shared" si="73"/>
        <v>#N/A</v>
      </c>
      <c r="V157" s="9" t="str">
        <f t="shared" si="74"/>
        <v/>
      </c>
      <c r="W157" s="10" t="s">
        <v>237</v>
      </c>
      <c r="X157" s="2" t="s">
        <v>236</v>
      </c>
      <c r="Y157" s="12">
        <v>1.4144283155229094</v>
      </c>
      <c r="Z157" s="12">
        <v>0.26334453452009404</v>
      </c>
      <c r="AA157">
        <f t="shared" si="75"/>
        <v>0.43188503661295419</v>
      </c>
      <c r="AB157" t="e">
        <f t="shared" si="76"/>
        <v>#N/A</v>
      </c>
      <c r="AC157" s="9" t="str">
        <f t="shared" si="77"/>
        <v/>
      </c>
      <c r="AD157" s="10" t="s">
        <v>192</v>
      </c>
      <c r="AE157" s="2" t="s">
        <v>191</v>
      </c>
      <c r="AF157" s="12">
        <v>1.6736556760696357</v>
      </c>
      <c r="AG157" s="12">
        <v>0.40963321357920301</v>
      </c>
      <c r="AH157">
        <f t="shared" si="78"/>
        <v>0.67179847026989292</v>
      </c>
      <c r="AI157" t="e">
        <f t="shared" si="79"/>
        <v>#N/A</v>
      </c>
      <c r="AJ157" s="9" t="str">
        <f t="shared" si="80"/>
        <v/>
      </c>
      <c r="AK157" s="10" t="s">
        <v>24</v>
      </c>
      <c r="AL157" s="2" t="s">
        <v>23</v>
      </c>
      <c r="AM157" s="12">
        <v>0.90088083633492544</v>
      </c>
      <c r="AN157" s="12">
        <v>0.22876000329023777</v>
      </c>
      <c r="AO157">
        <f t="shared" si="81"/>
        <v>0.37516640539598994</v>
      </c>
      <c r="AP157" t="e">
        <f t="shared" si="82"/>
        <v>#N/A</v>
      </c>
      <c r="AQ157" s="9" t="str">
        <f t="shared" si="83"/>
        <v/>
      </c>
      <c r="AR157" s="10" t="s">
        <v>151</v>
      </c>
      <c r="AS157" s="2" t="s">
        <v>150</v>
      </c>
      <c r="AT157" s="12">
        <v>1.3949005873785982</v>
      </c>
      <c r="AU157" s="12">
        <v>0.20773727561581487</v>
      </c>
      <c r="AV157">
        <f t="shared" si="84"/>
        <v>0.34068913200993639</v>
      </c>
      <c r="AW157" t="e">
        <f t="shared" si="85"/>
        <v>#N/A</v>
      </c>
      <c r="AX157" s="9" t="str">
        <f t="shared" si="86"/>
        <v/>
      </c>
      <c r="AY157" s="10" t="s">
        <v>62</v>
      </c>
      <c r="AZ157" s="2" t="s">
        <v>61</v>
      </c>
      <c r="BA157" s="12">
        <v>2.0554748566836194</v>
      </c>
      <c r="BB157" s="12">
        <v>0.19620820843666348</v>
      </c>
      <c r="BC157">
        <f t="shared" si="87"/>
        <v>0.3217814618361281</v>
      </c>
      <c r="BD157" t="e">
        <f t="shared" si="88"/>
        <v>#N/A</v>
      </c>
      <c r="BE157" s="9" t="str">
        <f t="shared" si="89"/>
        <v/>
      </c>
    </row>
    <row r="158" spans="2:57" x14ac:dyDescent="0.25">
      <c r="B158" t="s">
        <v>291</v>
      </c>
      <c r="C158" t="s">
        <v>290</v>
      </c>
      <c r="D158" s="32" t="str">
        <f>IF('Comparative Charts'!D169="","",1)</f>
        <v/>
      </c>
      <c r="O158" s="10">
        <v>151</v>
      </c>
      <c r="P158" s="10" t="s">
        <v>160</v>
      </c>
      <c r="Q158" s="2" t="s">
        <v>159</v>
      </c>
      <c r="R158" s="13">
        <v>1.2869196432195344</v>
      </c>
      <c r="S158" s="12">
        <v>0.25130023322348893</v>
      </c>
      <c r="T158">
        <f t="shared" si="72"/>
        <v>0.41213238248652184</v>
      </c>
      <c r="U158" t="e">
        <f t="shared" si="73"/>
        <v>#N/A</v>
      </c>
      <c r="V158" s="9" t="str">
        <f t="shared" si="74"/>
        <v/>
      </c>
      <c r="W158" s="10" t="s">
        <v>241</v>
      </c>
      <c r="X158" s="2" t="s">
        <v>240</v>
      </c>
      <c r="Y158" s="12">
        <v>1.4159394169265673</v>
      </c>
      <c r="Z158" s="12">
        <v>0.28355035712187776</v>
      </c>
      <c r="AA158">
        <f t="shared" si="75"/>
        <v>0.46502258567987947</v>
      </c>
      <c r="AB158" t="e">
        <f t="shared" si="76"/>
        <v>#N/A</v>
      </c>
      <c r="AC158" s="9" t="str">
        <f t="shared" si="77"/>
        <v/>
      </c>
      <c r="AD158" s="10" t="s">
        <v>62</v>
      </c>
      <c r="AE158" s="2" t="s">
        <v>61</v>
      </c>
      <c r="AF158" s="12">
        <v>1.7173477738489658</v>
      </c>
      <c r="AG158" s="12">
        <v>0.23363653218585126</v>
      </c>
      <c r="AH158">
        <f t="shared" si="78"/>
        <v>0.38316391278479606</v>
      </c>
      <c r="AI158" t="e">
        <f t="shared" si="79"/>
        <v>#N/A</v>
      </c>
      <c r="AJ158" s="9" t="str">
        <f t="shared" si="80"/>
        <v/>
      </c>
      <c r="AK158" s="10" t="s">
        <v>81</v>
      </c>
      <c r="AL158" s="2" t="s">
        <v>80</v>
      </c>
      <c r="AM158" s="12">
        <v>0.92701027674402026</v>
      </c>
      <c r="AN158" s="12">
        <v>0.39378792524103623</v>
      </c>
      <c r="AO158">
        <f t="shared" si="81"/>
        <v>0.64581219739529938</v>
      </c>
      <c r="AP158" t="e">
        <f t="shared" si="82"/>
        <v>#N/A</v>
      </c>
      <c r="AQ158" s="9" t="str">
        <f t="shared" si="83"/>
        <v/>
      </c>
      <c r="AR158" s="10" t="s">
        <v>166</v>
      </c>
      <c r="AS158" s="2" t="s">
        <v>165</v>
      </c>
      <c r="AT158" s="12">
        <v>1.421874528246035</v>
      </c>
      <c r="AU158" s="12">
        <v>0.25031543677274476</v>
      </c>
      <c r="AV158">
        <f t="shared" si="84"/>
        <v>0.41051731630730137</v>
      </c>
      <c r="AW158" t="e">
        <f t="shared" si="85"/>
        <v>#N/A</v>
      </c>
      <c r="AX158" s="9" t="str">
        <f t="shared" si="86"/>
        <v/>
      </c>
      <c r="AY158" s="10" t="s">
        <v>64</v>
      </c>
      <c r="AZ158" s="2" t="s">
        <v>63</v>
      </c>
      <c r="BA158" s="12">
        <v>2.0717306679793031</v>
      </c>
      <c r="BB158" s="12">
        <v>0.18909298753709736</v>
      </c>
      <c r="BC158">
        <f t="shared" si="87"/>
        <v>0.31011249956083964</v>
      </c>
      <c r="BD158" t="e">
        <f t="shared" si="88"/>
        <v>#N/A</v>
      </c>
      <c r="BE158" s="9" t="str">
        <f t="shared" si="89"/>
        <v/>
      </c>
    </row>
    <row r="159" spans="2:57" x14ac:dyDescent="0.25">
      <c r="B159" t="s">
        <v>293</v>
      </c>
      <c r="C159" t="s">
        <v>292</v>
      </c>
      <c r="D159" s="32">
        <f>IF('Comparative Charts'!D170="","",1)</f>
        <v>1</v>
      </c>
      <c r="O159" s="10">
        <v>152</v>
      </c>
      <c r="P159" s="10" t="s">
        <v>103</v>
      </c>
      <c r="Q159" s="2" t="s">
        <v>102</v>
      </c>
      <c r="R159" s="13">
        <v>1.3380199772448051</v>
      </c>
      <c r="S159" s="12">
        <v>0.25130023322348893</v>
      </c>
      <c r="T159">
        <f t="shared" si="72"/>
        <v>0.41213238248652184</v>
      </c>
      <c r="U159" t="e">
        <f t="shared" si="73"/>
        <v>#N/A</v>
      </c>
      <c r="V159" s="9" t="str">
        <f t="shared" si="74"/>
        <v/>
      </c>
      <c r="W159" s="10" t="s">
        <v>151</v>
      </c>
      <c r="X159" s="2" t="s">
        <v>150</v>
      </c>
      <c r="Y159" s="12">
        <v>1.4262170025785166</v>
      </c>
      <c r="Z159" s="12">
        <v>0.25228486761247954</v>
      </c>
      <c r="AA159">
        <f t="shared" si="75"/>
        <v>0.41374718288446644</v>
      </c>
      <c r="AB159" t="e">
        <f t="shared" si="76"/>
        <v>#N/A</v>
      </c>
      <c r="AC159" s="9" t="str">
        <f t="shared" si="77"/>
        <v/>
      </c>
      <c r="AD159" s="10" t="s">
        <v>93</v>
      </c>
      <c r="AE159" s="2" t="s">
        <v>92</v>
      </c>
      <c r="AF159" s="12">
        <v>1.7210518549222174</v>
      </c>
      <c r="AG159" s="12">
        <v>0.24866131188801807</v>
      </c>
      <c r="AH159">
        <f t="shared" si="78"/>
        <v>0.40780455149634959</v>
      </c>
      <c r="AI159" t="e">
        <f t="shared" si="79"/>
        <v>#N/A</v>
      </c>
      <c r="AJ159" s="9" t="str">
        <f t="shared" si="80"/>
        <v/>
      </c>
      <c r="AK159" s="10" t="s">
        <v>237</v>
      </c>
      <c r="AL159" s="2" t="s">
        <v>236</v>
      </c>
      <c r="AM159" s="12">
        <v>0.93212358669214346</v>
      </c>
      <c r="AN159" s="12">
        <v>0.22904640098569978</v>
      </c>
      <c r="AO159">
        <f t="shared" si="81"/>
        <v>0.37563609761654765</v>
      </c>
      <c r="AP159" t="e">
        <f t="shared" si="82"/>
        <v>#N/A</v>
      </c>
      <c r="AQ159" s="9" t="str">
        <f t="shared" si="83"/>
        <v/>
      </c>
      <c r="AR159" s="10" t="s">
        <v>156</v>
      </c>
      <c r="AS159" s="2" t="s">
        <v>155</v>
      </c>
      <c r="AT159" s="12">
        <v>1.468929716285384</v>
      </c>
      <c r="AU159" s="12">
        <v>0.30294285039196189</v>
      </c>
      <c r="AV159">
        <f t="shared" si="84"/>
        <v>0.49682627464281748</v>
      </c>
      <c r="AW159" t="e">
        <f t="shared" si="85"/>
        <v>#N/A</v>
      </c>
      <c r="AX159" s="9" t="str">
        <f t="shared" si="86"/>
        <v/>
      </c>
      <c r="AY159" s="10" t="s">
        <v>241</v>
      </c>
      <c r="AZ159" s="2" t="s">
        <v>240</v>
      </c>
      <c r="BA159" s="12">
        <v>2.0749421966120853</v>
      </c>
      <c r="BB159" s="12">
        <v>0.20069157159218198</v>
      </c>
      <c r="BC159">
        <f t="shared" si="87"/>
        <v>0.32913417741117845</v>
      </c>
      <c r="BD159" t="e">
        <f t="shared" si="88"/>
        <v>#N/A</v>
      </c>
      <c r="BE159" s="9" t="str">
        <f t="shared" si="89"/>
        <v/>
      </c>
    </row>
    <row r="160" spans="2:57" x14ac:dyDescent="0.25">
      <c r="B160" t="s">
        <v>295</v>
      </c>
      <c r="C160" t="s">
        <v>294</v>
      </c>
      <c r="D160" s="32" t="str">
        <f>IF('Comparative Charts'!D171="","",1)</f>
        <v/>
      </c>
      <c r="O160" s="10">
        <v>153</v>
      </c>
      <c r="P160" s="10" t="s">
        <v>81</v>
      </c>
      <c r="Q160" s="2" t="s">
        <v>80</v>
      </c>
      <c r="R160" s="13">
        <v>1.3452746080099194</v>
      </c>
      <c r="S160" s="12">
        <v>0.25130023322348893</v>
      </c>
      <c r="T160">
        <f t="shared" si="72"/>
        <v>0.41213238248652184</v>
      </c>
      <c r="U160" t="e">
        <f t="shared" si="73"/>
        <v>#N/A</v>
      </c>
      <c r="V160" s="9" t="str">
        <f t="shared" si="74"/>
        <v/>
      </c>
      <c r="W160" s="10" t="s">
        <v>235</v>
      </c>
      <c r="X160" s="2" t="s">
        <v>234</v>
      </c>
      <c r="Y160" s="12">
        <v>1.4788705613589805</v>
      </c>
      <c r="Z160" s="12">
        <v>0.26334453452009404</v>
      </c>
      <c r="AA160">
        <f t="shared" si="75"/>
        <v>0.43188503661295419</v>
      </c>
      <c r="AB160">
        <f t="shared" si="76"/>
        <v>0.43188503661295419</v>
      </c>
      <c r="AC160" s="9" t="str">
        <f t="shared" si="77"/>
        <v>NLD</v>
      </c>
      <c r="AD160" s="10" t="s">
        <v>117</v>
      </c>
      <c r="AE160" s="2" t="s">
        <v>116</v>
      </c>
      <c r="AF160" s="12">
        <v>1.9661212499735987</v>
      </c>
      <c r="AG160" s="12">
        <v>0.23363653218585126</v>
      </c>
      <c r="AH160">
        <f t="shared" si="78"/>
        <v>0.38316391278479606</v>
      </c>
      <c r="AI160" t="e">
        <f t="shared" si="79"/>
        <v>#N/A</v>
      </c>
      <c r="AJ160" s="9" t="str">
        <f t="shared" si="80"/>
        <v/>
      </c>
      <c r="AK160" s="10" t="s">
        <v>192</v>
      </c>
      <c r="AL160" s="2" t="s">
        <v>191</v>
      </c>
      <c r="AM160" s="12">
        <v>0.94666098361200313</v>
      </c>
      <c r="AN160" s="12">
        <v>0.24723861307061137</v>
      </c>
      <c r="AO160">
        <f t="shared" si="81"/>
        <v>0.40547132543580261</v>
      </c>
      <c r="AP160" t="e">
        <f t="shared" si="82"/>
        <v>#N/A</v>
      </c>
      <c r="AQ160" s="9" t="str">
        <f t="shared" si="83"/>
        <v/>
      </c>
      <c r="AR160" s="10" t="s">
        <v>89</v>
      </c>
      <c r="AS160" s="2" t="s">
        <v>88</v>
      </c>
      <c r="AT160" s="12">
        <v>1.4834868013088114</v>
      </c>
      <c r="AU160" s="12">
        <v>0.20773727561581487</v>
      </c>
      <c r="AV160">
        <f t="shared" si="84"/>
        <v>0.34068913200993639</v>
      </c>
      <c r="AW160" t="e">
        <f t="shared" si="85"/>
        <v>#N/A</v>
      </c>
      <c r="AX160" s="9" t="str">
        <f t="shared" si="86"/>
        <v/>
      </c>
      <c r="AY160" s="10" t="s">
        <v>109</v>
      </c>
      <c r="AZ160" s="2" t="s">
        <v>108</v>
      </c>
      <c r="BA160" s="12">
        <v>2.0845938398089947</v>
      </c>
      <c r="BB160" s="12">
        <v>0.19805508574877892</v>
      </c>
      <c r="BC160">
        <f t="shared" si="87"/>
        <v>0.32481034062799741</v>
      </c>
      <c r="BD160" t="e">
        <f t="shared" si="88"/>
        <v>#N/A</v>
      </c>
      <c r="BE160" s="9" t="str">
        <f t="shared" si="89"/>
        <v/>
      </c>
    </row>
    <row r="161" spans="2:57" x14ac:dyDescent="0.25">
      <c r="B161" t="s">
        <v>297</v>
      </c>
      <c r="C161" t="s">
        <v>296</v>
      </c>
      <c r="D161" s="32" t="str">
        <f>IF('Comparative Charts'!D172="","",1)</f>
        <v/>
      </c>
      <c r="O161" s="10">
        <v>154</v>
      </c>
      <c r="P161" s="10" t="s">
        <v>62</v>
      </c>
      <c r="Q161" s="2" t="s">
        <v>61</v>
      </c>
      <c r="R161" s="13">
        <v>1.361941879207283</v>
      </c>
      <c r="S161" s="12">
        <v>0.25130023322348893</v>
      </c>
      <c r="T161">
        <f t="shared" si="72"/>
        <v>0.41213238248652184</v>
      </c>
      <c r="U161" t="e">
        <f t="shared" si="73"/>
        <v>#N/A</v>
      </c>
      <c r="V161" s="9" t="str">
        <f t="shared" si="74"/>
        <v/>
      </c>
      <c r="W161" s="10" t="s">
        <v>109</v>
      </c>
      <c r="X161" s="2" t="s">
        <v>108</v>
      </c>
      <c r="Y161" s="12">
        <v>1.5143605283955008</v>
      </c>
      <c r="Z161" s="12">
        <v>0.26334453452009404</v>
      </c>
      <c r="AA161">
        <f t="shared" si="75"/>
        <v>0.43188503661295419</v>
      </c>
      <c r="AB161" t="e">
        <f t="shared" si="76"/>
        <v>#N/A</v>
      </c>
      <c r="AC161" s="9" t="str">
        <f t="shared" si="77"/>
        <v/>
      </c>
      <c r="AD161" s="10" t="s">
        <v>64</v>
      </c>
      <c r="AE161" s="2" t="s">
        <v>63</v>
      </c>
      <c r="AF161" s="12">
        <v>1.9862523215178465</v>
      </c>
      <c r="AG161" s="12">
        <v>0.23363653218585126</v>
      </c>
      <c r="AH161">
        <f t="shared" si="78"/>
        <v>0.38316391278479606</v>
      </c>
      <c r="AI161" t="e">
        <f t="shared" si="79"/>
        <v>#N/A</v>
      </c>
      <c r="AJ161" s="9" t="str">
        <f t="shared" si="80"/>
        <v/>
      </c>
      <c r="AK161" s="10" t="s">
        <v>322</v>
      </c>
      <c r="AL161" s="2" t="s">
        <v>321</v>
      </c>
      <c r="AM161" s="12">
        <v>0.94877636997424286</v>
      </c>
      <c r="AN161" s="12">
        <v>0.39525422199815724</v>
      </c>
      <c r="AO161">
        <f t="shared" si="81"/>
        <v>0.64821692407697784</v>
      </c>
      <c r="AP161" t="e">
        <f t="shared" si="82"/>
        <v>#N/A</v>
      </c>
      <c r="AQ161" s="9" t="str">
        <f t="shared" si="83"/>
        <v/>
      </c>
      <c r="AR161" s="10" t="s">
        <v>62</v>
      </c>
      <c r="AS161" s="2" t="s">
        <v>61</v>
      </c>
      <c r="AT161" s="12">
        <v>1.5494586944364037</v>
      </c>
      <c r="AU161" s="12">
        <v>0.20773727561581487</v>
      </c>
      <c r="AV161">
        <f t="shared" si="84"/>
        <v>0.34068913200993639</v>
      </c>
      <c r="AW161" t="e">
        <f t="shared" si="85"/>
        <v>#N/A</v>
      </c>
      <c r="AX161" s="9" t="str">
        <f t="shared" si="86"/>
        <v/>
      </c>
      <c r="AY161" s="10" t="s">
        <v>295</v>
      </c>
      <c r="AZ161" s="2" t="s">
        <v>294</v>
      </c>
      <c r="BA161" s="12">
        <v>2.0853368988304859</v>
      </c>
      <c r="BB161" s="12">
        <v>0.19805508574877892</v>
      </c>
      <c r="BC161">
        <f t="shared" si="87"/>
        <v>0.32481034062799741</v>
      </c>
      <c r="BD161" t="e">
        <f t="shared" si="88"/>
        <v>#N/A</v>
      </c>
      <c r="BE161" s="9" t="str">
        <f t="shared" si="89"/>
        <v/>
      </c>
    </row>
    <row r="162" spans="2:57" x14ac:dyDescent="0.25">
      <c r="B162" t="s">
        <v>371</v>
      </c>
      <c r="C162" t="s">
        <v>298</v>
      </c>
      <c r="D162" s="32" t="str">
        <f>IF('Comparative Charts'!D173="","",1)</f>
        <v/>
      </c>
      <c r="O162" s="10">
        <v>155</v>
      </c>
      <c r="P162" s="10" t="s">
        <v>210</v>
      </c>
      <c r="Q162" s="2" t="s">
        <v>209</v>
      </c>
      <c r="R162" s="13">
        <v>1.4131422877396469</v>
      </c>
      <c r="S162" s="12">
        <v>0.29137760175532934</v>
      </c>
      <c r="T162">
        <f t="shared" si="72"/>
        <v>0.47785926687874009</v>
      </c>
      <c r="U162" t="e">
        <f t="shared" si="73"/>
        <v>#N/A</v>
      </c>
      <c r="V162" s="9" t="str">
        <f t="shared" si="74"/>
        <v/>
      </c>
      <c r="W162" s="10" t="s">
        <v>64</v>
      </c>
      <c r="X162" s="2" t="s">
        <v>63</v>
      </c>
      <c r="Y162" s="12">
        <v>1.6904702129713807</v>
      </c>
      <c r="Z162" s="12">
        <v>0.25228486761247954</v>
      </c>
      <c r="AA162">
        <f t="shared" si="75"/>
        <v>0.41374718288446644</v>
      </c>
      <c r="AB162" t="e">
        <f t="shared" si="76"/>
        <v>#N/A</v>
      </c>
      <c r="AC162" s="9" t="str">
        <f t="shared" si="77"/>
        <v/>
      </c>
      <c r="AD162" s="10" t="s">
        <v>235</v>
      </c>
      <c r="AE162" s="2" t="s">
        <v>234</v>
      </c>
      <c r="AF162" s="12">
        <v>2.0302413016471581</v>
      </c>
      <c r="AG162" s="12">
        <v>0.24866131188801807</v>
      </c>
      <c r="AH162">
        <f t="shared" si="78"/>
        <v>0.40780455149634959</v>
      </c>
      <c r="AI162">
        <f t="shared" si="79"/>
        <v>0.40780455149634959</v>
      </c>
      <c r="AJ162" s="9" t="str">
        <f t="shared" si="80"/>
        <v>NLD</v>
      </c>
      <c r="AK162" s="10" t="s">
        <v>22</v>
      </c>
      <c r="AL162" s="2" t="s">
        <v>21</v>
      </c>
      <c r="AM162" s="12">
        <v>0.96197014685799465</v>
      </c>
      <c r="AN162" s="12">
        <v>0.22904640098569978</v>
      </c>
      <c r="AO162">
        <f t="shared" si="81"/>
        <v>0.37563609761654765</v>
      </c>
      <c r="AP162" t="e">
        <f t="shared" si="82"/>
        <v>#N/A</v>
      </c>
      <c r="AQ162" s="9" t="str">
        <f t="shared" si="83"/>
        <v/>
      </c>
      <c r="AR162" s="10" t="s">
        <v>235</v>
      </c>
      <c r="AS162" s="2" t="s">
        <v>234</v>
      </c>
      <c r="AT162" s="12">
        <v>1.5839411296446553</v>
      </c>
      <c r="AU162" s="12">
        <v>0.21813983950894791</v>
      </c>
      <c r="AV162">
        <f t="shared" si="84"/>
        <v>0.35774933679467458</v>
      </c>
      <c r="AW162">
        <f t="shared" si="85"/>
        <v>0.35774933679467458</v>
      </c>
      <c r="AX162" s="9" t="str">
        <f t="shared" si="86"/>
        <v>NLD</v>
      </c>
      <c r="AY162" s="10" t="s">
        <v>93</v>
      </c>
      <c r="AZ162" s="2" t="s">
        <v>92</v>
      </c>
      <c r="BA162" s="12">
        <v>2.1290166113845812</v>
      </c>
      <c r="BB162" s="12">
        <v>0.19805508574877892</v>
      </c>
      <c r="BC162">
        <f t="shared" si="87"/>
        <v>0.32481034062799741</v>
      </c>
      <c r="BD162" t="e">
        <f t="shared" si="88"/>
        <v>#N/A</v>
      </c>
      <c r="BE162" s="9" t="str">
        <f t="shared" si="89"/>
        <v/>
      </c>
    </row>
    <row r="163" spans="2:57" x14ac:dyDescent="0.25">
      <c r="B163" t="s">
        <v>300</v>
      </c>
      <c r="C163" t="s">
        <v>299</v>
      </c>
      <c r="D163" s="32" t="str">
        <f>IF('Comparative Charts'!D174="","",1)</f>
        <v/>
      </c>
      <c r="O163" s="10">
        <v>156</v>
      </c>
      <c r="P163" s="10" t="s">
        <v>30</v>
      </c>
      <c r="Q163" s="2" t="s">
        <v>29</v>
      </c>
      <c r="R163" s="13">
        <v>1.4364193923806405</v>
      </c>
      <c r="S163" s="12">
        <v>0.25402694431067208</v>
      </c>
      <c r="T163">
        <f t="shared" si="72"/>
        <v>0.41660418866950216</v>
      </c>
      <c r="U163" t="e">
        <f t="shared" si="73"/>
        <v>#N/A</v>
      </c>
      <c r="V163" s="9" t="str">
        <f t="shared" si="74"/>
        <v/>
      </c>
      <c r="W163" s="10" t="s">
        <v>10</v>
      </c>
      <c r="X163" s="2" t="s">
        <v>9</v>
      </c>
      <c r="Y163" s="12" t="s">
        <v>11</v>
      </c>
      <c r="Z163" s="12" t="s">
        <v>11</v>
      </c>
      <c r="AA163" t="e">
        <f t="shared" si="75"/>
        <v>#VALUE!</v>
      </c>
      <c r="AB163" t="e">
        <f t="shared" si="76"/>
        <v>#VALUE!</v>
      </c>
      <c r="AC163" s="9" t="str">
        <f t="shared" si="77"/>
        <v>AFG</v>
      </c>
      <c r="AD163" s="10" t="s">
        <v>278</v>
      </c>
      <c r="AE163" s="2" t="s">
        <v>277</v>
      </c>
      <c r="AF163" s="12">
        <v>2.0821981162760688</v>
      </c>
      <c r="AG163" s="12">
        <v>0.23363653218585126</v>
      </c>
      <c r="AH163">
        <f t="shared" si="78"/>
        <v>0.38316391278479606</v>
      </c>
      <c r="AI163" t="e">
        <f t="shared" si="79"/>
        <v>#N/A</v>
      </c>
      <c r="AJ163" s="9" t="str">
        <f t="shared" si="80"/>
        <v/>
      </c>
      <c r="AK163" s="10" t="s">
        <v>247</v>
      </c>
      <c r="AL163" s="2" t="s">
        <v>246</v>
      </c>
      <c r="AM163" s="12">
        <v>1.0017098959628787</v>
      </c>
      <c r="AN163" s="12">
        <v>0.39525422199815724</v>
      </c>
      <c r="AO163">
        <f t="shared" si="81"/>
        <v>0.64821692407697784</v>
      </c>
      <c r="AP163" t="e">
        <f t="shared" si="82"/>
        <v>#N/A</v>
      </c>
      <c r="AQ163" s="9" t="str">
        <f t="shared" si="83"/>
        <v/>
      </c>
      <c r="AR163" s="10" t="s">
        <v>22</v>
      </c>
      <c r="AS163" s="2" t="s">
        <v>21</v>
      </c>
      <c r="AT163" s="12">
        <v>1.5963410719730877</v>
      </c>
      <c r="AU163" s="12">
        <v>0.21813983950894791</v>
      </c>
      <c r="AV163">
        <f t="shared" si="84"/>
        <v>0.35774933679467458</v>
      </c>
      <c r="AW163" t="e">
        <f t="shared" si="85"/>
        <v>#N/A</v>
      </c>
      <c r="AX163" s="9" t="str">
        <f t="shared" si="86"/>
        <v/>
      </c>
      <c r="AY163" s="10" t="s">
        <v>10</v>
      </c>
      <c r="AZ163" s="2" t="s">
        <v>9</v>
      </c>
      <c r="BA163" s="12" t="s">
        <v>11</v>
      </c>
      <c r="BB163" s="12" t="s">
        <v>11</v>
      </c>
      <c r="BC163" t="e">
        <f t="shared" si="87"/>
        <v>#VALUE!</v>
      </c>
      <c r="BD163" t="e">
        <f t="shared" si="88"/>
        <v>#VALUE!</v>
      </c>
      <c r="BE163" s="9" t="str">
        <f t="shared" si="89"/>
        <v>AFG</v>
      </c>
    </row>
    <row r="164" spans="2:57" x14ac:dyDescent="0.25">
      <c r="B164" t="s">
        <v>302</v>
      </c>
      <c r="C164" t="s">
        <v>301</v>
      </c>
      <c r="D164" s="32" t="str">
        <f>IF('Comparative Charts'!D175="","",1)</f>
        <v/>
      </c>
      <c r="O164" s="10">
        <v>157</v>
      </c>
      <c r="P164" s="10" t="s">
        <v>156</v>
      </c>
      <c r="Q164" s="2" t="s">
        <v>155</v>
      </c>
      <c r="R164" s="13">
        <v>1.4470018668652738</v>
      </c>
      <c r="S164" s="12">
        <v>0.29137760175532934</v>
      </c>
      <c r="T164">
        <f t="shared" si="72"/>
        <v>0.47785926687874009</v>
      </c>
      <c r="U164" t="e">
        <f t="shared" si="73"/>
        <v>#N/A</v>
      </c>
      <c r="V164" s="9" t="str">
        <f t="shared" si="74"/>
        <v/>
      </c>
      <c r="W164" s="10" t="s">
        <v>28</v>
      </c>
      <c r="X164" s="2" t="s">
        <v>27</v>
      </c>
      <c r="Y164" s="14" t="s">
        <v>11</v>
      </c>
      <c r="Z164" s="14" t="s">
        <v>11</v>
      </c>
      <c r="AA164" t="e">
        <f t="shared" si="75"/>
        <v>#VALUE!</v>
      </c>
      <c r="AB164" t="e">
        <f t="shared" si="76"/>
        <v>#N/A</v>
      </c>
      <c r="AC164" s="9" t="str">
        <f t="shared" si="77"/>
        <v/>
      </c>
      <c r="AD164" s="10" t="s">
        <v>10</v>
      </c>
      <c r="AE164" s="2" t="s">
        <v>9</v>
      </c>
      <c r="AF164" s="12" t="s">
        <v>11</v>
      </c>
      <c r="AG164" s="12" t="s">
        <v>11</v>
      </c>
      <c r="AH164" t="e">
        <f t="shared" si="78"/>
        <v>#VALUE!</v>
      </c>
      <c r="AI164" t="e">
        <f t="shared" si="79"/>
        <v>#VALUE!</v>
      </c>
      <c r="AJ164" s="9" t="str">
        <f t="shared" si="80"/>
        <v>AFG</v>
      </c>
      <c r="AK164" s="10" t="s">
        <v>93</v>
      </c>
      <c r="AL164" s="2" t="s">
        <v>92</v>
      </c>
      <c r="AM164" s="12">
        <v>1.0479273128258686</v>
      </c>
      <c r="AN164" s="12">
        <v>0.22904640098569978</v>
      </c>
      <c r="AO164">
        <f t="shared" si="81"/>
        <v>0.37563609761654765</v>
      </c>
      <c r="AP164" t="e">
        <f t="shared" si="82"/>
        <v>#N/A</v>
      </c>
      <c r="AQ164" s="9" t="str">
        <f t="shared" si="83"/>
        <v/>
      </c>
      <c r="AR164" s="10" t="s">
        <v>192</v>
      </c>
      <c r="AS164" s="2" t="s">
        <v>191</v>
      </c>
      <c r="AT164" s="12">
        <v>1.6210641287802678</v>
      </c>
      <c r="AU164" s="12">
        <v>0.30294285039196189</v>
      </c>
      <c r="AV164">
        <f t="shared" si="84"/>
        <v>0.49682627464281748</v>
      </c>
      <c r="AW164" t="e">
        <f t="shared" si="85"/>
        <v>#N/A</v>
      </c>
      <c r="AX164" s="9" t="str">
        <f t="shared" si="86"/>
        <v/>
      </c>
      <c r="AY164" s="10" t="s">
        <v>28</v>
      </c>
      <c r="AZ164" s="2" t="s">
        <v>27</v>
      </c>
      <c r="BA164" s="14" t="s">
        <v>11</v>
      </c>
      <c r="BB164" s="14" t="s">
        <v>11</v>
      </c>
      <c r="BC164" t="e">
        <f t="shared" si="87"/>
        <v>#VALUE!</v>
      </c>
      <c r="BD164" t="e">
        <f t="shared" si="88"/>
        <v>#N/A</v>
      </c>
      <c r="BE164" s="9" t="str">
        <f t="shared" si="89"/>
        <v/>
      </c>
    </row>
    <row r="165" spans="2:57" x14ac:dyDescent="0.25">
      <c r="B165" t="s">
        <v>304</v>
      </c>
      <c r="C165" t="s">
        <v>303</v>
      </c>
      <c r="D165" s="32" t="str">
        <f>IF('Comparative Charts'!D176="","",1)</f>
        <v/>
      </c>
      <c r="O165" s="10">
        <v>158</v>
      </c>
      <c r="P165" s="10" t="s">
        <v>24</v>
      </c>
      <c r="Q165" s="2" t="s">
        <v>23</v>
      </c>
      <c r="R165" s="13">
        <v>1.4471660015733396</v>
      </c>
      <c r="S165" s="12">
        <v>0.25130023322348893</v>
      </c>
      <c r="T165">
        <f t="shared" si="72"/>
        <v>0.41213238248652184</v>
      </c>
      <c r="U165" t="e">
        <f t="shared" si="73"/>
        <v>#N/A</v>
      </c>
      <c r="V165" s="9" t="str">
        <f t="shared" si="74"/>
        <v/>
      </c>
      <c r="W165" s="10" t="s">
        <v>47</v>
      </c>
      <c r="X165" s="2" t="s">
        <v>46</v>
      </c>
      <c r="Y165" s="14" t="s">
        <v>11</v>
      </c>
      <c r="Z165" s="14" t="s">
        <v>11</v>
      </c>
      <c r="AA165" t="e">
        <f t="shared" si="75"/>
        <v>#VALUE!</v>
      </c>
      <c r="AB165" t="e">
        <f t="shared" si="76"/>
        <v>#N/A</v>
      </c>
      <c r="AC165" s="9" t="str">
        <f t="shared" si="77"/>
        <v/>
      </c>
      <c r="AD165" s="10" t="s">
        <v>28</v>
      </c>
      <c r="AE165" s="2" t="s">
        <v>27</v>
      </c>
      <c r="AF165" s="14" t="s">
        <v>11</v>
      </c>
      <c r="AG165" s="14" t="s">
        <v>11</v>
      </c>
      <c r="AH165" t="e">
        <f t="shared" si="78"/>
        <v>#VALUE!</v>
      </c>
      <c r="AI165" t="e">
        <f t="shared" si="79"/>
        <v>#N/A</v>
      </c>
      <c r="AJ165" s="9" t="str">
        <f t="shared" si="80"/>
        <v/>
      </c>
      <c r="AK165" s="10" t="s">
        <v>324</v>
      </c>
      <c r="AL165" s="2" t="s">
        <v>323</v>
      </c>
      <c r="AM165" s="12">
        <v>1.135074568694195</v>
      </c>
      <c r="AN165" s="12">
        <v>0.22876000329023777</v>
      </c>
      <c r="AO165">
        <f t="shared" si="81"/>
        <v>0.37516640539598994</v>
      </c>
      <c r="AP165" t="e">
        <f t="shared" si="82"/>
        <v>#N/A</v>
      </c>
      <c r="AQ165" s="9" t="str">
        <f t="shared" si="83"/>
        <v/>
      </c>
      <c r="AR165" s="10" t="s">
        <v>295</v>
      </c>
      <c r="AS165" s="2" t="s">
        <v>294</v>
      </c>
      <c r="AT165" s="12">
        <v>1.6230324824694748</v>
      </c>
      <c r="AU165" s="12">
        <v>0.21813983950894791</v>
      </c>
      <c r="AV165">
        <f t="shared" si="84"/>
        <v>0.35774933679467458</v>
      </c>
      <c r="AW165" t="e">
        <f t="shared" si="85"/>
        <v>#N/A</v>
      </c>
      <c r="AX165" s="9" t="str">
        <f t="shared" si="86"/>
        <v/>
      </c>
      <c r="AY165" s="10" t="s">
        <v>47</v>
      </c>
      <c r="AZ165" s="2" t="s">
        <v>46</v>
      </c>
      <c r="BA165" s="14" t="s">
        <v>11</v>
      </c>
      <c r="BB165" s="14" t="s">
        <v>11</v>
      </c>
      <c r="BC165" t="e">
        <f t="shared" si="87"/>
        <v>#VALUE!</v>
      </c>
      <c r="BD165" t="e">
        <f t="shared" si="88"/>
        <v>#N/A</v>
      </c>
      <c r="BE165" s="9" t="str">
        <f t="shared" si="89"/>
        <v/>
      </c>
    </row>
    <row r="166" spans="2:57" x14ac:dyDescent="0.25">
      <c r="B166" t="s">
        <v>306</v>
      </c>
      <c r="C166" t="s">
        <v>305</v>
      </c>
      <c r="D166" s="32" t="str">
        <f>IF('Comparative Charts'!D177="","",1)</f>
        <v/>
      </c>
      <c r="O166" s="10">
        <v>159</v>
      </c>
      <c r="P166" s="10" t="s">
        <v>241</v>
      </c>
      <c r="Q166" s="2" t="s">
        <v>240</v>
      </c>
      <c r="R166" s="13">
        <v>1.4570076105795191</v>
      </c>
      <c r="S166" s="12">
        <v>0.25402694431067208</v>
      </c>
      <c r="T166">
        <f t="shared" si="72"/>
        <v>0.41660418866950216</v>
      </c>
      <c r="U166" t="e">
        <f t="shared" si="73"/>
        <v>#N/A</v>
      </c>
      <c r="V166" s="9" t="str">
        <f t="shared" si="74"/>
        <v/>
      </c>
      <c r="W166" s="10" t="s">
        <v>53</v>
      </c>
      <c r="X166" s="2" t="s">
        <v>52</v>
      </c>
      <c r="Y166" s="14" t="s">
        <v>11</v>
      </c>
      <c r="Z166" s="14" t="s">
        <v>11</v>
      </c>
      <c r="AA166" t="e">
        <f t="shared" si="75"/>
        <v>#VALUE!</v>
      </c>
      <c r="AB166" t="e">
        <f t="shared" si="76"/>
        <v>#N/A</v>
      </c>
      <c r="AC166" s="9" t="str">
        <f t="shared" si="77"/>
        <v/>
      </c>
      <c r="AD166" s="10" t="s">
        <v>47</v>
      </c>
      <c r="AE166" s="2" t="s">
        <v>46</v>
      </c>
      <c r="AF166" s="14" t="s">
        <v>11</v>
      </c>
      <c r="AG166" s="14" t="s">
        <v>11</v>
      </c>
      <c r="AH166" t="e">
        <f t="shared" si="78"/>
        <v>#VALUE!</v>
      </c>
      <c r="AI166" t="e">
        <f t="shared" si="79"/>
        <v>#N/A</v>
      </c>
      <c r="AJ166" s="9" t="str">
        <f t="shared" si="80"/>
        <v/>
      </c>
      <c r="AK166" s="10" t="s">
        <v>109</v>
      </c>
      <c r="AL166" s="2" t="s">
        <v>108</v>
      </c>
      <c r="AM166" s="12">
        <v>1.1404307299790992</v>
      </c>
      <c r="AN166" s="12">
        <v>0.22904640098569978</v>
      </c>
      <c r="AO166">
        <f t="shared" si="81"/>
        <v>0.37563609761654765</v>
      </c>
      <c r="AP166" t="e">
        <f t="shared" si="82"/>
        <v>#N/A</v>
      </c>
      <c r="AQ166" s="9" t="str">
        <f t="shared" si="83"/>
        <v/>
      </c>
      <c r="AR166" s="10" t="s">
        <v>117</v>
      </c>
      <c r="AS166" s="2" t="s">
        <v>116</v>
      </c>
      <c r="AT166" s="12">
        <v>1.6886284952825656</v>
      </c>
      <c r="AU166" s="12">
        <v>0.20773727561581487</v>
      </c>
      <c r="AV166">
        <f t="shared" si="84"/>
        <v>0.34068913200993639</v>
      </c>
      <c r="AW166" t="e">
        <f t="shared" si="85"/>
        <v>#N/A</v>
      </c>
      <c r="AX166" s="9" t="str">
        <f t="shared" si="86"/>
        <v/>
      </c>
      <c r="AY166" s="10" t="s">
        <v>53</v>
      </c>
      <c r="AZ166" s="2" t="s">
        <v>52</v>
      </c>
      <c r="BA166" s="14" t="s">
        <v>11</v>
      </c>
      <c r="BB166" s="14" t="s">
        <v>11</v>
      </c>
      <c r="BC166" t="e">
        <f t="shared" si="87"/>
        <v>#VALUE!</v>
      </c>
      <c r="BD166" t="e">
        <f t="shared" si="88"/>
        <v>#N/A</v>
      </c>
      <c r="BE166" s="9" t="str">
        <f t="shared" si="89"/>
        <v/>
      </c>
    </row>
    <row r="167" spans="2:57" x14ac:dyDescent="0.25">
      <c r="B167" t="s">
        <v>308</v>
      </c>
      <c r="C167" t="s">
        <v>307</v>
      </c>
      <c r="D167" s="32" t="str">
        <f>IF('Comparative Charts'!D178="","",1)</f>
        <v/>
      </c>
      <c r="O167" s="10">
        <v>160</v>
      </c>
      <c r="P167" s="10" t="s">
        <v>192</v>
      </c>
      <c r="Q167" s="2" t="s">
        <v>191</v>
      </c>
      <c r="R167" s="13">
        <v>1.4605456989218397</v>
      </c>
      <c r="S167" s="12">
        <v>0.29137760175532934</v>
      </c>
      <c r="T167">
        <f t="shared" si="72"/>
        <v>0.47785926687874009</v>
      </c>
      <c r="U167" t="e">
        <f t="shared" si="73"/>
        <v>#N/A</v>
      </c>
      <c r="V167" s="9" t="str">
        <f t="shared" si="74"/>
        <v/>
      </c>
      <c r="W167" s="10" t="s">
        <v>57</v>
      </c>
      <c r="X167" s="2" t="s">
        <v>56</v>
      </c>
      <c r="Y167" s="14" t="s">
        <v>11</v>
      </c>
      <c r="Z167" s="14" t="s">
        <v>11</v>
      </c>
      <c r="AA167" t="e">
        <f t="shared" si="75"/>
        <v>#VALUE!</v>
      </c>
      <c r="AB167" t="e">
        <f t="shared" si="76"/>
        <v>#N/A</v>
      </c>
      <c r="AC167" s="9" t="str">
        <f t="shared" si="77"/>
        <v/>
      </c>
      <c r="AD167" s="10" t="s">
        <v>53</v>
      </c>
      <c r="AE167" s="2" t="s">
        <v>52</v>
      </c>
      <c r="AF167" s="14" t="s">
        <v>11</v>
      </c>
      <c r="AG167" s="14" t="s">
        <v>11</v>
      </c>
      <c r="AH167" t="e">
        <f t="shared" si="78"/>
        <v>#VALUE!</v>
      </c>
      <c r="AI167" t="e">
        <f t="shared" si="79"/>
        <v>#N/A</v>
      </c>
      <c r="AJ167" s="9" t="str">
        <f t="shared" si="80"/>
        <v/>
      </c>
      <c r="AK167" s="10" t="s">
        <v>235</v>
      </c>
      <c r="AL167" s="2" t="s">
        <v>234</v>
      </c>
      <c r="AM167" s="12">
        <v>1.1409827572037412</v>
      </c>
      <c r="AN167" s="12">
        <v>0.22904640098569978</v>
      </c>
      <c r="AO167">
        <f t="shared" si="81"/>
        <v>0.37563609761654765</v>
      </c>
      <c r="AP167">
        <f t="shared" si="82"/>
        <v>0.37563609761654765</v>
      </c>
      <c r="AQ167" s="9" t="str">
        <f t="shared" si="83"/>
        <v>NLD</v>
      </c>
      <c r="AR167" s="10" t="s">
        <v>93</v>
      </c>
      <c r="AS167" s="2" t="s">
        <v>92</v>
      </c>
      <c r="AT167" s="12">
        <v>1.6912085280949629</v>
      </c>
      <c r="AU167" s="12">
        <v>0.21813983950894791</v>
      </c>
      <c r="AV167">
        <f t="shared" si="84"/>
        <v>0.35774933679467458</v>
      </c>
      <c r="AW167" t="e">
        <f t="shared" si="85"/>
        <v>#N/A</v>
      </c>
      <c r="AX167" s="9" t="str">
        <f t="shared" si="86"/>
        <v/>
      </c>
      <c r="AY167" s="10" t="s">
        <v>57</v>
      </c>
      <c r="AZ167" s="2" t="s">
        <v>56</v>
      </c>
      <c r="BA167" s="14" t="s">
        <v>11</v>
      </c>
      <c r="BB167" s="14" t="s">
        <v>11</v>
      </c>
      <c r="BC167" t="e">
        <f t="shared" si="87"/>
        <v>#VALUE!</v>
      </c>
      <c r="BD167" t="e">
        <f t="shared" si="88"/>
        <v>#N/A</v>
      </c>
      <c r="BE167" s="9" t="str">
        <f t="shared" si="89"/>
        <v/>
      </c>
    </row>
    <row r="168" spans="2:57" x14ac:dyDescent="0.25">
      <c r="B168" t="s">
        <v>379</v>
      </c>
      <c r="C168" t="s">
        <v>309</v>
      </c>
      <c r="D168" s="32" t="str">
        <f>IF('Comparative Charts'!D179="","",1)</f>
        <v/>
      </c>
      <c r="O168" s="10">
        <v>161</v>
      </c>
      <c r="P168" s="10" t="s">
        <v>259</v>
      </c>
      <c r="Q168" s="2" t="s">
        <v>258</v>
      </c>
      <c r="R168" s="13">
        <v>1.4792875486951418</v>
      </c>
      <c r="S168" s="12">
        <v>0.25130023322348893</v>
      </c>
      <c r="T168">
        <f t="shared" ref="T168:T185" si="90">1.64*S168</f>
        <v>0.41213238248652184</v>
      </c>
      <c r="U168" t="e">
        <f t="shared" ref="U168:U185" si="91">IF(VLOOKUP(Q168,$C$9:$D$186,2,FALSE)=1,T168,NA())</f>
        <v>#N/A</v>
      </c>
      <c r="V168" s="9" t="str">
        <f t="shared" ref="V168:V185" si="92">IF(ISNA(U168)=TRUE,"",Q168)</f>
        <v/>
      </c>
      <c r="W168" s="10" t="s">
        <v>355</v>
      </c>
      <c r="X168" s="2" t="s">
        <v>60</v>
      </c>
      <c r="Y168" s="14" t="s">
        <v>11</v>
      </c>
      <c r="Z168" s="14" t="s">
        <v>11</v>
      </c>
      <c r="AA168" t="e">
        <f t="shared" ref="AA168:AA185" si="93">1.64*Z168</f>
        <v>#VALUE!</v>
      </c>
      <c r="AB168" t="e">
        <f t="shared" ref="AB168:AB185" si="94">IF(VLOOKUP(X168,$C$9:$D$186,2,FALSE)=1,AA168,NA())</f>
        <v>#N/A</v>
      </c>
      <c r="AC168" s="9" t="str">
        <f t="shared" ref="AC168:AC185" si="95">IF(ISNA(AB168)=TRUE,"",X168)</f>
        <v/>
      </c>
      <c r="AD168" s="10" t="s">
        <v>57</v>
      </c>
      <c r="AE168" s="2" t="s">
        <v>56</v>
      </c>
      <c r="AF168" s="14" t="s">
        <v>11</v>
      </c>
      <c r="AG168" s="14" t="s">
        <v>11</v>
      </c>
      <c r="AH168" t="e">
        <f t="shared" ref="AH168:AH185" si="96">1.64*AG168</f>
        <v>#VALUE!</v>
      </c>
      <c r="AI168" t="e">
        <f t="shared" ref="AI168:AI185" si="97">IF(VLOOKUP(AE168,$C$9:$D$186,2,FALSE)=1,AH168,NA())</f>
        <v>#N/A</v>
      </c>
      <c r="AJ168" s="9" t="str">
        <f t="shared" ref="AJ168:AJ185" si="98">IF(ISNA(AI168)=TRUE,"",AE168)</f>
        <v/>
      </c>
      <c r="AK168" s="10" t="s">
        <v>151</v>
      </c>
      <c r="AL168" s="2" t="s">
        <v>150</v>
      </c>
      <c r="AM168" s="12">
        <v>1.1574985980954593</v>
      </c>
      <c r="AN168" s="12">
        <v>0.22876000329023777</v>
      </c>
      <c r="AO168">
        <f t="shared" ref="AO168:AO185" si="99">1.64*AN168</f>
        <v>0.37516640539598994</v>
      </c>
      <c r="AP168" t="e">
        <f t="shared" ref="AP168:AP185" si="100">IF(VLOOKUP(AL168,$C$9:$D$186,2,FALSE)=1,AO168,NA())</f>
        <v>#N/A</v>
      </c>
      <c r="AQ168" s="9" t="str">
        <f t="shared" ref="AQ168:AQ185" si="101">IF(ISNA(AP168)=TRUE,"",AL168)</f>
        <v/>
      </c>
      <c r="AR168" s="10" t="s">
        <v>109</v>
      </c>
      <c r="AS168" s="2" t="s">
        <v>108</v>
      </c>
      <c r="AT168" s="12">
        <v>1.7363565521720903</v>
      </c>
      <c r="AU168" s="12">
        <v>0.21813983950894791</v>
      </c>
      <c r="AV168">
        <f t="shared" ref="AV168:AV185" si="102">1.64*AU168</f>
        <v>0.35774933679467458</v>
      </c>
      <c r="AW168" t="e">
        <f t="shared" ref="AW168:AW185" si="103">IF(VLOOKUP(AS168,$C$9:$D$186,2,FALSE)=1,AV168,NA())</f>
        <v>#N/A</v>
      </c>
      <c r="AX168" s="9" t="str">
        <f t="shared" ref="AX168:AX185" si="104">IF(ISNA(AW168)=TRUE,"",AS168)</f>
        <v/>
      </c>
      <c r="AY168" s="10" t="s">
        <v>355</v>
      </c>
      <c r="AZ168" s="2" t="s">
        <v>60</v>
      </c>
      <c r="BA168" s="14" t="s">
        <v>11</v>
      </c>
      <c r="BB168" s="14" t="s">
        <v>11</v>
      </c>
      <c r="BC168" t="e">
        <f t="shared" ref="BC168:BC185" si="105">1.64*BB168</f>
        <v>#VALUE!</v>
      </c>
      <c r="BD168" t="e">
        <f t="shared" ref="BD168:BD185" si="106">IF(VLOOKUP(AZ168,$C$9:$D$186,2,FALSE)=1,BC168,NA())</f>
        <v>#N/A</v>
      </c>
      <c r="BE168" s="9" t="str">
        <f t="shared" ref="BE168:BE185" si="107">IF(ISNA(BD168)=TRUE,"",AZ168)</f>
        <v/>
      </c>
    </row>
    <row r="169" spans="2:57" x14ac:dyDescent="0.25">
      <c r="B169" t="s">
        <v>311</v>
      </c>
      <c r="C169" t="s">
        <v>310</v>
      </c>
      <c r="D169" s="32">
        <f>IF('Comparative Charts'!D180="","",1)</f>
        <v>1</v>
      </c>
      <c r="O169" s="10">
        <v>162</v>
      </c>
      <c r="P169" s="10" t="s">
        <v>117</v>
      </c>
      <c r="Q169" s="2" t="s">
        <v>116</v>
      </c>
      <c r="R169" s="13">
        <v>1.4890363990204536</v>
      </c>
      <c r="S169" s="12">
        <v>0.25130023322348893</v>
      </c>
      <c r="T169">
        <f t="shared" si="90"/>
        <v>0.41213238248652184</v>
      </c>
      <c r="U169" t="e">
        <f t="shared" si="91"/>
        <v>#N/A</v>
      </c>
      <c r="V169" s="9" t="str">
        <f t="shared" si="92"/>
        <v/>
      </c>
      <c r="W169" s="10" t="s">
        <v>77</v>
      </c>
      <c r="X169" s="2" t="s">
        <v>76</v>
      </c>
      <c r="Y169" s="14" t="s">
        <v>11</v>
      </c>
      <c r="Z169" s="14" t="s">
        <v>11</v>
      </c>
      <c r="AA169" t="e">
        <f t="shared" si="93"/>
        <v>#VALUE!</v>
      </c>
      <c r="AB169" t="e">
        <f t="shared" si="94"/>
        <v>#N/A</v>
      </c>
      <c r="AC169" s="9" t="str">
        <f t="shared" si="95"/>
        <v/>
      </c>
      <c r="AD169" s="10" t="s">
        <v>77</v>
      </c>
      <c r="AE169" s="2" t="s">
        <v>76</v>
      </c>
      <c r="AF169" s="14" t="s">
        <v>11</v>
      </c>
      <c r="AG169" s="14" t="s">
        <v>11</v>
      </c>
      <c r="AH169" t="e">
        <f t="shared" si="96"/>
        <v>#VALUE!</v>
      </c>
      <c r="AI169" t="e">
        <f t="shared" si="97"/>
        <v>#N/A</v>
      </c>
      <c r="AJ169" s="9" t="str">
        <f t="shared" si="98"/>
        <v/>
      </c>
      <c r="AK169" s="10" t="s">
        <v>241</v>
      </c>
      <c r="AL169" s="2" t="s">
        <v>240</v>
      </c>
      <c r="AM169" s="12">
        <v>1.2049273660644035</v>
      </c>
      <c r="AN169" s="12">
        <v>0.22904640098569978</v>
      </c>
      <c r="AO169">
        <f t="shared" si="99"/>
        <v>0.37563609761654765</v>
      </c>
      <c r="AP169" t="e">
        <f t="shared" si="100"/>
        <v>#N/A</v>
      </c>
      <c r="AQ169" s="9" t="str">
        <f t="shared" si="101"/>
        <v/>
      </c>
      <c r="AR169" s="10" t="s">
        <v>24</v>
      </c>
      <c r="AS169" s="2" t="s">
        <v>23</v>
      </c>
      <c r="AT169" s="12">
        <v>1.8123422751679548</v>
      </c>
      <c r="AU169" s="12">
        <v>0.20773727561581487</v>
      </c>
      <c r="AV169">
        <f t="shared" si="102"/>
        <v>0.34068913200993639</v>
      </c>
      <c r="AW169" t="e">
        <f t="shared" si="103"/>
        <v>#N/A</v>
      </c>
      <c r="AX169" s="9" t="str">
        <f t="shared" si="104"/>
        <v/>
      </c>
      <c r="AY169" s="10" t="s">
        <v>77</v>
      </c>
      <c r="AZ169" s="2" t="s">
        <v>76</v>
      </c>
      <c r="BA169" s="14" t="s">
        <v>11</v>
      </c>
      <c r="BB169" s="14" t="s">
        <v>11</v>
      </c>
      <c r="BC169" t="e">
        <f t="shared" si="105"/>
        <v>#VALUE!</v>
      </c>
      <c r="BD169" t="e">
        <f t="shared" si="106"/>
        <v>#N/A</v>
      </c>
      <c r="BE169" s="9" t="str">
        <f t="shared" si="107"/>
        <v/>
      </c>
    </row>
    <row r="170" spans="2:57" x14ac:dyDescent="0.25">
      <c r="B170" t="s">
        <v>313</v>
      </c>
      <c r="C170" t="s">
        <v>312</v>
      </c>
      <c r="D170" s="32" t="str">
        <f>IF('Comparative Charts'!D181="","",1)</f>
        <v/>
      </c>
      <c r="O170" s="10">
        <v>163</v>
      </c>
      <c r="P170" s="10" t="s">
        <v>53</v>
      </c>
      <c r="Q170" s="2" t="s">
        <v>52</v>
      </c>
      <c r="R170" s="13">
        <v>1.4902048791283327</v>
      </c>
      <c r="S170" s="12">
        <v>0.36031461549530619</v>
      </c>
      <c r="T170">
        <f t="shared" si="90"/>
        <v>0.59091596941230207</v>
      </c>
      <c r="U170" t="e">
        <f t="shared" si="91"/>
        <v>#N/A</v>
      </c>
      <c r="V170" s="9" t="str">
        <f t="shared" si="92"/>
        <v/>
      </c>
      <c r="W170" s="10" t="s">
        <v>79</v>
      </c>
      <c r="X170" s="2" t="s">
        <v>78</v>
      </c>
      <c r="Y170" s="14" t="s">
        <v>11</v>
      </c>
      <c r="Z170" s="14" t="s">
        <v>11</v>
      </c>
      <c r="AA170" t="e">
        <f t="shared" si="93"/>
        <v>#VALUE!</v>
      </c>
      <c r="AB170" t="e">
        <f t="shared" si="94"/>
        <v>#N/A</v>
      </c>
      <c r="AC170" s="9" t="str">
        <f t="shared" si="95"/>
        <v/>
      </c>
      <c r="AD170" s="10" t="s">
        <v>79</v>
      </c>
      <c r="AE170" s="2" t="s">
        <v>78</v>
      </c>
      <c r="AF170" s="14" t="s">
        <v>11</v>
      </c>
      <c r="AG170" s="14" t="s">
        <v>11</v>
      </c>
      <c r="AH170" t="e">
        <f t="shared" si="96"/>
        <v>#VALUE!</v>
      </c>
      <c r="AI170" t="e">
        <f t="shared" si="97"/>
        <v>#N/A</v>
      </c>
      <c r="AJ170" s="9" t="str">
        <f t="shared" si="98"/>
        <v/>
      </c>
      <c r="AK170" s="10" t="s">
        <v>117</v>
      </c>
      <c r="AL170" s="2" t="s">
        <v>116</v>
      </c>
      <c r="AM170" s="12">
        <v>1.2064248676640952</v>
      </c>
      <c r="AN170" s="12">
        <v>0.22876000329023777</v>
      </c>
      <c r="AO170">
        <f t="shared" si="99"/>
        <v>0.37516640539598994</v>
      </c>
      <c r="AP170" t="e">
        <f t="shared" si="100"/>
        <v>#N/A</v>
      </c>
      <c r="AQ170" s="9" t="str">
        <f t="shared" si="101"/>
        <v/>
      </c>
      <c r="AR170" s="10" t="s">
        <v>241</v>
      </c>
      <c r="AS170" s="2" t="s">
        <v>240</v>
      </c>
      <c r="AT170" s="12">
        <v>1.8240022905079323</v>
      </c>
      <c r="AU170" s="12">
        <v>0.23004193092994482</v>
      </c>
      <c r="AV170">
        <f t="shared" si="102"/>
        <v>0.37726876672510951</v>
      </c>
      <c r="AW170" t="e">
        <f t="shared" si="103"/>
        <v>#N/A</v>
      </c>
      <c r="AX170" s="9" t="str">
        <f t="shared" si="104"/>
        <v/>
      </c>
      <c r="AY170" s="10" t="s">
        <v>79</v>
      </c>
      <c r="AZ170" s="2" t="s">
        <v>78</v>
      </c>
      <c r="BA170" s="14" t="s">
        <v>11</v>
      </c>
      <c r="BB170" s="14" t="s">
        <v>11</v>
      </c>
      <c r="BC170" t="e">
        <f t="shared" si="105"/>
        <v>#VALUE!</v>
      </c>
      <c r="BD170" t="e">
        <f t="shared" si="106"/>
        <v>#N/A</v>
      </c>
      <c r="BE170" s="9" t="str">
        <f t="shared" si="107"/>
        <v/>
      </c>
    </row>
    <row r="171" spans="2:57" x14ac:dyDescent="0.25">
      <c r="B171" t="s">
        <v>372</v>
      </c>
      <c r="C171" t="s">
        <v>314</v>
      </c>
      <c r="D171" s="32" t="str">
        <f>IF('Comparative Charts'!D182="","",1)</f>
        <v/>
      </c>
      <c r="O171" s="10">
        <v>164</v>
      </c>
      <c r="P171" s="10" t="s">
        <v>89</v>
      </c>
      <c r="Q171" s="2" t="s">
        <v>88</v>
      </c>
      <c r="R171" s="13">
        <v>1.4903653145322109</v>
      </c>
      <c r="S171" s="12">
        <v>0.25130023322348893</v>
      </c>
      <c r="T171">
        <f t="shared" si="90"/>
        <v>0.41213238248652184</v>
      </c>
      <c r="U171" t="e">
        <f t="shared" si="91"/>
        <v>#N/A</v>
      </c>
      <c r="V171" s="9" t="str">
        <f t="shared" si="92"/>
        <v/>
      </c>
      <c r="W171" s="10" t="s">
        <v>91</v>
      </c>
      <c r="X171" s="2" t="s">
        <v>90</v>
      </c>
      <c r="Y171" s="14" t="s">
        <v>11</v>
      </c>
      <c r="Z171" s="14" t="s">
        <v>11</v>
      </c>
      <c r="AA171" t="e">
        <f t="shared" si="93"/>
        <v>#VALUE!</v>
      </c>
      <c r="AB171" t="e">
        <f t="shared" si="94"/>
        <v>#N/A</v>
      </c>
      <c r="AC171" s="9" t="str">
        <f t="shared" si="95"/>
        <v/>
      </c>
      <c r="AD171" s="10" t="s">
        <v>91</v>
      </c>
      <c r="AE171" s="2" t="s">
        <v>90</v>
      </c>
      <c r="AF171" s="14" t="s">
        <v>11</v>
      </c>
      <c r="AG171" s="14" t="s">
        <v>11</v>
      </c>
      <c r="AH171" t="e">
        <f t="shared" si="96"/>
        <v>#VALUE!</v>
      </c>
      <c r="AI171" t="e">
        <f t="shared" si="97"/>
        <v>#N/A</v>
      </c>
      <c r="AJ171" s="9" t="str">
        <f t="shared" si="98"/>
        <v/>
      </c>
      <c r="AK171" s="10" t="s">
        <v>361</v>
      </c>
      <c r="AL171" s="2" t="s">
        <v>137</v>
      </c>
      <c r="AM171" s="12">
        <v>1.2071708277427065</v>
      </c>
      <c r="AN171" s="12">
        <v>0.22876000329023777</v>
      </c>
      <c r="AO171">
        <f t="shared" si="99"/>
        <v>0.37516640539598994</v>
      </c>
      <c r="AP171" t="e">
        <f t="shared" si="100"/>
        <v>#N/A</v>
      </c>
      <c r="AQ171" s="9" t="str">
        <f t="shared" si="101"/>
        <v/>
      </c>
      <c r="AR171" s="10" t="s">
        <v>237</v>
      </c>
      <c r="AS171" s="2" t="s">
        <v>236</v>
      </c>
      <c r="AT171" s="12">
        <v>1.8333934496441047</v>
      </c>
      <c r="AU171" s="12">
        <v>0.21813983950894791</v>
      </c>
      <c r="AV171">
        <f t="shared" si="102"/>
        <v>0.35774933679467458</v>
      </c>
      <c r="AW171" t="e">
        <f t="shared" si="103"/>
        <v>#N/A</v>
      </c>
      <c r="AX171" s="9" t="str">
        <f t="shared" si="104"/>
        <v/>
      </c>
      <c r="AY171" s="10" t="s">
        <v>91</v>
      </c>
      <c r="AZ171" s="2" t="s">
        <v>90</v>
      </c>
      <c r="BA171" s="14" t="s">
        <v>11</v>
      </c>
      <c r="BB171" s="14" t="s">
        <v>11</v>
      </c>
      <c r="BC171" t="e">
        <f t="shared" si="105"/>
        <v>#VALUE!</v>
      </c>
      <c r="BD171" t="e">
        <f t="shared" si="106"/>
        <v>#N/A</v>
      </c>
      <c r="BE171" s="9" t="str">
        <f t="shared" si="107"/>
        <v/>
      </c>
    </row>
    <row r="172" spans="2:57" x14ac:dyDescent="0.25">
      <c r="B172" t="s">
        <v>316</v>
      </c>
      <c r="C172" t="s">
        <v>315</v>
      </c>
      <c r="D172" s="32" t="str">
        <f>IF('Comparative Charts'!D183="","",1)</f>
        <v/>
      </c>
      <c r="O172" s="10">
        <v>165</v>
      </c>
      <c r="P172" s="10" t="s">
        <v>151</v>
      </c>
      <c r="Q172" s="2" t="s">
        <v>150</v>
      </c>
      <c r="R172" s="13">
        <v>1.5010334127446112</v>
      </c>
      <c r="S172" s="12">
        <v>0.25130023322348893</v>
      </c>
      <c r="T172">
        <f t="shared" si="90"/>
        <v>0.41213238248652184</v>
      </c>
      <c r="U172" t="e">
        <f t="shared" si="91"/>
        <v>#N/A</v>
      </c>
      <c r="V172" s="9" t="str">
        <f t="shared" si="92"/>
        <v/>
      </c>
      <c r="W172" s="10" t="s">
        <v>101</v>
      </c>
      <c r="X172" s="2" t="s">
        <v>100</v>
      </c>
      <c r="Y172" s="14" t="s">
        <v>11</v>
      </c>
      <c r="Z172" s="14" t="s">
        <v>11</v>
      </c>
      <c r="AA172" t="e">
        <f t="shared" si="93"/>
        <v>#VALUE!</v>
      </c>
      <c r="AB172" t="e">
        <f t="shared" si="94"/>
        <v>#N/A</v>
      </c>
      <c r="AC172" s="9" t="str">
        <f t="shared" si="95"/>
        <v/>
      </c>
      <c r="AD172" s="10" t="s">
        <v>101</v>
      </c>
      <c r="AE172" s="2" t="s">
        <v>100</v>
      </c>
      <c r="AF172" s="14" t="s">
        <v>11</v>
      </c>
      <c r="AG172" s="14" t="s">
        <v>11</v>
      </c>
      <c r="AH172" t="e">
        <f t="shared" si="96"/>
        <v>#VALUE!</v>
      </c>
      <c r="AI172" t="e">
        <f t="shared" si="97"/>
        <v>#N/A</v>
      </c>
      <c r="AJ172" s="9" t="str">
        <f t="shared" si="98"/>
        <v/>
      </c>
      <c r="AK172" s="10" t="s">
        <v>284</v>
      </c>
      <c r="AL172" s="2" t="s">
        <v>283</v>
      </c>
      <c r="AM172" s="12">
        <v>1.2327131497206449</v>
      </c>
      <c r="AN172" s="12">
        <v>0.51994095831945863</v>
      </c>
      <c r="AO172">
        <f t="shared" si="99"/>
        <v>0.85270317164391207</v>
      </c>
      <c r="AP172" t="e">
        <f t="shared" si="100"/>
        <v>#N/A</v>
      </c>
      <c r="AQ172" s="9" t="str">
        <f t="shared" si="101"/>
        <v/>
      </c>
      <c r="AR172" s="10" t="s">
        <v>278</v>
      </c>
      <c r="AS172" s="2" t="s">
        <v>277</v>
      </c>
      <c r="AT172" s="12">
        <v>1.9390344925186949</v>
      </c>
      <c r="AU172" s="12">
        <v>0.20773727561581487</v>
      </c>
      <c r="AV172">
        <f t="shared" si="102"/>
        <v>0.34068913200993639</v>
      </c>
      <c r="AW172" t="e">
        <f t="shared" si="103"/>
        <v>#N/A</v>
      </c>
      <c r="AX172" s="9" t="str">
        <f t="shared" si="104"/>
        <v/>
      </c>
      <c r="AY172" s="10" t="s">
        <v>101</v>
      </c>
      <c r="AZ172" s="2" t="s">
        <v>100</v>
      </c>
      <c r="BA172" s="14" t="s">
        <v>11</v>
      </c>
      <c r="BB172" s="14" t="s">
        <v>11</v>
      </c>
      <c r="BC172" t="e">
        <f t="shared" si="105"/>
        <v>#VALUE!</v>
      </c>
      <c r="BD172" t="e">
        <f t="shared" si="106"/>
        <v>#N/A</v>
      </c>
      <c r="BE172" s="9" t="str">
        <f t="shared" si="107"/>
        <v/>
      </c>
    </row>
    <row r="173" spans="2:57" x14ac:dyDescent="0.25">
      <c r="B173" t="s">
        <v>318</v>
      </c>
      <c r="C173" t="s">
        <v>317</v>
      </c>
      <c r="D173" s="32" t="str">
        <f>IF('Comparative Charts'!D184="","",1)</f>
        <v/>
      </c>
      <c r="O173" s="10">
        <v>166</v>
      </c>
      <c r="P173" s="10" t="s">
        <v>324</v>
      </c>
      <c r="Q173" s="2" t="s">
        <v>323</v>
      </c>
      <c r="R173" s="13">
        <v>1.5046982710093688</v>
      </c>
      <c r="S173" s="12">
        <v>0.25130023322348893</v>
      </c>
      <c r="T173">
        <f t="shared" si="90"/>
        <v>0.41213238248652184</v>
      </c>
      <c r="U173" t="e">
        <f t="shared" si="91"/>
        <v>#N/A</v>
      </c>
      <c r="V173" s="9" t="str">
        <f t="shared" si="92"/>
        <v/>
      </c>
      <c r="W173" s="10" t="s">
        <v>125</v>
      </c>
      <c r="X173" s="2" t="s">
        <v>124</v>
      </c>
      <c r="Y173" s="14" t="s">
        <v>11</v>
      </c>
      <c r="Z173" s="14" t="s">
        <v>11</v>
      </c>
      <c r="AA173" t="e">
        <f t="shared" si="93"/>
        <v>#VALUE!</v>
      </c>
      <c r="AB173" t="e">
        <f t="shared" si="94"/>
        <v>#N/A</v>
      </c>
      <c r="AC173" s="9" t="str">
        <f t="shared" si="95"/>
        <v/>
      </c>
      <c r="AD173" s="10" t="s">
        <v>125</v>
      </c>
      <c r="AE173" s="2" t="s">
        <v>124</v>
      </c>
      <c r="AF173" s="14" t="s">
        <v>11</v>
      </c>
      <c r="AG173" s="14" t="s">
        <v>11</v>
      </c>
      <c r="AH173" t="e">
        <f t="shared" si="96"/>
        <v>#VALUE!</v>
      </c>
      <c r="AI173" t="e">
        <f t="shared" si="97"/>
        <v>#N/A</v>
      </c>
      <c r="AJ173" s="9" t="str">
        <f t="shared" si="98"/>
        <v/>
      </c>
      <c r="AK173" s="10" t="s">
        <v>278</v>
      </c>
      <c r="AL173" s="2" t="s">
        <v>277</v>
      </c>
      <c r="AM173" s="12">
        <v>1.2447775768512315</v>
      </c>
      <c r="AN173" s="12">
        <v>0.22876000329023777</v>
      </c>
      <c r="AO173">
        <f t="shared" si="99"/>
        <v>0.37516640539598994</v>
      </c>
      <c r="AP173" t="e">
        <f t="shared" si="100"/>
        <v>#N/A</v>
      </c>
      <c r="AQ173" s="9" t="str">
        <f t="shared" si="101"/>
        <v/>
      </c>
      <c r="AR173" s="10" t="s">
        <v>64</v>
      </c>
      <c r="AS173" s="2" t="s">
        <v>63</v>
      </c>
      <c r="AT173" s="12">
        <v>1.9958319673120584</v>
      </c>
      <c r="AU173" s="12">
        <v>0.20773727561581487</v>
      </c>
      <c r="AV173">
        <f t="shared" si="102"/>
        <v>0.34068913200993639</v>
      </c>
      <c r="AW173" t="e">
        <f t="shared" si="103"/>
        <v>#N/A</v>
      </c>
      <c r="AX173" s="9" t="str">
        <f t="shared" si="104"/>
        <v/>
      </c>
      <c r="AY173" s="10" t="s">
        <v>125</v>
      </c>
      <c r="AZ173" s="2" t="s">
        <v>124</v>
      </c>
      <c r="BA173" s="14" t="s">
        <v>11</v>
      </c>
      <c r="BB173" s="14" t="s">
        <v>11</v>
      </c>
      <c r="BC173" t="e">
        <f t="shared" si="105"/>
        <v>#VALUE!</v>
      </c>
      <c r="BD173" t="e">
        <f t="shared" si="106"/>
        <v>#N/A</v>
      </c>
      <c r="BE173" s="9" t="str">
        <f t="shared" si="107"/>
        <v/>
      </c>
    </row>
    <row r="174" spans="2:57" x14ac:dyDescent="0.25">
      <c r="B174" t="s">
        <v>320</v>
      </c>
      <c r="C174" t="s">
        <v>319</v>
      </c>
      <c r="D174" s="32" t="str">
        <f>IF('Comparative Charts'!D185="","",1)</f>
        <v/>
      </c>
      <c r="O174" s="10">
        <v>167</v>
      </c>
      <c r="P174" s="10" t="s">
        <v>109</v>
      </c>
      <c r="Q174" s="2" t="s">
        <v>108</v>
      </c>
      <c r="R174" s="13">
        <v>1.6023136412845629</v>
      </c>
      <c r="S174" s="12">
        <v>0.25402694431067208</v>
      </c>
      <c r="T174">
        <f t="shared" si="90"/>
        <v>0.41660418866950216</v>
      </c>
      <c r="U174" t="e">
        <f t="shared" si="91"/>
        <v>#N/A</v>
      </c>
      <c r="V174" s="9" t="str">
        <f t="shared" si="92"/>
        <v/>
      </c>
      <c r="W174" s="10" t="s">
        <v>130</v>
      </c>
      <c r="X174" s="2" t="s">
        <v>129</v>
      </c>
      <c r="Y174" s="14" t="s">
        <v>11</v>
      </c>
      <c r="Z174" s="14" t="s">
        <v>11</v>
      </c>
      <c r="AA174" t="e">
        <f t="shared" si="93"/>
        <v>#VALUE!</v>
      </c>
      <c r="AB174" t="e">
        <f t="shared" si="94"/>
        <v>#N/A</v>
      </c>
      <c r="AC174" s="9" t="str">
        <f t="shared" si="95"/>
        <v/>
      </c>
      <c r="AD174" s="10" t="s">
        <v>130</v>
      </c>
      <c r="AE174" s="2" t="s">
        <v>129</v>
      </c>
      <c r="AF174" s="14" t="s">
        <v>11</v>
      </c>
      <c r="AG174" s="14" t="s">
        <v>11</v>
      </c>
      <c r="AH174" t="e">
        <f t="shared" si="96"/>
        <v>#VALUE!</v>
      </c>
      <c r="AI174" t="e">
        <f t="shared" si="97"/>
        <v>#N/A</v>
      </c>
      <c r="AJ174" s="9" t="str">
        <f t="shared" si="98"/>
        <v/>
      </c>
      <c r="AK174" s="10" t="s">
        <v>10</v>
      </c>
      <c r="AL174" s="2" t="s">
        <v>9</v>
      </c>
      <c r="AM174" s="12" t="s">
        <v>11</v>
      </c>
      <c r="AN174" s="12" t="s">
        <v>11</v>
      </c>
      <c r="AO174" t="e">
        <f t="shared" si="99"/>
        <v>#VALUE!</v>
      </c>
      <c r="AP174" t="e">
        <f t="shared" si="100"/>
        <v>#VALUE!</v>
      </c>
      <c r="AQ174" s="9" t="str">
        <f t="shared" si="101"/>
        <v>AFG</v>
      </c>
      <c r="AR174" s="10" t="s">
        <v>10</v>
      </c>
      <c r="AS174" s="2" t="s">
        <v>9</v>
      </c>
      <c r="AT174" s="12" t="s">
        <v>11</v>
      </c>
      <c r="AU174" s="12" t="s">
        <v>11</v>
      </c>
      <c r="AV174" t="e">
        <f t="shared" si="102"/>
        <v>#VALUE!</v>
      </c>
      <c r="AW174" t="e">
        <f t="shared" si="103"/>
        <v>#VALUE!</v>
      </c>
      <c r="AX174" s="9" t="str">
        <f t="shared" si="104"/>
        <v>AFG</v>
      </c>
      <c r="AY174" s="10" t="s">
        <v>130</v>
      </c>
      <c r="AZ174" s="2" t="s">
        <v>129</v>
      </c>
      <c r="BA174" s="14" t="s">
        <v>11</v>
      </c>
      <c r="BB174" s="14" t="s">
        <v>11</v>
      </c>
      <c r="BC174" t="e">
        <f t="shared" si="105"/>
        <v>#VALUE!</v>
      </c>
      <c r="BD174" t="e">
        <f t="shared" si="106"/>
        <v>#N/A</v>
      </c>
      <c r="BE174" s="9" t="str">
        <f t="shared" si="107"/>
        <v/>
      </c>
    </row>
    <row r="175" spans="2:57" x14ac:dyDescent="0.25">
      <c r="B175" t="s">
        <v>322</v>
      </c>
      <c r="C175" t="s">
        <v>321</v>
      </c>
      <c r="D175" s="32" t="str">
        <f>IF('Comparative Charts'!D186="","",1)</f>
        <v/>
      </c>
      <c r="O175" s="10">
        <v>168</v>
      </c>
      <c r="P175" s="10" t="s">
        <v>235</v>
      </c>
      <c r="Q175" s="2" t="s">
        <v>234</v>
      </c>
      <c r="R175" s="13">
        <v>1.6074606954482535</v>
      </c>
      <c r="S175" s="12">
        <v>0.25402694431067208</v>
      </c>
      <c r="T175">
        <f t="shared" si="90"/>
        <v>0.41660418866950216</v>
      </c>
      <c r="U175">
        <f t="shared" si="91"/>
        <v>0.41660418866950216</v>
      </c>
      <c r="V175" s="9" t="str">
        <f t="shared" si="92"/>
        <v>NLD</v>
      </c>
      <c r="W175" s="10" t="s">
        <v>174</v>
      </c>
      <c r="X175" s="2" t="s">
        <v>173</v>
      </c>
      <c r="Y175" s="14" t="s">
        <v>11</v>
      </c>
      <c r="Z175" s="14" t="s">
        <v>11</v>
      </c>
      <c r="AA175" t="e">
        <f t="shared" si="93"/>
        <v>#VALUE!</v>
      </c>
      <c r="AB175" t="e">
        <f t="shared" si="94"/>
        <v>#N/A</v>
      </c>
      <c r="AC175" s="9" t="str">
        <f t="shared" si="95"/>
        <v/>
      </c>
      <c r="AD175" s="10" t="s">
        <v>174</v>
      </c>
      <c r="AE175" s="2" t="s">
        <v>173</v>
      </c>
      <c r="AF175" s="14" t="s">
        <v>11</v>
      </c>
      <c r="AG175" s="14" t="s">
        <v>11</v>
      </c>
      <c r="AH175" t="e">
        <f t="shared" si="96"/>
        <v>#VALUE!</v>
      </c>
      <c r="AI175" t="e">
        <f t="shared" si="97"/>
        <v>#N/A</v>
      </c>
      <c r="AJ175" s="9" t="str">
        <f t="shared" si="98"/>
        <v/>
      </c>
      <c r="AK175" s="10" t="s">
        <v>57</v>
      </c>
      <c r="AL175" s="2" t="s">
        <v>56</v>
      </c>
      <c r="AM175" s="14" t="s">
        <v>11</v>
      </c>
      <c r="AN175" s="14" t="s">
        <v>11</v>
      </c>
      <c r="AO175" t="e">
        <f t="shared" si="99"/>
        <v>#VALUE!</v>
      </c>
      <c r="AP175" t="e">
        <f t="shared" si="100"/>
        <v>#N/A</v>
      </c>
      <c r="AQ175" s="9" t="str">
        <f t="shared" si="101"/>
        <v/>
      </c>
      <c r="AR175" s="10" t="s">
        <v>57</v>
      </c>
      <c r="AS175" s="2" t="s">
        <v>56</v>
      </c>
      <c r="AT175" s="14" t="s">
        <v>11</v>
      </c>
      <c r="AU175" s="14" t="s">
        <v>11</v>
      </c>
      <c r="AV175" t="e">
        <f t="shared" si="102"/>
        <v>#VALUE!</v>
      </c>
      <c r="AW175" t="e">
        <f t="shared" si="103"/>
        <v>#N/A</v>
      </c>
      <c r="AX175" s="9" t="str">
        <f t="shared" si="104"/>
        <v/>
      </c>
      <c r="AY175" s="10" t="s">
        <v>174</v>
      </c>
      <c r="AZ175" s="2" t="s">
        <v>173</v>
      </c>
      <c r="BA175" s="14" t="s">
        <v>11</v>
      </c>
      <c r="BB175" s="14" t="s">
        <v>11</v>
      </c>
      <c r="BC175" t="e">
        <f t="shared" si="105"/>
        <v>#VALUE!</v>
      </c>
      <c r="BD175" t="e">
        <f t="shared" si="106"/>
        <v>#N/A</v>
      </c>
      <c r="BE175" s="9" t="str">
        <f t="shared" si="107"/>
        <v/>
      </c>
    </row>
    <row r="176" spans="2:57" x14ac:dyDescent="0.25">
      <c r="B176" t="s">
        <v>324</v>
      </c>
      <c r="C176" t="s">
        <v>323</v>
      </c>
      <c r="D176" s="32" t="str">
        <f>IF('Comparative Charts'!D187="","",1)</f>
        <v/>
      </c>
      <c r="O176" s="10">
        <v>169</v>
      </c>
      <c r="P176" s="10" t="s">
        <v>22</v>
      </c>
      <c r="Q176" s="2" t="s">
        <v>21</v>
      </c>
      <c r="R176" s="13">
        <v>1.6280489151912487</v>
      </c>
      <c r="S176" s="12">
        <v>0.25402694431067208</v>
      </c>
      <c r="T176">
        <f t="shared" si="90"/>
        <v>0.41660418866950216</v>
      </c>
      <c r="U176" t="e">
        <f t="shared" si="91"/>
        <v>#N/A</v>
      </c>
      <c r="V176" s="9" t="str">
        <f t="shared" si="92"/>
        <v/>
      </c>
      <c r="W176" s="10" t="s">
        <v>377</v>
      </c>
      <c r="X176" s="2" t="s">
        <v>178</v>
      </c>
      <c r="Y176" s="14" t="s">
        <v>11</v>
      </c>
      <c r="Z176" s="14" t="s">
        <v>11</v>
      </c>
      <c r="AA176" t="e">
        <f t="shared" si="93"/>
        <v>#VALUE!</v>
      </c>
      <c r="AB176" t="e">
        <f t="shared" si="94"/>
        <v>#N/A</v>
      </c>
      <c r="AC176" s="9" t="str">
        <f t="shared" si="95"/>
        <v/>
      </c>
      <c r="AD176" s="10" t="s">
        <v>377</v>
      </c>
      <c r="AE176" s="2" t="s">
        <v>178</v>
      </c>
      <c r="AF176" s="14" t="s">
        <v>11</v>
      </c>
      <c r="AG176" s="14" t="s">
        <v>11</v>
      </c>
      <c r="AH176" t="e">
        <f t="shared" si="96"/>
        <v>#VALUE!</v>
      </c>
      <c r="AI176" t="e">
        <f t="shared" si="97"/>
        <v>#N/A</v>
      </c>
      <c r="AJ176" s="9" t="str">
        <f t="shared" si="98"/>
        <v/>
      </c>
      <c r="AK176" s="10" t="s">
        <v>355</v>
      </c>
      <c r="AL176" s="2" t="s">
        <v>60</v>
      </c>
      <c r="AM176" s="14" t="s">
        <v>11</v>
      </c>
      <c r="AN176" s="14" t="s">
        <v>11</v>
      </c>
      <c r="AO176" t="e">
        <f t="shared" si="99"/>
        <v>#VALUE!</v>
      </c>
      <c r="AP176" t="e">
        <f t="shared" si="100"/>
        <v>#N/A</v>
      </c>
      <c r="AQ176" s="9" t="str">
        <f t="shared" si="101"/>
        <v/>
      </c>
      <c r="AR176" s="10" t="s">
        <v>355</v>
      </c>
      <c r="AS176" s="2" t="s">
        <v>60</v>
      </c>
      <c r="AT176" s="14" t="s">
        <v>11</v>
      </c>
      <c r="AU176" s="14" t="s">
        <v>11</v>
      </c>
      <c r="AV176" t="e">
        <f t="shared" si="102"/>
        <v>#VALUE!</v>
      </c>
      <c r="AW176" t="e">
        <f t="shared" si="103"/>
        <v>#N/A</v>
      </c>
      <c r="AX176" s="9" t="str">
        <f t="shared" si="104"/>
        <v/>
      </c>
      <c r="AY176" s="10" t="s">
        <v>377</v>
      </c>
      <c r="AZ176" s="2" t="s">
        <v>178</v>
      </c>
      <c r="BA176" s="14" t="s">
        <v>11</v>
      </c>
      <c r="BB176" s="14" t="s">
        <v>11</v>
      </c>
      <c r="BC176" t="e">
        <f t="shared" si="105"/>
        <v>#VALUE!</v>
      </c>
      <c r="BD176" t="e">
        <f t="shared" si="106"/>
        <v>#N/A</v>
      </c>
      <c r="BE176" s="9" t="str">
        <f t="shared" si="107"/>
        <v/>
      </c>
    </row>
    <row r="177" spans="2:57" x14ac:dyDescent="0.25">
      <c r="B177" t="s">
        <v>326</v>
      </c>
      <c r="C177" t="s">
        <v>325</v>
      </c>
      <c r="D177" s="32" t="str">
        <f>IF('Comparative Charts'!D188="","",1)</f>
        <v/>
      </c>
      <c r="O177" s="10">
        <v>170</v>
      </c>
      <c r="P177" s="10" t="s">
        <v>295</v>
      </c>
      <c r="Q177" s="2" t="s">
        <v>294</v>
      </c>
      <c r="R177" s="13">
        <v>1.6280489151912487</v>
      </c>
      <c r="S177" s="12">
        <v>0.25402694431067208</v>
      </c>
      <c r="T177">
        <f t="shared" si="90"/>
        <v>0.41660418866950216</v>
      </c>
      <c r="U177" t="e">
        <f t="shared" si="91"/>
        <v>#N/A</v>
      </c>
      <c r="V177" s="9" t="str">
        <f t="shared" si="92"/>
        <v/>
      </c>
      <c r="W177" s="10" t="s">
        <v>365</v>
      </c>
      <c r="X177" s="2" t="s">
        <v>195</v>
      </c>
      <c r="Y177" s="14" t="s">
        <v>11</v>
      </c>
      <c r="Z177" s="14" t="s">
        <v>11</v>
      </c>
      <c r="AA177" t="e">
        <f t="shared" si="93"/>
        <v>#VALUE!</v>
      </c>
      <c r="AB177" t="e">
        <f t="shared" si="94"/>
        <v>#N/A</v>
      </c>
      <c r="AC177" s="9" t="str">
        <f t="shared" si="95"/>
        <v/>
      </c>
      <c r="AD177" s="10" t="s">
        <v>365</v>
      </c>
      <c r="AE177" s="2" t="s">
        <v>195</v>
      </c>
      <c r="AF177" s="14" t="s">
        <v>11</v>
      </c>
      <c r="AG177" s="14" t="s">
        <v>11</v>
      </c>
      <c r="AH177" t="e">
        <f t="shared" si="96"/>
        <v>#VALUE!</v>
      </c>
      <c r="AI177" t="e">
        <f t="shared" si="97"/>
        <v>#N/A</v>
      </c>
      <c r="AJ177" s="9" t="str">
        <f t="shared" si="98"/>
        <v/>
      </c>
      <c r="AK177" s="10" t="s">
        <v>77</v>
      </c>
      <c r="AL177" s="2" t="s">
        <v>76</v>
      </c>
      <c r="AM177" s="14" t="s">
        <v>11</v>
      </c>
      <c r="AN177" s="14" t="s">
        <v>11</v>
      </c>
      <c r="AO177" t="e">
        <f t="shared" si="99"/>
        <v>#VALUE!</v>
      </c>
      <c r="AP177" t="e">
        <f t="shared" si="100"/>
        <v>#N/A</v>
      </c>
      <c r="AQ177" s="9" t="str">
        <f t="shared" si="101"/>
        <v/>
      </c>
      <c r="AR177" s="10" t="s">
        <v>77</v>
      </c>
      <c r="AS177" s="2" t="s">
        <v>76</v>
      </c>
      <c r="AT177" s="14" t="s">
        <v>11</v>
      </c>
      <c r="AU177" s="14" t="s">
        <v>11</v>
      </c>
      <c r="AV177" t="e">
        <f t="shared" si="102"/>
        <v>#VALUE!</v>
      </c>
      <c r="AW177" t="e">
        <f t="shared" si="103"/>
        <v>#N/A</v>
      </c>
      <c r="AX177" s="9" t="str">
        <f t="shared" si="104"/>
        <v/>
      </c>
      <c r="AY177" s="10" t="s">
        <v>365</v>
      </c>
      <c r="AZ177" s="2" t="s">
        <v>195</v>
      </c>
      <c r="BA177" s="14" t="s">
        <v>11</v>
      </c>
      <c r="BB177" s="14" t="s">
        <v>11</v>
      </c>
      <c r="BC177" t="e">
        <f t="shared" si="105"/>
        <v>#VALUE!</v>
      </c>
      <c r="BD177" t="e">
        <f t="shared" si="106"/>
        <v>#N/A</v>
      </c>
      <c r="BE177" s="9" t="str">
        <f t="shared" si="107"/>
        <v/>
      </c>
    </row>
    <row r="178" spans="2:57" x14ac:dyDescent="0.25">
      <c r="B178" t="s">
        <v>373</v>
      </c>
      <c r="C178" t="s">
        <v>327</v>
      </c>
      <c r="D178" s="32" t="str">
        <f>IF('Comparative Charts'!D189="","",1)</f>
        <v/>
      </c>
      <c r="O178" s="10">
        <v>171</v>
      </c>
      <c r="P178" s="10" t="s">
        <v>93</v>
      </c>
      <c r="Q178" s="2" t="s">
        <v>92</v>
      </c>
      <c r="R178" s="13">
        <v>1.6331959693549392</v>
      </c>
      <c r="S178" s="12">
        <v>0.25402694431067208</v>
      </c>
      <c r="T178">
        <f t="shared" si="90"/>
        <v>0.41660418866950216</v>
      </c>
      <c r="U178" t="e">
        <f t="shared" si="91"/>
        <v>#N/A</v>
      </c>
      <c r="V178" s="9" t="str">
        <f t="shared" si="92"/>
        <v/>
      </c>
      <c r="W178" s="10" t="s">
        <v>203</v>
      </c>
      <c r="X178" s="2" t="s">
        <v>202</v>
      </c>
      <c r="Y178" s="14" t="s">
        <v>11</v>
      </c>
      <c r="Z178" s="14" t="s">
        <v>11</v>
      </c>
      <c r="AA178" t="e">
        <f t="shared" si="93"/>
        <v>#VALUE!</v>
      </c>
      <c r="AB178" t="e">
        <f t="shared" si="94"/>
        <v>#N/A</v>
      </c>
      <c r="AC178" s="9" t="str">
        <f t="shared" si="95"/>
        <v/>
      </c>
      <c r="AD178" s="10" t="s">
        <v>203</v>
      </c>
      <c r="AE178" s="2" t="s">
        <v>202</v>
      </c>
      <c r="AF178" s="14" t="s">
        <v>11</v>
      </c>
      <c r="AG178" s="14" t="s">
        <v>11</v>
      </c>
      <c r="AH178" t="e">
        <f t="shared" si="96"/>
        <v>#VALUE!</v>
      </c>
      <c r="AI178" t="e">
        <f t="shared" si="97"/>
        <v>#N/A</v>
      </c>
      <c r="AJ178" s="9" t="str">
        <f t="shared" si="98"/>
        <v/>
      </c>
      <c r="AK178" s="10" t="s">
        <v>101</v>
      </c>
      <c r="AL178" s="2" t="s">
        <v>100</v>
      </c>
      <c r="AM178" s="14" t="s">
        <v>11</v>
      </c>
      <c r="AN178" s="14" t="s">
        <v>11</v>
      </c>
      <c r="AO178" t="e">
        <f t="shared" si="99"/>
        <v>#VALUE!</v>
      </c>
      <c r="AP178" t="e">
        <f t="shared" si="100"/>
        <v>#N/A</v>
      </c>
      <c r="AQ178" s="9" t="str">
        <f t="shared" si="101"/>
        <v/>
      </c>
      <c r="AR178" s="10" t="s">
        <v>101</v>
      </c>
      <c r="AS178" s="2" t="s">
        <v>100</v>
      </c>
      <c r="AT178" s="14" t="s">
        <v>11</v>
      </c>
      <c r="AU178" s="14" t="s">
        <v>11</v>
      </c>
      <c r="AV178" t="e">
        <f t="shared" si="102"/>
        <v>#VALUE!</v>
      </c>
      <c r="AW178" t="e">
        <f t="shared" si="103"/>
        <v>#N/A</v>
      </c>
      <c r="AX178" s="9" t="str">
        <f t="shared" si="104"/>
        <v/>
      </c>
      <c r="AY178" s="10" t="s">
        <v>203</v>
      </c>
      <c r="AZ178" s="2" t="s">
        <v>202</v>
      </c>
      <c r="BA178" s="14" t="s">
        <v>11</v>
      </c>
      <c r="BB178" s="14" t="s">
        <v>11</v>
      </c>
      <c r="BC178" t="e">
        <f t="shared" si="105"/>
        <v>#VALUE!</v>
      </c>
      <c r="BD178" t="e">
        <f t="shared" si="106"/>
        <v>#N/A</v>
      </c>
      <c r="BE178" s="9" t="str">
        <f t="shared" si="107"/>
        <v/>
      </c>
    </row>
    <row r="179" spans="2:57" x14ac:dyDescent="0.25">
      <c r="B179" t="s">
        <v>329</v>
      </c>
      <c r="C179" t="s">
        <v>328</v>
      </c>
      <c r="D179" s="32" t="str">
        <f>IF('Comparative Charts'!D190="","",1)</f>
        <v/>
      </c>
      <c r="O179" s="10">
        <v>172</v>
      </c>
      <c r="P179" s="10" t="s">
        <v>237</v>
      </c>
      <c r="Q179" s="2" t="s">
        <v>236</v>
      </c>
      <c r="R179" s="13">
        <v>1.653784187553818</v>
      </c>
      <c r="S179" s="12">
        <v>0.25402694431067208</v>
      </c>
      <c r="T179">
        <f t="shared" si="90"/>
        <v>0.41660418866950216</v>
      </c>
      <c r="U179" t="e">
        <f t="shared" si="91"/>
        <v>#N/A</v>
      </c>
      <c r="V179" s="9" t="str">
        <f t="shared" si="92"/>
        <v/>
      </c>
      <c r="W179" s="10" t="s">
        <v>217</v>
      </c>
      <c r="X179" s="2" t="s">
        <v>216</v>
      </c>
      <c r="Y179" s="14" t="s">
        <v>11</v>
      </c>
      <c r="Z179" s="14" t="s">
        <v>11</v>
      </c>
      <c r="AA179" t="e">
        <f t="shared" si="93"/>
        <v>#VALUE!</v>
      </c>
      <c r="AB179" t="e">
        <f t="shared" si="94"/>
        <v>#N/A</v>
      </c>
      <c r="AC179" s="9" t="str">
        <f t="shared" si="95"/>
        <v/>
      </c>
      <c r="AD179" s="10" t="s">
        <v>217</v>
      </c>
      <c r="AE179" s="2" t="s">
        <v>216</v>
      </c>
      <c r="AF179" s="14" t="s">
        <v>11</v>
      </c>
      <c r="AG179" s="14" t="s">
        <v>11</v>
      </c>
      <c r="AH179" t="e">
        <f t="shared" si="96"/>
        <v>#VALUE!</v>
      </c>
      <c r="AI179" t="e">
        <f t="shared" si="97"/>
        <v>#N/A</v>
      </c>
      <c r="AJ179" s="9" t="str">
        <f t="shared" si="98"/>
        <v/>
      </c>
      <c r="AK179" s="10" t="s">
        <v>125</v>
      </c>
      <c r="AL179" s="2" t="s">
        <v>124</v>
      </c>
      <c r="AM179" s="14" t="s">
        <v>11</v>
      </c>
      <c r="AN179" s="14" t="s">
        <v>11</v>
      </c>
      <c r="AO179" t="e">
        <f t="shared" si="99"/>
        <v>#VALUE!</v>
      </c>
      <c r="AP179" t="e">
        <f t="shared" si="100"/>
        <v>#N/A</v>
      </c>
      <c r="AQ179" s="9" t="str">
        <f t="shared" si="101"/>
        <v/>
      </c>
      <c r="AR179" s="10" t="s">
        <v>125</v>
      </c>
      <c r="AS179" s="2" t="s">
        <v>124</v>
      </c>
      <c r="AT179" s="14" t="s">
        <v>11</v>
      </c>
      <c r="AU179" s="14" t="s">
        <v>11</v>
      </c>
      <c r="AV179" t="e">
        <f t="shared" si="102"/>
        <v>#VALUE!</v>
      </c>
      <c r="AW179" t="e">
        <f t="shared" si="103"/>
        <v>#N/A</v>
      </c>
      <c r="AX179" s="9" t="str">
        <f t="shared" si="104"/>
        <v/>
      </c>
      <c r="AY179" s="10" t="s">
        <v>217</v>
      </c>
      <c r="AZ179" s="2" t="s">
        <v>216</v>
      </c>
      <c r="BA179" s="14" t="s">
        <v>11</v>
      </c>
      <c r="BB179" s="14" t="s">
        <v>11</v>
      </c>
      <c r="BC179" t="e">
        <f t="shared" si="105"/>
        <v>#VALUE!</v>
      </c>
      <c r="BD179" t="e">
        <f t="shared" si="106"/>
        <v>#N/A</v>
      </c>
      <c r="BE179" s="9" t="str">
        <f t="shared" si="107"/>
        <v/>
      </c>
    </row>
    <row r="180" spans="2:57" x14ac:dyDescent="0.25">
      <c r="B180" t="s">
        <v>374</v>
      </c>
      <c r="C180" t="s">
        <v>330</v>
      </c>
      <c r="D180" s="32" t="str">
        <f>IF('Comparative Charts'!D191="","",1)</f>
        <v/>
      </c>
      <c r="O180" s="10">
        <v>173</v>
      </c>
      <c r="P180" s="10" t="s">
        <v>64</v>
      </c>
      <c r="Q180" s="2" t="s">
        <v>63</v>
      </c>
      <c r="R180" s="13">
        <v>1.6936358930138635</v>
      </c>
      <c r="S180" s="12">
        <v>0.25130023322348893</v>
      </c>
      <c r="T180">
        <f t="shared" si="90"/>
        <v>0.41213238248652184</v>
      </c>
      <c r="U180" t="e">
        <f t="shared" si="91"/>
        <v>#N/A</v>
      </c>
      <c r="V180" s="9" t="str">
        <f t="shared" si="92"/>
        <v/>
      </c>
      <c r="W180" s="10" t="s">
        <v>219</v>
      </c>
      <c r="X180" s="2" t="s">
        <v>218</v>
      </c>
      <c r="Y180" s="14" t="s">
        <v>11</v>
      </c>
      <c r="Z180" s="14" t="s">
        <v>11</v>
      </c>
      <c r="AA180" t="e">
        <f t="shared" si="93"/>
        <v>#VALUE!</v>
      </c>
      <c r="AB180" t="e">
        <f t="shared" si="94"/>
        <v>#N/A</v>
      </c>
      <c r="AC180" s="9" t="str">
        <f t="shared" si="95"/>
        <v/>
      </c>
      <c r="AD180" s="10" t="s">
        <v>219</v>
      </c>
      <c r="AE180" s="2" t="s">
        <v>218</v>
      </c>
      <c r="AF180" s="14" t="s">
        <v>11</v>
      </c>
      <c r="AG180" s="14" t="s">
        <v>11</v>
      </c>
      <c r="AH180" t="e">
        <f t="shared" si="96"/>
        <v>#VALUE!</v>
      </c>
      <c r="AI180" t="e">
        <f t="shared" si="97"/>
        <v>#N/A</v>
      </c>
      <c r="AJ180" s="9" t="str">
        <f t="shared" si="98"/>
        <v/>
      </c>
      <c r="AK180" s="10" t="s">
        <v>365</v>
      </c>
      <c r="AL180" s="2" t="s">
        <v>195</v>
      </c>
      <c r="AM180" s="14" t="s">
        <v>11</v>
      </c>
      <c r="AN180" s="14" t="s">
        <v>11</v>
      </c>
      <c r="AO180" t="e">
        <f t="shared" si="99"/>
        <v>#VALUE!</v>
      </c>
      <c r="AP180" t="e">
        <f t="shared" si="100"/>
        <v>#N/A</v>
      </c>
      <c r="AQ180" s="9" t="str">
        <f t="shared" si="101"/>
        <v/>
      </c>
      <c r="AR180" s="10" t="s">
        <v>365</v>
      </c>
      <c r="AS180" s="2" t="s">
        <v>195</v>
      </c>
      <c r="AT180" s="14" t="s">
        <v>11</v>
      </c>
      <c r="AU180" s="14" t="s">
        <v>11</v>
      </c>
      <c r="AV180" t="e">
        <f t="shared" si="102"/>
        <v>#VALUE!</v>
      </c>
      <c r="AW180" t="e">
        <f t="shared" si="103"/>
        <v>#N/A</v>
      </c>
      <c r="AX180" s="9" t="str">
        <f t="shared" si="104"/>
        <v/>
      </c>
      <c r="AY180" s="10" t="s">
        <v>219</v>
      </c>
      <c r="AZ180" s="2" t="s">
        <v>218</v>
      </c>
      <c r="BA180" s="14" t="s">
        <v>11</v>
      </c>
      <c r="BB180" s="14" t="s">
        <v>11</v>
      </c>
      <c r="BC180" t="e">
        <f t="shared" si="105"/>
        <v>#VALUE!</v>
      </c>
      <c r="BD180" t="e">
        <f t="shared" si="106"/>
        <v>#N/A</v>
      </c>
      <c r="BE180" s="9" t="str">
        <f t="shared" si="107"/>
        <v/>
      </c>
    </row>
    <row r="181" spans="2:57" x14ac:dyDescent="0.25">
      <c r="B181" t="s">
        <v>375</v>
      </c>
      <c r="C181" t="s">
        <v>331</v>
      </c>
      <c r="D181" s="32" t="str">
        <f>IF('Comparative Charts'!D192="","",1)</f>
        <v/>
      </c>
      <c r="O181" s="10">
        <v>174</v>
      </c>
      <c r="P181" s="10" t="s">
        <v>125</v>
      </c>
      <c r="Q181" s="2" t="s">
        <v>124</v>
      </c>
      <c r="R181" s="15" t="s">
        <v>11</v>
      </c>
      <c r="S181" s="14" t="s">
        <v>11</v>
      </c>
      <c r="T181" t="e">
        <f t="shared" si="90"/>
        <v>#VALUE!</v>
      </c>
      <c r="U181" t="e">
        <f t="shared" si="91"/>
        <v>#N/A</v>
      </c>
      <c r="V181" s="9" t="str">
        <f t="shared" si="92"/>
        <v/>
      </c>
      <c r="W181" s="10" t="s">
        <v>239</v>
      </c>
      <c r="X181" s="2" t="s">
        <v>238</v>
      </c>
      <c r="Y181" s="14" t="s">
        <v>11</v>
      </c>
      <c r="Z181" s="14" t="s">
        <v>11</v>
      </c>
      <c r="AA181" t="e">
        <f t="shared" si="93"/>
        <v>#VALUE!</v>
      </c>
      <c r="AB181" t="e">
        <f t="shared" si="94"/>
        <v>#N/A</v>
      </c>
      <c r="AC181" s="9" t="str">
        <f t="shared" si="95"/>
        <v/>
      </c>
      <c r="AD181" s="10" t="s">
        <v>239</v>
      </c>
      <c r="AE181" s="2" t="s">
        <v>238</v>
      </c>
      <c r="AF181" s="14" t="s">
        <v>11</v>
      </c>
      <c r="AG181" s="14" t="s">
        <v>11</v>
      </c>
      <c r="AH181" t="e">
        <f t="shared" si="96"/>
        <v>#VALUE!</v>
      </c>
      <c r="AI181" t="e">
        <f t="shared" si="97"/>
        <v>#N/A</v>
      </c>
      <c r="AJ181" s="9" t="str">
        <f t="shared" si="98"/>
        <v/>
      </c>
      <c r="AK181" s="10" t="s">
        <v>203</v>
      </c>
      <c r="AL181" s="2" t="s">
        <v>202</v>
      </c>
      <c r="AM181" s="14" t="s">
        <v>11</v>
      </c>
      <c r="AN181" s="14" t="s">
        <v>11</v>
      </c>
      <c r="AO181" t="e">
        <f t="shared" si="99"/>
        <v>#VALUE!</v>
      </c>
      <c r="AP181" t="e">
        <f t="shared" si="100"/>
        <v>#N/A</v>
      </c>
      <c r="AQ181" s="9" t="str">
        <f t="shared" si="101"/>
        <v/>
      </c>
      <c r="AR181" s="10" t="s">
        <v>203</v>
      </c>
      <c r="AS181" s="2" t="s">
        <v>202</v>
      </c>
      <c r="AT181" s="14" t="s">
        <v>11</v>
      </c>
      <c r="AU181" s="14" t="s">
        <v>11</v>
      </c>
      <c r="AV181" t="e">
        <f t="shared" si="102"/>
        <v>#VALUE!</v>
      </c>
      <c r="AW181" t="e">
        <f t="shared" si="103"/>
        <v>#N/A</v>
      </c>
      <c r="AX181" s="9" t="str">
        <f t="shared" si="104"/>
        <v/>
      </c>
      <c r="AY181" s="10" t="s">
        <v>239</v>
      </c>
      <c r="AZ181" s="2" t="s">
        <v>238</v>
      </c>
      <c r="BA181" s="14" t="s">
        <v>11</v>
      </c>
      <c r="BB181" s="14" t="s">
        <v>11</v>
      </c>
      <c r="BC181" t="e">
        <f t="shared" si="105"/>
        <v>#VALUE!</v>
      </c>
      <c r="BD181" t="e">
        <f t="shared" si="106"/>
        <v>#N/A</v>
      </c>
      <c r="BE181" s="9" t="str">
        <f t="shared" si="107"/>
        <v/>
      </c>
    </row>
    <row r="182" spans="2:57" x14ac:dyDescent="0.25">
      <c r="B182" t="s">
        <v>376</v>
      </c>
      <c r="C182" t="s">
        <v>332</v>
      </c>
      <c r="D182" s="32" t="str">
        <f>IF('Comparative Charts'!D193="","",1)</f>
        <v/>
      </c>
      <c r="O182" s="10">
        <v>175</v>
      </c>
      <c r="P182" s="10" t="s">
        <v>365</v>
      </c>
      <c r="Q182" s="2" t="s">
        <v>195</v>
      </c>
      <c r="R182" s="15" t="s">
        <v>11</v>
      </c>
      <c r="S182" s="14" t="s">
        <v>11</v>
      </c>
      <c r="T182" t="e">
        <f t="shared" si="90"/>
        <v>#VALUE!</v>
      </c>
      <c r="U182" t="e">
        <f t="shared" si="91"/>
        <v>#N/A</v>
      </c>
      <c r="V182" s="9" t="str">
        <f t="shared" si="92"/>
        <v/>
      </c>
      <c r="W182" s="10" t="s">
        <v>265</v>
      </c>
      <c r="X182" s="2" t="s">
        <v>264</v>
      </c>
      <c r="Y182" s="14" t="s">
        <v>11</v>
      </c>
      <c r="Z182" s="14" t="s">
        <v>11</v>
      </c>
      <c r="AA182" t="e">
        <f t="shared" si="93"/>
        <v>#VALUE!</v>
      </c>
      <c r="AB182" t="e">
        <f t="shared" si="94"/>
        <v>#N/A</v>
      </c>
      <c r="AC182" s="9" t="str">
        <f t="shared" si="95"/>
        <v/>
      </c>
      <c r="AD182" s="10" t="s">
        <v>265</v>
      </c>
      <c r="AE182" s="2" t="s">
        <v>264</v>
      </c>
      <c r="AF182" s="14" t="s">
        <v>11</v>
      </c>
      <c r="AG182" s="14" t="s">
        <v>11</v>
      </c>
      <c r="AH182" t="e">
        <f t="shared" si="96"/>
        <v>#VALUE!</v>
      </c>
      <c r="AI182" t="e">
        <f t="shared" si="97"/>
        <v>#N/A</v>
      </c>
      <c r="AJ182" s="9" t="str">
        <f t="shared" si="98"/>
        <v/>
      </c>
      <c r="AK182" s="10" t="s">
        <v>219</v>
      </c>
      <c r="AL182" s="2" t="s">
        <v>218</v>
      </c>
      <c r="AM182" s="14" t="s">
        <v>11</v>
      </c>
      <c r="AN182" s="14" t="s">
        <v>11</v>
      </c>
      <c r="AO182" t="e">
        <f t="shared" si="99"/>
        <v>#VALUE!</v>
      </c>
      <c r="AP182" t="e">
        <f t="shared" si="100"/>
        <v>#N/A</v>
      </c>
      <c r="AQ182" s="9" t="str">
        <f t="shared" si="101"/>
        <v/>
      </c>
      <c r="AR182" s="10" t="s">
        <v>219</v>
      </c>
      <c r="AS182" s="2" t="s">
        <v>218</v>
      </c>
      <c r="AT182" s="14" t="s">
        <v>11</v>
      </c>
      <c r="AU182" s="14" t="s">
        <v>11</v>
      </c>
      <c r="AV182" t="e">
        <f t="shared" si="102"/>
        <v>#VALUE!</v>
      </c>
      <c r="AW182" t="e">
        <f t="shared" si="103"/>
        <v>#N/A</v>
      </c>
      <c r="AX182" s="9" t="str">
        <f t="shared" si="104"/>
        <v/>
      </c>
      <c r="AY182" s="10" t="s">
        <v>265</v>
      </c>
      <c r="AZ182" s="2" t="s">
        <v>264</v>
      </c>
      <c r="BA182" s="14" t="s">
        <v>11</v>
      </c>
      <c r="BB182" s="14" t="s">
        <v>11</v>
      </c>
      <c r="BC182" t="e">
        <f t="shared" si="105"/>
        <v>#VALUE!</v>
      </c>
      <c r="BD182" t="e">
        <f t="shared" si="106"/>
        <v>#N/A</v>
      </c>
      <c r="BE182" s="9" t="str">
        <f t="shared" si="107"/>
        <v/>
      </c>
    </row>
    <row r="183" spans="2:57" x14ac:dyDescent="0.25">
      <c r="B183" t="s">
        <v>370</v>
      </c>
      <c r="C183" t="s">
        <v>333</v>
      </c>
      <c r="D183" s="32" t="str">
        <f>IF('Comparative Charts'!D194="","",1)</f>
        <v/>
      </c>
      <c r="O183" s="10">
        <v>176</v>
      </c>
      <c r="P183" s="10" t="s">
        <v>219</v>
      </c>
      <c r="Q183" s="2" t="s">
        <v>218</v>
      </c>
      <c r="R183" s="15" t="s">
        <v>11</v>
      </c>
      <c r="S183" s="14" t="s">
        <v>11</v>
      </c>
      <c r="T183" t="e">
        <f t="shared" si="90"/>
        <v>#VALUE!</v>
      </c>
      <c r="U183" t="e">
        <f t="shared" si="91"/>
        <v>#N/A</v>
      </c>
      <c r="V183" s="9" t="str">
        <f t="shared" si="92"/>
        <v/>
      </c>
      <c r="W183" s="10" t="s">
        <v>270</v>
      </c>
      <c r="X183" s="2" t="s">
        <v>269</v>
      </c>
      <c r="Y183" s="14" t="s">
        <v>11</v>
      </c>
      <c r="Z183" s="14" t="s">
        <v>11</v>
      </c>
      <c r="AA183" t="e">
        <f t="shared" si="93"/>
        <v>#VALUE!</v>
      </c>
      <c r="AB183" t="e">
        <f t="shared" si="94"/>
        <v>#N/A</v>
      </c>
      <c r="AC183" s="9" t="str">
        <f t="shared" si="95"/>
        <v/>
      </c>
      <c r="AD183" s="10" t="s">
        <v>270</v>
      </c>
      <c r="AE183" s="2" t="s">
        <v>269</v>
      </c>
      <c r="AF183" s="14" t="s">
        <v>11</v>
      </c>
      <c r="AG183" s="14" t="s">
        <v>11</v>
      </c>
      <c r="AH183" t="e">
        <f t="shared" si="96"/>
        <v>#VALUE!</v>
      </c>
      <c r="AI183" t="e">
        <f t="shared" si="97"/>
        <v>#N/A</v>
      </c>
      <c r="AJ183" s="9" t="str">
        <f t="shared" si="98"/>
        <v/>
      </c>
      <c r="AK183" s="10" t="s">
        <v>265</v>
      </c>
      <c r="AL183" s="2" t="s">
        <v>264</v>
      </c>
      <c r="AM183" s="14" t="s">
        <v>11</v>
      </c>
      <c r="AN183" s="14" t="s">
        <v>11</v>
      </c>
      <c r="AO183" t="e">
        <f t="shared" si="99"/>
        <v>#VALUE!</v>
      </c>
      <c r="AP183" t="e">
        <f t="shared" si="100"/>
        <v>#N/A</v>
      </c>
      <c r="AQ183" s="9" t="str">
        <f t="shared" si="101"/>
        <v/>
      </c>
      <c r="AR183" s="10" t="s">
        <v>265</v>
      </c>
      <c r="AS183" s="2" t="s">
        <v>264</v>
      </c>
      <c r="AT183" s="14" t="s">
        <v>11</v>
      </c>
      <c r="AU183" s="14" t="s">
        <v>11</v>
      </c>
      <c r="AV183" t="e">
        <f t="shared" si="102"/>
        <v>#VALUE!</v>
      </c>
      <c r="AW183" t="e">
        <f t="shared" si="103"/>
        <v>#N/A</v>
      </c>
      <c r="AX183" s="9" t="str">
        <f t="shared" si="104"/>
        <v/>
      </c>
      <c r="AY183" s="10" t="s">
        <v>270</v>
      </c>
      <c r="AZ183" s="2" t="s">
        <v>269</v>
      </c>
      <c r="BA183" s="14" t="s">
        <v>11</v>
      </c>
      <c r="BB183" s="14" t="s">
        <v>11</v>
      </c>
      <c r="BC183" t="e">
        <f t="shared" si="105"/>
        <v>#VALUE!</v>
      </c>
      <c r="BD183" t="e">
        <f t="shared" si="106"/>
        <v>#N/A</v>
      </c>
      <c r="BE183" s="9" t="str">
        <f t="shared" si="107"/>
        <v/>
      </c>
    </row>
    <row r="184" spans="2:57" x14ac:dyDescent="0.25">
      <c r="B184" t="s">
        <v>356</v>
      </c>
      <c r="C184" t="s">
        <v>334</v>
      </c>
      <c r="D184" s="32" t="str">
        <f>IF('Comparative Charts'!D195="","",1)</f>
        <v/>
      </c>
      <c r="O184" s="10">
        <v>177</v>
      </c>
      <c r="P184" s="10" t="s">
        <v>256</v>
      </c>
      <c r="Q184" s="2" t="s">
        <v>255</v>
      </c>
      <c r="R184" s="15" t="s">
        <v>11</v>
      </c>
      <c r="S184" s="14" t="s">
        <v>11</v>
      </c>
      <c r="T184" t="e">
        <f t="shared" si="90"/>
        <v>#VALUE!</v>
      </c>
      <c r="U184" t="e">
        <f t="shared" si="91"/>
        <v>#N/A</v>
      </c>
      <c r="V184" s="9" t="str">
        <f t="shared" si="92"/>
        <v/>
      </c>
      <c r="W184" s="10" t="s">
        <v>280</v>
      </c>
      <c r="X184" s="2" t="s">
        <v>279</v>
      </c>
      <c r="Y184" s="14" t="s">
        <v>11</v>
      </c>
      <c r="Z184" s="14" t="s">
        <v>11</v>
      </c>
      <c r="AA184" t="e">
        <f t="shared" si="93"/>
        <v>#VALUE!</v>
      </c>
      <c r="AB184" t="e">
        <f t="shared" si="94"/>
        <v>#N/A</v>
      </c>
      <c r="AC184" s="9" t="str">
        <f t="shared" si="95"/>
        <v/>
      </c>
      <c r="AD184" s="10" t="s">
        <v>280</v>
      </c>
      <c r="AE184" s="2" t="s">
        <v>279</v>
      </c>
      <c r="AF184" s="14" t="s">
        <v>11</v>
      </c>
      <c r="AG184" s="14" t="s">
        <v>11</v>
      </c>
      <c r="AH184" t="e">
        <f t="shared" si="96"/>
        <v>#VALUE!</v>
      </c>
      <c r="AI184" t="e">
        <f t="shared" si="97"/>
        <v>#N/A</v>
      </c>
      <c r="AJ184" s="9" t="str">
        <f t="shared" si="98"/>
        <v/>
      </c>
      <c r="AK184" s="10" t="s">
        <v>280</v>
      </c>
      <c r="AL184" s="2" t="s">
        <v>279</v>
      </c>
      <c r="AM184" s="14" t="s">
        <v>11</v>
      </c>
      <c r="AN184" s="14" t="s">
        <v>11</v>
      </c>
      <c r="AO184" t="e">
        <f t="shared" si="99"/>
        <v>#VALUE!</v>
      </c>
      <c r="AP184" t="e">
        <f t="shared" si="100"/>
        <v>#N/A</v>
      </c>
      <c r="AQ184" s="9" t="str">
        <f t="shared" si="101"/>
        <v/>
      </c>
      <c r="AR184" s="10" t="s">
        <v>280</v>
      </c>
      <c r="AS184" s="2" t="s">
        <v>279</v>
      </c>
      <c r="AT184" s="14" t="s">
        <v>11</v>
      </c>
      <c r="AU184" s="14" t="s">
        <v>11</v>
      </c>
      <c r="AV184" t="e">
        <f t="shared" si="102"/>
        <v>#VALUE!</v>
      </c>
      <c r="AW184" t="e">
        <f t="shared" si="103"/>
        <v>#N/A</v>
      </c>
      <c r="AX184" s="9" t="str">
        <f t="shared" si="104"/>
        <v/>
      </c>
      <c r="AY184" s="10" t="s">
        <v>280</v>
      </c>
      <c r="AZ184" s="2" t="s">
        <v>279</v>
      </c>
      <c r="BA184" s="14" t="s">
        <v>11</v>
      </c>
      <c r="BB184" s="14" t="s">
        <v>11</v>
      </c>
      <c r="BC184" t="e">
        <f t="shared" si="105"/>
        <v>#VALUE!</v>
      </c>
      <c r="BD184" t="e">
        <f t="shared" si="106"/>
        <v>#N/A</v>
      </c>
      <c r="BE184" s="9" t="str">
        <f t="shared" si="107"/>
        <v/>
      </c>
    </row>
    <row r="185" spans="2:57" x14ac:dyDescent="0.25">
      <c r="B185" t="s">
        <v>336</v>
      </c>
      <c r="C185" t="s">
        <v>335</v>
      </c>
      <c r="D185" s="32" t="str">
        <f>IF('Comparative Charts'!D196="","",1)</f>
        <v/>
      </c>
      <c r="O185" s="10">
        <v>178</v>
      </c>
      <c r="P185" s="16" t="s">
        <v>265</v>
      </c>
      <c r="Q185" s="8" t="s">
        <v>264</v>
      </c>
      <c r="R185" s="17" t="s">
        <v>11</v>
      </c>
      <c r="S185" s="18" t="s">
        <v>11</v>
      </c>
      <c r="T185" t="e">
        <f t="shared" si="90"/>
        <v>#VALUE!</v>
      </c>
      <c r="U185" t="e">
        <f t="shared" si="91"/>
        <v>#N/A</v>
      </c>
      <c r="V185" s="9" t="str">
        <f t="shared" si="92"/>
        <v/>
      </c>
      <c r="W185" s="16" t="s">
        <v>378</v>
      </c>
      <c r="X185" s="8" t="s">
        <v>287</v>
      </c>
      <c r="Y185" s="18" t="s">
        <v>11</v>
      </c>
      <c r="Z185" s="18" t="s">
        <v>11</v>
      </c>
      <c r="AA185" t="e">
        <f t="shared" si="93"/>
        <v>#VALUE!</v>
      </c>
      <c r="AB185" t="e">
        <f t="shared" si="94"/>
        <v>#N/A</v>
      </c>
      <c r="AC185" s="9" t="str">
        <f t="shared" si="95"/>
        <v/>
      </c>
      <c r="AD185" s="16" t="s">
        <v>378</v>
      </c>
      <c r="AE185" s="8" t="s">
        <v>287</v>
      </c>
      <c r="AF185" s="18" t="s">
        <v>11</v>
      </c>
      <c r="AG185" s="18" t="s">
        <v>11</v>
      </c>
      <c r="AH185" t="e">
        <f t="shared" si="96"/>
        <v>#VALUE!</v>
      </c>
      <c r="AI185" t="e">
        <f t="shared" si="97"/>
        <v>#N/A</v>
      </c>
      <c r="AJ185" s="9" t="str">
        <f t="shared" si="98"/>
        <v/>
      </c>
      <c r="AK185" s="16" t="s">
        <v>378</v>
      </c>
      <c r="AL185" s="8" t="s">
        <v>287</v>
      </c>
      <c r="AM185" s="18" t="s">
        <v>11</v>
      </c>
      <c r="AN185" s="18" t="s">
        <v>11</v>
      </c>
      <c r="AO185" t="e">
        <f t="shared" si="99"/>
        <v>#VALUE!</v>
      </c>
      <c r="AP185" t="e">
        <f t="shared" si="100"/>
        <v>#N/A</v>
      </c>
      <c r="AQ185" s="9" t="str">
        <f t="shared" si="101"/>
        <v/>
      </c>
      <c r="AR185" s="16" t="s">
        <v>378</v>
      </c>
      <c r="AS185" s="8" t="s">
        <v>287</v>
      </c>
      <c r="AT185" s="18" t="s">
        <v>11</v>
      </c>
      <c r="AU185" s="18" t="s">
        <v>11</v>
      </c>
      <c r="AV185" t="e">
        <f t="shared" si="102"/>
        <v>#VALUE!</v>
      </c>
      <c r="AW185" t="e">
        <f t="shared" si="103"/>
        <v>#N/A</v>
      </c>
      <c r="AX185" s="9" t="str">
        <f t="shared" si="104"/>
        <v/>
      </c>
      <c r="AY185" s="16" t="s">
        <v>378</v>
      </c>
      <c r="AZ185" s="8" t="s">
        <v>287</v>
      </c>
      <c r="BA185" s="18" t="s">
        <v>11</v>
      </c>
      <c r="BB185" s="18" t="s">
        <v>11</v>
      </c>
      <c r="BC185" t="e">
        <f t="shared" si="105"/>
        <v>#VALUE!</v>
      </c>
      <c r="BD185" t="e">
        <f t="shared" si="106"/>
        <v>#N/A</v>
      </c>
      <c r="BE185" s="9" t="str">
        <f t="shared" si="107"/>
        <v/>
      </c>
    </row>
    <row r="186" spans="2:57" x14ac:dyDescent="0.25">
      <c r="B186" t="s">
        <v>338</v>
      </c>
      <c r="C186" t="s">
        <v>337</v>
      </c>
      <c r="D186" s="32" t="str">
        <f>IF('Comparative Charts'!D197="","",1)</f>
        <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Charts</vt:lpstr>
      </vt:variant>
      <vt:variant>
        <vt:i4>8</vt:i4>
      </vt:variant>
    </vt:vector>
  </HeadingPairs>
  <TitlesOfParts>
    <vt:vector size="14" baseType="lpstr">
      <vt:lpstr>One Country Charts</vt:lpstr>
      <vt:lpstr>Comparative Charts</vt:lpstr>
      <vt:lpstr>Documentation</vt:lpstr>
      <vt:lpstr>Data</vt:lpstr>
      <vt:lpstr>One Country Data</vt:lpstr>
      <vt:lpstr>Comparative Charts Data</vt:lpstr>
      <vt:lpstr>Bar Chart</vt:lpstr>
      <vt:lpstr>Diamond Chart</vt:lpstr>
      <vt:lpstr>VA</vt:lpstr>
      <vt:lpstr>PIV</vt:lpstr>
      <vt:lpstr>GE</vt:lpstr>
      <vt:lpstr>RB</vt:lpstr>
      <vt:lpstr>RL</vt:lpstr>
      <vt:lpstr>GR</vt:lpstr>
    </vt:vector>
  </TitlesOfParts>
  <Company>The World Bank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World Bank User</dc:creator>
  <cp:lastModifiedBy>Aniket Gupta</cp:lastModifiedBy>
  <cp:lastPrinted>2000-06-28T22:12:07Z</cp:lastPrinted>
  <dcterms:created xsi:type="dcterms:W3CDTF">2000-05-01T18:39:41Z</dcterms:created>
  <dcterms:modified xsi:type="dcterms:W3CDTF">2024-01-29T04:52:04Z</dcterms:modified>
</cp:coreProperties>
</file>