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B944303B-51D6-4B01-A435-CD8088F572DA}" xr6:coauthVersionLast="47" xr6:coauthVersionMax="47" xr10:uidLastSave="{00000000-0000-0000-0000-000000000000}"/>
  <bookViews>
    <workbookView xWindow="2652" yWindow="2652" windowWidth="17280" windowHeight="8880"/>
  </bookViews>
  <sheets>
    <sheet name="Sheet1" sheetId="1" r:id="rId1"/>
    <sheet name="Sheet2" sheetId="2" r:id="rId2"/>
    <sheet name="Sheet3" sheetId="3" r:id="rId3"/>
  </sheets>
  <definedNames>
    <definedName name="_xlnm.Print_Area" localSheetId="0">Sheet1!$A$1:$M$26</definedName>
    <definedName name="_xlnm.Print_Titles" localSheetId="0">Sheet1!$1:$3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 l="1"/>
  <c r="M9" i="1"/>
  <c r="I11" i="1"/>
  <c r="J11" i="1"/>
  <c r="M11" i="1" s="1"/>
  <c r="L11" i="1"/>
  <c r="M15" i="1"/>
  <c r="I21" i="1"/>
  <c r="M21" i="1" s="1"/>
  <c r="I24" i="1"/>
  <c r="M24" i="1" s="1"/>
  <c r="J24" i="1"/>
  <c r="L24" i="1"/>
  <c r="M26" i="1"/>
</calcChain>
</file>

<file path=xl/sharedStrings.xml><?xml version="1.0" encoding="utf-8"?>
<sst xmlns="http://schemas.openxmlformats.org/spreadsheetml/2006/main" count="101" uniqueCount="87">
  <si>
    <t>DATA SOURCE</t>
  </si>
  <si>
    <t>Annual</t>
  </si>
  <si>
    <t>BENCHMARK</t>
  </si>
  <si>
    <t>Ind 3: . Forest Fragmentation or intactness in PAs and permanent forest areas within landscapes – roads may be indicator</t>
  </si>
  <si>
    <t>Ind 1: Percentage of area of landscapes and other focal areas covered by integrated land use plans</t>
  </si>
  <si>
    <t>Ind 1: Number of landscapes (or other focal areas) in which an integrated multi-sectoral national land use planning process is a) convened, b) completed, and c) implemented, under an agreed upon/legal framework</t>
  </si>
  <si>
    <t xml:space="preserve">Ind 1:    Forest Area (in landscapes, and surrounding areas for control/ comparison) by condition: intact/pristine; modified/degraded, secondary; non-forest            (natural or cleared) </t>
  </si>
  <si>
    <t>Sub IR 11: Network of national parks and protected areas established and maintained in landscapes</t>
  </si>
  <si>
    <t>Sub-IR 1.2 Local community management of forests, other NRs, and sustainable agriculture benefits local livelihoods</t>
  </si>
  <si>
    <t>IR 2: Natural resources governance (institutions, policies, laws) strengthened</t>
  </si>
  <si>
    <t xml:space="preserve"> Sub-IR 2.1 Policies and laws support protected areas, sustainable logging, and other sustainable NRM</t>
  </si>
  <si>
    <t>IR 1: Natural resources managed sustainably</t>
  </si>
  <si>
    <t>Sub-IR 2.2 Policies and laws support CBNRM, decentralization, and local-level management</t>
  </si>
  <si>
    <t>Sub-IR 2.3 Civil society and NGO sector capacity to engage in advocacy and pressure governments to prevent illegal and/or unsustainable exploitation of resources is strengthened</t>
  </si>
  <si>
    <t>Sub-IR 2.4 Regional multi-national institutions and policy coordination increased</t>
  </si>
  <si>
    <t>Sub-IR 2.5 Human resources for improved natural resources governance are</t>
  </si>
  <si>
    <t>IR 3: Natural resources monitoring institutionalized</t>
  </si>
  <si>
    <t>Sub-IR 3.1 Monitoring network covering region is established</t>
  </si>
  <si>
    <t xml:space="preserve">Sub-IR 3.2 Forest and biodiversity information is disseminated in forms appropriate for decision makers representing a range of stakeholders </t>
  </si>
  <si>
    <t>Sub-IR 1.3  Logging concessions are managed for sustainability</t>
  </si>
  <si>
    <t xml:space="preserve">1. # of national training programs at given standard of expertise for natural resources professionals (foresters, wildlife managers, etc.)
2. level of training of staff of relevant national agencies (for NGOs see sub IR 2.3 above)
3. # of training programs and ed. levels of journalists and media staff engaged in environmental reporting
4. training for politicians on environmental issues and environmental governance
</t>
  </si>
  <si>
    <t xml:space="preserve">Number of countries monitoring forest and biodiversity indicators using common methods so information can be shared and compared </t>
  </si>
  <si>
    <t>Number and diversity of reports and other information-dissemination formats</t>
  </si>
  <si>
    <t>SO: Reduce the rate of forest degradation and loss of biodiversity through increased local, national, and regional natural resource management capacity in nine central African countries</t>
  </si>
  <si>
    <t>CARPE MONITORING MATRIX</t>
  </si>
  <si>
    <t>CARPE WORKPLAN</t>
  </si>
  <si>
    <t>10/03-9/04</t>
  </si>
  <si>
    <t>RESPONSIBILITY</t>
  </si>
  <si>
    <t>NGO</t>
  </si>
  <si>
    <t>PERSON</t>
  </si>
  <si>
    <t>Not Required for Year One</t>
  </si>
  <si>
    <t xml:space="preserve"> ACTIVITY CATEGORY (SUMMARY)</t>
  </si>
  <si>
    <t xml:space="preserve">PLANNED TASK </t>
  </si>
  <si>
    <t>BUDGET BY ACTIVITY</t>
  </si>
  <si>
    <t xml:space="preserve">TOTAL YEAR 1 </t>
  </si>
  <si>
    <t>SUB TOTAL IR 1</t>
  </si>
  <si>
    <t>SUB TOTAL IR 2</t>
  </si>
  <si>
    <t>SUB TOTAL IR 3</t>
  </si>
  <si>
    <t>2.  management or maintenance effectiveness  “Score Card for Parks” (WWF &amp; Parks Watch); or Dudley and Stolton methodology</t>
  </si>
  <si>
    <t>NGO LANDSCAPE INDICATOR DEFINITION AND UNIT OF MEASUREMENT</t>
  </si>
  <si>
    <t>USAID PERFORMANCE INDICATOR</t>
  </si>
  <si>
    <t>Strengthen local and national effective input of all stakeholders in national land use planning and enforcement process</t>
  </si>
  <si>
    <r>
      <t>Ind 2:   Biodiversity indicators -- selected  “indicator” species such as: wide-ranging “landscape” species and/or ecological keystone species (such as elephants) and/or globally</t>
    </r>
    <r>
      <rPr>
        <b/>
        <sz val="10"/>
        <rFont val="Tahoma"/>
        <family val="2"/>
      </rPr>
      <t xml:space="preserve"> </t>
    </r>
    <r>
      <rPr>
        <sz val="10"/>
        <rFont val="Tahoma"/>
        <family val="2"/>
      </rPr>
      <t>threatened species (such as bonobos, lowland gorillas, etc)</t>
    </r>
  </si>
  <si>
    <r>
      <t xml:space="preserve">WWF,WCS, </t>
    </r>
    <r>
      <rPr>
        <u/>
        <sz val="10"/>
        <rFont val="Arial"/>
        <family val="2"/>
      </rPr>
      <t>ZSM</t>
    </r>
  </si>
  <si>
    <t>WWF,ZSM, WCS</t>
  </si>
  <si>
    <r>
      <t xml:space="preserve">WWF PTA, </t>
    </r>
    <r>
      <rPr>
        <u/>
        <sz val="10"/>
        <rFont val="Arial"/>
        <family val="2"/>
      </rPr>
      <t>ZSM (PD), WCS: Jose Illanga</t>
    </r>
  </si>
  <si>
    <t>Establish and provide support to build the organizational, and technical capacity of the park, specifically an effective management systems, inluding staff training, paramilitary training, equipment and infrastructures</t>
  </si>
  <si>
    <t xml:space="preserve">Number of initiatives catalyzed by landscape coordination Committee (COCOSI) </t>
  </si>
  <si>
    <t>The overall percentage of Salonga landscape without bush meat hunting is stabilized or has increased compared to levels at Year 1 through an effective law enforcement system and collaborative management schemes with the private sector and communities</t>
  </si>
  <si>
    <t>Monitoring data and reports. Law enforcement data.</t>
  </si>
  <si>
    <t>\</t>
  </si>
  <si>
    <t>WWF, ZSM</t>
  </si>
  <si>
    <t>Document with monitoring strategy and workplan. Database and database reports. Partnership/cooperation agreement.</t>
  </si>
  <si>
    <t>Technical Report</t>
  </si>
  <si>
    <t xml:space="preserve">Build human technical capacity for local, landscape monitoring </t>
  </si>
  <si>
    <t>WWF, WCS</t>
  </si>
  <si>
    <t>WWF PTA</t>
  </si>
  <si>
    <t>Informations available through leaflets</t>
  </si>
  <si>
    <t>Strengthen the capacity of CoCoSi in the Salonga landscape by including private sector and local communities, and facilitate stakeholder participation in law enforcement activities:steps include, formation of COCOSi, hold 3 CoCoSi meetings in year 1, COCOSI participates in COCOCONGO</t>
  </si>
  <si>
    <t># of trained staff, Technicians and wildlife managers trained in NRM</t>
  </si>
  <si>
    <t>At least 3 protected area staffs trained in ecological monitoring and surveillance methods, 15 guards trained, and 1 manager</t>
  </si>
  <si>
    <t>Information disseminated in accessible forms to natural resources managers, decision makers and advocacy groups</t>
  </si>
  <si>
    <t>1) Begin Training of Conservator in management and monitoring through on the job training; 2) conduct training program for senior wildlife staff in monitoring; 3) assess level and quality of existing guards; 4) develop training curriculm drawing from UNESCO/ICCN programs 5) conduct training for 15 guards</t>
  </si>
  <si>
    <t xml:space="preserve"> In collaboration with ICCN/COCOSI members conduct a participatory land-use process assessment including socioeconomic conditions, resource use and land tenure rights </t>
  </si>
  <si>
    <t xml:space="preserve">Reports and minutes of meetings on landuse planning process. Quality of integration and participation in each planning process assessed by third-party (e.g. consultants) assessments or evaluations. Consultancy report. Maps. Partners reports provide information on such management plans within use zones (parks &amp; PAs, CBNRM areas, forestry concessions, etc.)
</t>
  </si>
  <si>
    <t xml:space="preserve">1. Partners and governments/ICCN reports
</t>
  </si>
  <si>
    <t>at least 3 COCOSI meeting held in Year 1, with participation of stakeholders operating within the park as well as outside of the park</t>
  </si>
  <si>
    <t>WWF</t>
  </si>
  <si>
    <t>WWF,WCS, ZSM</t>
  </si>
  <si>
    <t>1) Landscape-scale master plan developed and endorsed by all stakeholders 2) Consensus and common vision built among key stakeholders</t>
  </si>
  <si>
    <t>A consolidated monitoring system in the Salonga, contributing to landscape management and develop in cooperation with the nation-wide UNESCO monitoring program for world heritage sites</t>
  </si>
  <si>
    <t>1) 5 Stakeholders meetings held with local elites, local communities, private sector in northern sector of park and buffer. 2) Socio economic assessment carried out for northern sector of Park and buffer. 3) local authority structure within Iyalima better understood. 4)Initial land-use maps for northern region produced.</t>
  </si>
  <si>
    <t>3 Law Enforcement Training workshop completed; Research station and patrol post established; Year 2 UNESCO payments to guards made; analysis of guard force and rotation plan completed; park boundaries recognized by stakeholders. Population census completed to (Boleko Wafania) to determine basis for elaborating accords (local vs/immigrant population).</t>
  </si>
  <si>
    <t>Document bushmeat traffic at Lokolo and Wafnia. At least one leaflet produced</t>
  </si>
  <si>
    <t xml:space="preserve">Organized workshop to discuss result of bushmeat survey and harmonized strategy with other bushmeat studies in other Central African countries. Develop and implement broad-based, multi-faceted environmental information, education and communication strategy </t>
  </si>
  <si>
    <r>
      <t xml:space="preserve">WWF Principal Technica Advisor, WCS-Omari, </t>
    </r>
    <r>
      <rPr>
        <u/>
        <sz val="10"/>
        <rFont val="Arial"/>
        <family val="2"/>
      </rPr>
      <t>ZSM, Program Director</t>
    </r>
  </si>
  <si>
    <r>
      <t xml:space="preserve">WWF Principal Technical Advisor, WCS-Omari, </t>
    </r>
    <r>
      <rPr>
        <u/>
        <sz val="10"/>
        <rFont val="Arial"/>
        <family val="2"/>
      </rPr>
      <t>ZSM, Program Director</t>
    </r>
  </si>
  <si>
    <t xml:space="preserve">1) Undertake biological and social surveys of Salonga (north sector) and buffer  2) Conduct Ecological Research targeted at keystone species (Pan paniscus) and habitat protection as a component of land-use planning conservation scenario desig 3) hold meeting with stakeholders to negotiate land uses 4) outline a general lands use plan for landscape based. 5) outline draft master plan.  </t>
  </si>
  <si>
    <t xml:space="preserve">WWF: 2.1.Provide law enforcement training, including analyses of strategic patrol around Salonga NP. 2.2. Provide daily support to operation of park and wildlife authorities, including training and equipment of park staff and guards. ZSM: 2.3 Provide Infrastructure support at Watsi-Kengo. 2.4. Provide law enforcement training at Boende. 2.5. Provide support for effective operation of park authorities through UNESCO prime deliveries. WCS: 2.6. Begin physical demarcation of Salonga NP. 2.7. Build Patrol post on Lokolo, south east of Boleko. </t>
  </si>
  <si>
    <t xml:space="preserve">1) Conduct an inventory of existing land-use data and integrate them into a landscape central and ICCN database. 2) Define the most cost effective approach for collecting missing information to design a land use plan. 3) Set up a multidisciplinary team to collect complementary or missing information (biological and socio economic). 4) Produce updated thematic land use maps. 5) Produce land use zoning scenarios based on existing and collected land use data. 6) Carry out assessment mission to document baseline data on hunting, agriculture, fishing. 7) Develop monitoring strategy for fisheries and indicator species (Pan paniscus). </t>
  </si>
  <si>
    <t>All major land uses (protected areas, logging concessions, public infrastructure, human settlments, traditional and community-based natural resources use zones) identified and georeferenced into a central GIS database at the Headquarters of the project. Capacity build to map and georeference information in the GIS database, and monitoring protocols developed and implemented. MIKE inventories completed through Salonga NP</t>
  </si>
  <si>
    <t>Provide support for the inventoryof  existing land use data and design a plan to collect  missing informations, and ensure integration of all data into a centralized GIS database. Define monitoring protocols for indictaor species and fisheries</t>
  </si>
  <si>
    <t xml:space="preserve"> 1)Train bushmeat survey teams, 2)hold workshop in key villages, 3) Review regional strategies on bushmeat control in light of bushmeat survey, 4)test key messages for bushmeat awareness educational programs</t>
  </si>
  <si>
    <t>USAID FUNDS YEAR 1- WWF</t>
  </si>
  <si>
    <t>USAID FUNDS YEAR 1- WCS</t>
  </si>
  <si>
    <t>MATCH FUNDS YEAR 1- WWF</t>
  </si>
  <si>
    <t>MATCH FUNDS YEAR 1- WCS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</si>
</sst>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1" x14ac:knownFonts="1">
    <font>
      <sz val="10"/>
      <name val="Arial"/>
    </font>
    <font>
      <b/>
      <i/>
      <sz val="10"/>
      <name val="Arial"/>
    </font>
    <font>
      <b/>
      <sz val="10"/>
      <name val="Arial"/>
      <family val="2"/>
    </font>
    <font>
      <sz val="10"/>
      <name val="Tahoma"/>
      <family val="2"/>
    </font>
    <font>
      <sz val="10"/>
      <name val="Arial"/>
    </font>
    <font>
      <sz val="10"/>
      <name val="Arial"/>
      <family val="2"/>
    </font>
    <font>
      <b/>
      <sz val="10"/>
      <name val="Tahoma"/>
      <family val="2"/>
    </font>
    <font>
      <b/>
      <i/>
      <sz val="10"/>
      <name val="Tahoma"/>
      <family val="2"/>
    </font>
    <font>
      <sz val="10"/>
      <name val="Arial"/>
    </font>
    <font>
      <u/>
      <sz val="10"/>
      <name val="Arial"/>
      <family val="2"/>
    </font>
    <font>
      <sz val="10"/>
      <name val="Times New Roman"/>
      <family val="1"/>
    </font>
  </fonts>
  <fills count="8">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22"/>
        <bgColor indexed="64"/>
      </patternFill>
    </fill>
    <fill>
      <patternFill patternType="solid">
        <fgColor indexed="13"/>
        <bgColor indexed="64"/>
      </patternFill>
    </fill>
    <fill>
      <patternFill patternType="solid">
        <fgColor indexed="15"/>
        <bgColor indexed="64"/>
      </patternFill>
    </fill>
    <fill>
      <patternFill patternType="solid">
        <fgColor indexed="5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5">
    <xf numFmtId="0" fontId="0" fillId="0" borderId="0" xfId="0"/>
    <xf numFmtId="0" fontId="2" fillId="2" borderId="0" xfId="0" applyFont="1" applyFill="1"/>
    <xf numFmtId="0" fontId="3"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4" fillId="0" borderId="0" xfId="0" applyFont="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0" borderId="0" xfId="0" applyFont="1" applyAlignment="1">
      <alignment horizontal="center" vertical="center" wrapText="1"/>
    </xf>
    <xf numFmtId="0" fontId="4" fillId="4" borderId="0" xfId="0" applyFont="1" applyFill="1"/>
    <xf numFmtId="0" fontId="4" fillId="0" borderId="4" xfId="0" applyFont="1" applyBorder="1"/>
    <xf numFmtId="0" fontId="4" fillId="2" borderId="4" xfId="0" applyFont="1" applyFill="1" applyBorder="1"/>
    <xf numFmtId="0" fontId="4" fillId="2" borderId="0" xfId="0" applyFont="1" applyFill="1"/>
    <xf numFmtId="6" fontId="4" fillId="0" borderId="1" xfId="0" applyNumberFormat="1" applyFont="1" applyBorder="1" applyAlignment="1">
      <alignment vertical="top" wrapText="1"/>
    </xf>
    <xf numFmtId="0" fontId="4" fillId="4" borderId="4" xfId="0" applyFont="1" applyFill="1" applyBorder="1"/>
    <xf numFmtId="3" fontId="4" fillId="0" borderId="1" xfId="0" applyNumberFormat="1" applyFont="1" applyBorder="1" applyAlignment="1">
      <alignment vertical="top" wrapText="1"/>
    </xf>
    <xf numFmtId="0" fontId="8" fillId="0" borderId="1" xfId="0" applyFont="1" applyBorder="1"/>
    <xf numFmtId="6" fontId="8" fillId="0" borderId="1" xfId="0" applyNumberFormat="1" applyFont="1" applyBorder="1" applyAlignment="1">
      <alignment vertical="top" wrapText="1"/>
    </xf>
    <xf numFmtId="0" fontId="8" fillId="0" borderId="0" xfId="0" applyFont="1"/>
    <xf numFmtId="0" fontId="8" fillId="4" borderId="0" xfId="0" applyFont="1" applyFill="1"/>
    <xf numFmtId="0" fontId="8" fillId="4" borderId="4" xfId="0" applyFont="1" applyFill="1" applyBorder="1"/>
    <xf numFmtId="0" fontId="4" fillId="0" borderId="0" xfId="0" applyFont="1" applyBorder="1"/>
    <xf numFmtId="0" fontId="3" fillId="0" borderId="0" xfId="0" applyFont="1"/>
    <xf numFmtId="0" fontId="5" fillId="0" borderId="1" xfId="0" applyFont="1" applyFill="1" applyBorder="1" applyAlignment="1">
      <alignment vertical="top" wrapText="1"/>
    </xf>
    <xf numFmtId="0" fontId="9" fillId="0" borderId="1" xfId="0" applyFont="1" applyBorder="1" applyAlignment="1">
      <alignment vertical="top" wrapText="1"/>
    </xf>
    <xf numFmtId="0" fontId="5" fillId="5" borderId="1" xfId="0" applyFont="1" applyFill="1" applyBorder="1" applyAlignment="1">
      <alignment vertical="top" wrapText="1"/>
    </xf>
    <xf numFmtId="0" fontId="4" fillId="5" borderId="1" xfId="0" applyFont="1" applyFill="1" applyBorder="1" applyAlignment="1">
      <alignment vertical="top" wrapText="1"/>
    </xf>
    <xf numFmtId="0" fontId="10" fillId="0" borderId="0" xfId="0" applyFont="1" applyAlignment="1">
      <alignment vertical="top" wrapText="1"/>
    </xf>
    <xf numFmtId="0" fontId="5" fillId="0" borderId="1" xfId="0" applyFont="1" applyFill="1" applyBorder="1" applyAlignment="1">
      <alignment horizontal="left" vertical="top" wrapText="1"/>
    </xf>
    <xf numFmtId="0" fontId="8" fillId="0" borderId="1" xfId="0" applyFont="1" applyBorder="1" applyAlignment="1">
      <alignment vertical="top" wrapText="1"/>
    </xf>
    <xf numFmtId="6" fontId="9" fillId="0" borderId="1" xfId="0" applyNumberFormat="1" applyFont="1" applyBorder="1" applyAlignment="1">
      <alignment vertical="top" wrapText="1"/>
    </xf>
    <xf numFmtId="0" fontId="5" fillId="5" borderId="0" xfId="0" applyFont="1" applyFill="1" applyAlignment="1">
      <alignment vertical="top" wrapText="1"/>
    </xf>
    <xf numFmtId="0" fontId="3" fillId="0" borderId="0" xfId="0" applyFont="1" applyBorder="1"/>
    <xf numFmtId="0" fontId="5" fillId="0" borderId="0" xfId="0" applyFont="1" applyBorder="1" applyAlignment="1">
      <alignment vertical="top" wrapText="1"/>
    </xf>
    <xf numFmtId="0" fontId="5" fillId="0" borderId="0" xfId="0" applyFont="1" applyFill="1" applyBorder="1" applyAlignment="1">
      <alignment horizontal="left" vertical="top" wrapText="1"/>
    </xf>
    <xf numFmtId="0" fontId="4" fillId="0" borderId="0" xfId="0" applyFont="1" applyFill="1" applyBorder="1"/>
    <xf numFmtId="0" fontId="3" fillId="0" borderId="2" xfId="0" applyFont="1" applyBorder="1" applyAlignment="1">
      <alignment horizontal="left" vertical="top" wrapText="1"/>
    </xf>
    <xf numFmtId="0" fontId="2" fillId="2" borderId="12" xfId="0" applyFont="1" applyFill="1" applyBorder="1" applyAlignment="1">
      <alignment horizontal="center"/>
    </xf>
    <xf numFmtId="0" fontId="2" fillId="2" borderId="13" xfId="0" applyFont="1" applyFill="1" applyBorder="1" applyAlignment="1">
      <alignment horizontal="center"/>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7" fillId="4" borderId="6" xfId="0" applyFont="1" applyFill="1" applyBorder="1" applyAlignment="1">
      <alignment wrapText="1"/>
    </xf>
    <xf numFmtId="0" fontId="1" fillId="4" borderId="6" xfId="0" applyFont="1" applyFill="1" applyBorder="1" applyAlignment="1">
      <alignment wrapText="1"/>
    </xf>
    <xf numFmtId="0" fontId="2" fillId="7" borderId="0" xfId="0" applyFont="1" applyFill="1" applyAlignment="1">
      <alignment horizontal="center"/>
    </xf>
    <xf numFmtId="0" fontId="2" fillId="6" borderId="0" xfId="0" applyFont="1" applyFill="1" applyAlignment="1">
      <alignment horizontal="center"/>
    </xf>
    <xf numFmtId="0" fontId="2" fillId="3" borderId="2"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6" fillId="4" borderId="3" xfId="0" applyFont="1" applyFill="1" applyBorder="1" applyAlignment="1">
      <alignment vertical="top" wrapText="1"/>
    </xf>
    <xf numFmtId="0" fontId="6" fillId="4" borderId="1" xfId="0" applyFont="1" applyFill="1" applyBorder="1" applyAlignment="1">
      <alignment vertical="top" wrapText="1"/>
    </xf>
    <xf numFmtId="0" fontId="6" fillId="0" borderId="1" xfId="0" applyFont="1" applyBorder="1" applyAlignment="1"/>
    <xf numFmtId="0" fontId="6" fillId="2" borderId="3" xfId="0" applyFont="1" applyFill="1" applyBorder="1" applyAlignment="1">
      <alignment vertical="top" wrapText="1"/>
    </xf>
    <xf numFmtId="0" fontId="6" fillId="2" borderId="1" xfId="0" applyFont="1" applyFill="1" applyBorder="1" applyAlignment="1">
      <alignment vertical="top" wrapText="1"/>
    </xf>
    <xf numFmtId="0" fontId="6" fillId="2" borderId="1" xfId="0" applyFont="1" applyFill="1" applyBorder="1" applyAlignment="1"/>
    <xf numFmtId="0" fontId="3" fillId="2" borderId="1" xfId="0" applyFont="1" applyFill="1" applyBorder="1" applyAlignment="1"/>
    <xf numFmtId="0" fontId="3" fillId="0" borderId="1" xfId="0" applyFont="1" applyBorder="1" applyAlignment="1"/>
    <xf numFmtId="0" fontId="6"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7" fillId="4" borderId="5" xfId="0" applyFont="1" applyFill="1" applyBorder="1" applyAlignment="1">
      <alignment wrapText="1"/>
    </xf>
    <xf numFmtId="0" fontId="1" fillId="4" borderId="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view="pageBreakPreview" zoomScale="60" zoomScaleNormal="75" workbookViewId="0">
      <pane ySplit="3" topLeftCell="A4" activePane="bottomLeft" state="frozen"/>
      <selection pane="bottomLeft" activeCell="D9" sqref="D9"/>
    </sheetView>
  </sheetViews>
  <sheetFormatPr defaultColWidth="9.109375" defaultRowHeight="13.2" x14ac:dyDescent="0.25"/>
  <cols>
    <col min="1" max="1" width="30" style="5" customWidth="1"/>
    <col min="2" max="2" width="23.44140625" style="5" customWidth="1"/>
    <col min="3" max="3" width="36.5546875" style="5" customWidth="1"/>
    <col min="4" max="4" width="21" style="5" customWidth="1"/>
    <col min="5" max="5" width="35" style="5" customWidth="1"/>
    <col min="6" max="6" width="37" style="5" customWidth="1"/>
    <col min="7" max="7" width="9.6640625" style="5" customWidth="1"/>
    <col min="8" max="8" width="13.88671875" style="5" customWidth="1"/>
    <col min="9" max="11" width="11.5546875" style="5" customWidth="1"/>
    <col min="12" max="12" width="10.44140625" style="5" bestFit="1" customWidth="1"/>
    <col min="13" max="13" width="11.5546875" style="11" customWidth="1"/>
    <col min="14" max="16384" width="9.109375" style="5"/>
  </cols>
  <sheetData>
    <row r="1" spans="1:13" x14ac:dyDescent="0.25">
      <c r="A1" s="38" t="s">
        <v>24</v>
      </c>
      <c r="B1" s="38"/>
      <c r="C1" s="38"/>
      <c r="D1" s="39"/>
      <c r="E1" s="45" t="s">
        <v>25</v>
      </c>
      <c r="F1" s="45"/>
      <c r="G1" s="45"/>
      <c r="H1" s="45"/>
      <c r="I1" s="46" t="s">
        <v>33</v>
      </c>
      <c r="J1" s="46"/>
      <c r="K1" s="46"/>
      <c r="L1" s="46"/>
      <c r="M1" s="46"/>
    </row>
    <row r="2" spans="1:13" s="9" customFormat="1" ht="31.5" customHeight="1" x14ac:dyDescent="0.25">
      <c r="A2" s="41" t="s">
        <v>40</v>
      </c>
      <c r="B2" s="41" t="s">
        <v>39</v>
      </c>
      <c r="C2" s="41" t="s">
        <v>0</v>
      </c>
      <c r="D2" s="8" t="s">
        <v>2</v>
      </c>
      <c r="E2" s="7" t="s">
        <v>31</v>
      </c>
      <c r="F2" s="8" t="s">
        <v>32</v>
      </c>
      <c r="G2" s="40" t="s">
        <v>27</v>
      </c>
      <c r="H2" s="40"/>
      <c r="I2" s="47" t="s">
        <v>83</v>
      </c>
      <c r="J2" s="47" t="s">
        <v>84</v>
      </c>
      <c r="K2" s="47" t="s">
        <v>85</v>
      </c>
      <c r="L2" s="47" t="s">
        <v>86</v>
      </c>
      <c r="M2" s="47" t="s">
        <v>34</v>
      </c>
    </row>
    <row r="3" spans="1:13" s="9" customFormat="1" ht="46.5" customHeight="1" x14ac:dyDescent="0.25">
      <c r="A3" s="42"/>
      <c r="B3" s="42"/>
      <c r="C3" s="42"/>
      <c r="D3" s="6" t="s">
        <v>1</v>
      </c>
      <c r="E3" s="7"/>
      <c r="F3" s="8" t="s">
        <v>26</v>
      </c>
      <c r="G3" s="8" t="s">
        <v>28</v>
      </c>
      <c r="H3" s="8" t="s">
        <v>29</v>
      </c>
      <c r="I3" s="48"/>
      <c r="J3" s="48"/>
      <c r="K3" s="48"/>
      <c r="L3" s="48"/>
      <c r="M3" s="48"/>
    </row>
    <row r="4" spans="1:13" ht="22.5" customHeight="1" x14ac:dyDescent="0.25">
      <c r="A4" s="63" t="s">
        <v>23</v>
      </c>
      <c r="B4" s="44"/>
      <c r="C4" s="44"/>
      <c r="D4" s="64"/>
      <c r="E4" s="43" t="s">
        <v>23</v>
      </c>
      <c r="F4" s="44"/>
      <c r="G4" s="44"/>
      <c r="H4" s="44"/>
      <c r="I4" s="10"/>
      <c r="J4" s="10"/>
      <c r="K4" s="10"/>
      <c r="L4" s="10"/>
    </row>
    <row r="5" spans="1:13" ht="87" customHeight="1" x14ac:dyDescent="0.25">
      <c r="A5" s="2" t="s">
        <v>6</v>
      </c>
      <c r="B5" s="57" t="s">
        <v>30</v>
      </c>
      <c r="C5" s="58"/>
      <c r="D5" s="58"/>
      <c r="E5" s="58"/>
      <c r="F5" s="58"/>
      <c r="G5" s="58"/>
      <c r="H5" s="58"/>
      <c r="I5" s="10"/>
      <c r="J5" s="10"/>
      <c r="K5" s="10"/>
      <c r="L5" s="10"/>
    </row>
    <row r="6" spans="1:13" ht="102.75" customHeight="1" x14ac:dyDescent="0.25">
      <c r="A6" s="2" t="s">
        <v>42</v>
      </c>
      <c r="B6" s="59"/>
      <c r="C6" s="60"/>
      <c r="D6" s="60"/>
      <c r="E6" s="60"/>
      <c r="F6" s="60"/>
      <c r="G6" s="60"/>
      <c r="H6" s="60"/>
      <c r="I6" s="10"/>
      <c r="J6" s="10"/>
      <c r="K6" s="10"/>
      <c r="L6" s="10"/>
    </row>
    <row r="7" spans="1:13" ht="54.75" customHeight="1" x14ac:dyDescent="0.25">
      <c r="A7" s="2" t="s">
        <v>3</v>
      </c>
      <c r="B7" s="61"/>
      <c r="C7" s="62"/>
      <c r="D7" s="62"/>
      <c r="E7" s="62"/>
      <c r="F7" s="62"/>
      <c r="G7" s="62"/>
      <c r="H7" s="62"/>
      <c r="I7" s="10"/>
      <c r="J7" s="10"/>
      <c r="K7" s="10"/>
      <c r="L7" s="10"/>
    </row>
    <row r="8" spans="1:13" s="13" customFormat="1" ht="16.5" customHeight="1" x14ac:dyDescent="0.25">
      <c r="A8" s="53" t="s">
        <v>11</v>
      </c>
      <c r="B8" s="54"/>
      <c r="C8" s="54"/>
      <c r="D8" s="54"/>
      <c r="E8" s="52" t="s">
        <v>11</v>
      </c>
      <c r="F8" s="54"/>
      <c r="G8" s="54"/>
      <c r="H8" s="54"/>
      <c r="I8" s="1" t="s">
        <v>35</v>
      </c>
      <c r="J8" s="1"/>
      <c r="K8" s="1"/>
      <c r="L8" s="1"/>
      <c r="M8" s="12"/>
    </row>
    <row r="9" spans="1:13" ht="219.75" customHeight="1" x14ac:dyDescent="0.25">
      <c r="A9" s="2" t="s">
        <v>4</v>
      </c>
      <c r="B9" s="2" t="s">
        <v>69</v>
      </c>
      <c r="C9" s="24" t="s">
        <v>64</v>
      </c>
      <c r="D9" s="2" t="s">
        <v>71</v>
      </c>
      <c r="E9" s="3" t="s">
        <v>63</v>
      </c>
      <c r="F9" s="26" t="s">
        <v>77</v>
      </c>
      <c r="G9" s="3" t="s">
        <v>43</v>
      </c>
      <c r="H9" s="3" t="s">
        <v>75</v>
      </c>
      <c r="I9" s="14">
        <f>81992+8199+11479+13119+65593</f>
        <v>180382</v>
      </c>
      <c r="J9" s="14">
        <v>15000</v>
      </c>
      <c r="K9" s="14">
        <v>34214</v>
      </c>
      <c r="L9" s="14"/>
      <c r="M9" s="14">
        <f>SUM(I9:L9)</f>
        <v>229596</v>
      </c>
    </row>
    <row r="10" spans="1:13" ht="15" customHeight="1" x14ac:dyDescent="0.25">
      <c r="A10" s="50"/>
      <c r="B10" s="50"/>
      <c r="C10" s="56"/>
      <c r="D10" s="56"/>
      <c r="E10" s="49" t="s">
        <v>7</v>
      </c>
      <c r="F10" s="50"/>
      <c r="G10" s="56"/>
      <c r="H10" s="56"/>
      <c r="I10" s="10"/>
      <c r="J10" s="10"/>
      <c r="K10" s="10"/>
      <c r="L10" s="10"/>
      <c r="M10" s="15"/>
    </row>
    <row r="11" spans="1:13" ht="255.75" customHeight="1" x14ac:dyDescent="0.25">
      <c r="A11" s="4" t="s">
        <v>38</v>
      </c>
      <c r="B11" s="28" t="s">
        <v>48</v>
      </c>
      <c r="C11" s="28" t="s">
        <v>49</v>
      </c>
      <c r="D11" s="25" t="s">
        <v>72</v>
      </c>
      <c r="E11" s="3" t="s">
        <v>46</v>
      </c>
      <c r="F11" s="26" t="s">
        <v>78</v>
      </c>
      <c r="G11" s="3" t="s">
        <v>44</v>
      </c>
      <c r="H11" s="3" t="s">
        <v>45</v>
      </c>
      <c r="I11" s="16">
        <f>122988+6559+29517+29517</f>
        <v>188581</v>
      </c>
      <c r="J11" s="16">
        <f>50000+40000+50000</f>
        <v>140000</v>
      </c>
      <c r="K11" s="16">
        <v>3911</v>
      </c>
      <c r="L11" s="3">
        <f>10000+30000+20000</f>
        <v>60000</v>
      </c>
      <c r="M11" s="14">
        <f>SUM(I11:L11)</f>
        <v>392492</v>
      </c>
    </row>
    <row r="12" spans="1:13" ht="27.75" customHeight="1" x14ac:dyDescent="0.25">
      <c r="A12" s="50" t="s">
        <v>8</v>
      </c>
      <c r="B12" s="50"/>
      <c r="C12" s="56"/>
      <c r="D12" s="56"/>
      <c r="E12" s="49" t="s">
        <v>8</v>
      </c>
      <c r="F12" s="50"/>
      <c r="G12" s="56"/>
      <c r="H12" s="56"/>
      <c r="I12" s="10"/>
      <c r="J12" s="10"/>
      <c r="K12" s="10"/>
      <c r="L12" s="10"/>
      <c r="M12" s="15"/>
    </row>
    <row r="13" spans="1:13" s="19" customFormat="1" ht="13.5" customHeight="1" x14ac:dyDescent="0.25">
      <c r="A13" s="50" t="s">
        <v>19</v>
      </c>
      <c r="B13" s="50"/>
      <c r="C13" s="51"/>
      <c r="D13" s="51"/>
      <c r="E13" s="49" t="s">
        <v>19</v>
      </c>
      <c r="F13" s="50"/>
      <c r="G13" s="51"/>
      <c r="H13" s="51"/>
      <c r="I13" s="20"/>
      <c r="J13" s="20"/>
      <c r="K13" s="20"/>
      <c r="L13" s="20"/>
      <c r="M13" s="21"/>
    </row>
    <row r="14" spans="1:13" s="13" customFormat="1" ht="14.25" customHeight="1" x14ac:dyDescent="0.25">
      <c r="A14" s="53" t="s">
        <v>9</v>
      </c>
      <c r="B14" s="53"/>
      <c r="C14" s="55"/>
      <c r="D14" s="55"/>
      <c r="E14" s="52" t="s">
        <v>9</v>
      </c>
      <c r="F14" s="53"/>
      <c r="G14" s="55"/>
      <c r="H14" s="55"/>
      <c r="I14" s="1" t="s">
        <v>36</v>
      </c>
      <c r="J14" s="1"/>
      <c r="K14" s="1"/>
      <c r="L14" s="1"/>
      <c r="M14" s="12"/>
    </row>
    <row r="15" spans="1:13" s="19" customFormat="1" ht="160.5" customHeight="1" x14ac:dyDescent="0.25">
      <c r="A15" s="2" t="s">
        <v>5</v>
      </c>
      <c r="B15" s="2" t="s">
        <v>47</v>
      </c>
      <c r="C15" s="37" t="s">
        <v>65</v>
      </c>
      <c r="D15" s="2" t="s">
        <v>66</v>
      </c>
      <c r="E15" s="4" t="s">
        <v>41</v>
      </c>
      <c r="F15" s="26" t="s">
        <v>58</v>
      </c>
      <c r="G15" s="30" t="s">
        <v>55</v>
      </c>
      <c r="H15" s="30" t="s">
        <v>56</v>
      </c>
      <c r="I15" s="30">
        <v>8199</v>
      </c>
      <c r="J15" s="30"/>
      <c r="K15" s="30"/>
      <c r="L15" s="17"/>
      <c r="M15" s="18">
        <f>SUM(I15:L15)</f>
        <v>8199</v>
      </c>
    </row>
    <row r="16" spans="1:13" s="19" customFormat="1" ht="13.5" customHeight="1" x14ac:dyDescent="0.25">
      <c r="A16" s="50" t="s">
        <v>10</v>
      </c>
      <c r="B16" s="50"/>
      <c r="C16" s="51"/>
      <c r="D16" s="51"/>
      <c r="E16" s="49" t="s">
        <v>10</v>
      </c>
      <c r="F16" s="50"/>
      <c r="G16" s="51"/>
      <c r="H16" s="51"/>
      <c r="I16" s="20"/>
      <c r="J16" s="20"/>
      <c r="K16" s="20"/>
      <c r="L16" s="20"/>
      <c r="M16" s="21"/>
    </row>
    <row r="17" spans="1:14" s="19" customFormat="1" ht="15" customHeight="1" x14ac:dyDescent="0.25">
      <c r="A17" s="50" t="s">
        <v>12</v>
      </c>
      <c r="B17" s="50"/>
      <c r="C17" s="51"/>
      <c r="D17" s="51"/>
      <c r="E17" s="49" t="s">
        <v>12</v>
      </c>
      <c r="F17" s="50"/>
      <c r="G17" s="51"/>
      <c r="H17" s="51"/>
      <c r="I17" s="20"/>
      <c r="J17" s="20"/>
      <c r="K17" s="20"/>
      <c r="L17" s="20"/>
      <c r="M17" s="21"/>
    </row>
    <row r="18" spans="1:14" s="19" customFormat="1" ht="24.75" customHeight="1" x14ac:dyDescent="0.25">
      <c r="A18" s="50" t="s">
        <v>13</v>
      </c>
      <c r="B18" s="50"/>
      <c r="C18" s="51"/>
      <c r="D18" s="51"/>
      <c r="E18" s="49" t="s">
        <v>13</v>
      </c>
      <c r="F18" s="50"/>
      <c r="G18" s="51"/>
      <c r="H18" s="51"/>
      <c r="I18" s="20"/>
      <c r="J18" s="20"/>
      <c r="K18" s="20"/>
      <c r="L18" s="20"/>
      <c r="M18" s="21"/>
    </row>
    <row r="19" spans="1:14" s="19" customFormat="1" ht="14.25" customHeight="1" x14ac:dyDescent="0.25">
      <c r="A19" s="50" t="s">
        <v>14</v>
      </c>
      <c r="B19" s="50"/>
      <c r="C19" s="51"/>
      <c r="D19" s="51"/>
      <c r="E19" s="49" t="s">
        <v>14</v>
      </c>
      <c r="F19" s="50"/>
      <c r="G19" s="51"/>
      <c r="H19" s="51"/>
      <c r="I19" s="20"/>
      <c r="J19" s="20"/>
      <c r="K19" s="20"/>
      <c r="L19" s="20"/>
      <c r="M19" s="21"/>
    </row>
    <row r="20" spans="1:14" s="19" customFormat="1" ht="12" customHeight="1" x14ac:dyDescent="0.25">
      <c r="A20" s="50" t="s">
        <v>15</v>
      </c>
      <c r="B20" s="50"/>
      <c r="C20" s="51"/>
      <c r="D20" s="51"/>
      <c r="E20" s="49" t="s">
        <v>15</v>
      </c>
      <c r="F20" s="50"/>
      <c r="G20" s="51"/>
      <c r="H20" s="51"/>
      <c r="I20" s="20"/>
      <c r="J20" s="20"/>
      <c r="K20" s="20"/>
      <c r="L20" s="20"/>
      <c r="M20" s="21"/>
    </row>
    <row r="21" spans="1:14" ht="226.5" customHeight="1" x14ac:dyDescent="0.25">
      <c r="A21" s="2" t="s">
        <v>20</v>
      </c>
      <c r="B21" s="2" t="s">
        <v>59</v>
      </c>
      <c r="C21" s="2" t="s">
        <v>53</v>
      </c>
      <c r="D21" s="24" t="s">
        <v>60</v>
      </c>
      <c r="E21" s="24" t="s">
        <v>54</v>
      </c>
      <c r="F21" s="26" t="s">
        <v>62</v>
      </c>
      <c r="G21" s="3" t="s">
        <v>67</v>
      </c>
      <c r="H21" s="3" t="s">
        <v>56</v>
      </c>
      <c r="I21" s="3">
        <f>40996+37680+8199+12422</f>
        <v>99297</v>
      </c>
      <c r="J21" s="3"/>
      <c r="K21" s="3"/>
      <c r="L21" s="3">
        <v>0</v>
      </c>
      <c r="M21" s="14">
        <f>SUM(I21:L21)</f>
        <v>99297</v>
      </c>
    </row>
    <row r="22" spans="1:14" s="13" customFormat="1" ht="13.5" customHeight="1" x14ac:dyDescent="0.25">
      <c r="A22" s="53" t="s">
        <v>16</v>
      </c>
      <c r="B22" s="53"/>
      <c r="C22" s="54"/>
      <c r="D22" s="54"/>
      <c r="E22" s="52" t="s">
        <v>16</v>
      </c>
      <c r="F22" s="53"/>
      <c r="G22" s="54"/>
      <c r="H22" s="54"/>
      <c r="I22" s="1" t="s">
        <v>37</v>
      </c>
      <c r="J22" s="1"/>
      <c r="K22" s="1"/>
      <c r="L22" s="1"/>
      <c r="M22" s="12"/>
    </row>
    <row r="23" spans="1:14" s="19" customFormat="1" ht="13.5" customHeight="1" x14ac:dyDescent="0.25">
      <c r="A23" s="50" t="s">
        <v>50</v>
      </c>
      <c r="B23" s="50"/>
      <c r="C23" s="51"/>
      <c r="D23" s="51"/>
      <c r="E23" s="49" t="s">
        <v>17</v>
      </c>
      <c r="F23" s="50"/>
      <c r="G23" s="51"/>
      <c r="H23" s="51"/>
      <c r="I23" s="20"/>
      <c r="J23" s="20"/>
      <c r="K23" s="20"/>
      <c r="L23" s="20"/>
      <c r="M23" s="21"/>
    </row>
    <row r="24" spans="1:14" ht="279.75" customHeight="1" x14ac:dyDescent="0.25">
      <c r="A24" s="2" t="s">
        <v>21</v>
      </c>
      <c r="B24" s="29" t="s">
        <v>70</v>
      </c>
      <c r="C24" s="2" t="s">
        <v>52</v>
      </c>
      <c r="D24" s="29" t="s">
        <v>80</v>
      </c>
      <c r="E24" s="3" t="s">
        <v>81</v>
      </c>
      <c r="F24" s="27" t="s">
        <v>79</v>
      </c>
      <c r="G24" s="3" t="s">
        <v>51</v>
      </c>
      <c r="H24" s="3" t="s">
        <v>76</v>
      </c>
      <c r="I24" s="31">
        <f>8199</f>
        <v>8199</v>
      </c>
      <c r="J24" s="31">
        <f>20000+20000</f>
        <v>40000</v>
      </c>
      <c r="K24" s="31"/>
      <c r="L24" s="14">
        <f>30000+20000</f>
        <v>50000</v>
      </c>
      <c r="M24" s="14">
        <f>SUM(I24:L24)</f>
        <v>98199</v>
      </c>
    </row>
    <row r="25" spans="1:14" s="19" customFormat="1" ht="12" customHeight="1" x14ac:dyDescent="0.25">
      <c r="A25" s="50" t="s">
        <v>18</v>
      </c>
      <c r="B25" s="50"/>
      <c r="C25" s="51"/>
      <c r="D25" s="51"/>
      <c r="E25" s="49" t="s">
        <v>18</v>
      </c>
      <c r="F25" s="50"/>
      <c r="G25" s="51"/>
      <c r="H25" s="51"/>
      <c r="I25" s="20"/>
      <c r="J25" s="20"/>
      <c r="K25" s="20"/>
      <c r="L25" s="20"/>
      <c r="M25" s="21"/>
    </row>
    <row r="26" spans="1:14" ht="92.4" x14ac:dyDescent="0.25">
      <c r="A26" s="2" t="s">
        <v>22</v>
      </c>
      <c r="B26" s="24" t="s">
        <v>61</v>
      </c>
      <c r="C26" s="2" t="s">
        <v>57</v>
      </c>
      <c r="D26" s="2" t="s">
        <v>73</v>
      </c>
      <c r="E26" s="4" t="s">
        <v>74</v>
      </c>
      <c r="F26" s="32" t="s">
        <v>82</v>
      </c>
      <c r="G26" s="3" t="s">
        <v>68</v>
      </c>
      <c r="H26" s="3" t="s">
        <v>56</v>
      </c>
      <c r="I26" s="3">
        <v>8199</v>
      </c>
      <c r="J26" s="3">
        <v>40000</v>
      </c>
      <c r="K26" s="3"/>
      <c r="L26" s="3">
        <v>30000</v>
      </c>
      <c r="M26" s="14">
        <f>SUM(I26:L26)</f>
        <v>78199</v>
      </c>
      <c r="N26" s="22"/>
    </row>
    <row r="27" spans="1:14" x14ac:dyDescent="0.25">
      <c r="A27" s="23"/>
      <c r="B27" s="23"/>
      <c r="C27" s="23"/>
      <c r="D27" s="23"/>
    </row>
    <row r="28" spans="1:14" x14ac:dyDescent="0.25">
      <c r="A28" s="23"/>
      <c r="B28" s="23"/>
      <c r="C28" s="23"/>
      <c r="D28" s="23"/>
    </row>
    <row r="29" spans="1:14" x14ac:dyDescent="0.25">
      <c r="A29" s="23"/>
      <c r="B29" s="23"/>
      <c r="C29" s="23"/>
      <c r="D29" s="33"/>
      <c r="E29" s="22"/>
      <c r="F29" s="22"/>
    </row>
    <row r="30" spans="1:14" x14ac:dyDescent="0.25">
      <c r="A30" s="23"/>
      <c r="B30" s="23"/>
      <c r="C30" s="23"/>
      <c r="D30" s="33"/>
      <c r="E30" s="34"/>
      <c r="F30" s="22"/>
    </row>
    <row r="31" spans="1:14" x14ac:dyDescent="0.25">
      <c r="A31" s="23"/>
      <c r="B31" s="23"/>
      <c r="C31" s="23"/>
      <c r="D31" s="35"/>
      <c r="E31" s="22"/>
      <c r="F31" s="22"/>
      <c r="J31" s="36"/>
    </row>
    <row r="32" spans="1:14" x14ac:dyDescent="0.25">
      <c r="A32" s="23"/>
      <c r="B32" s="23"/>
      <c r="C32" s="23"/>
      <c r="D32" s="33"/>
      <c r="E32" s="22"/>
      <c r="F32" s="22"/>
    </row>
    <row r="33" spans="1:6" x14ac:dyDescent="0.25">
      <c r="A33" s="23"/>
      <c r="B33" s="23"/>
      <c r="C33" s="23"/>
      <c r="D33" s="33"/>
      <c r="E33" s="22"/>
      <c r="F33" s="22"/>
    </row>
    <row r="34" spans="1:6" x14ac:dyDescent="0.25">
      <c r="D34" s="22"/>
      <c r="E34" s="22"/>
      <c r="F34" s="22"/>
    </row>
    <row r="35" spans="1:6" x14ac:dyDescent="0.25">
      <c r="D35" s="22"/>
      <c r="E35" s="22"/>
      <c r="F35" s="22"/>
    </row>
    <row r="36" spans="1:6" x14ac:dyDescent="0.25">
      <c r="D36" s="22"/>
      <c r="E36" s="22"/>
      <c r="F36" s="22"/>
    </row>
    <row r="37" spans="1:6" x14ac:dyDescent="0.25">
      <c r="D37" s="36"/>
    </row>
    <row r="38" spans="1:6" x14ac:dyDescent="0.25">
      <c r="D38" s="36"/>
    </row>
  </sheetData>
  <mergeCells count="41">
    <mergeCell ref="A25:D25"/>
    <mergeCell ref="A4:D4"/>
    <mergeCell ref="A8:D8"/>
    <mergeCell ref="A10:D10"/>
    <mergeCell ref="A12:D12"/>
    <mergeCell ref="A13:D13"/>
    <mergeCell ref="A14:D14"/>
    <mergeCell ref="A22:D22"/>
    <mergeCell ref="E10:H10"/>
    <mergeCell ref="E12:H12"/>
    <mergeCell ref="J2:J3"/>
    <mergeCell ref="K2:K3"/>
    <mergeCell ref="E8:H8"/>
    <mergeCell ref="B5:H7"/>
    <mergeCell ref="E17:H17"/>
    <mergeCell ref="A16:D16"/>
    <mergeCell ref="A17:D17"/>
    <mergeCell ref="A23:D23"/>
    <mergeCell ref="E13:H13"/>
    <mergeCell ref="E14:H14"/>
    <mergeCell ref="A19:D19"/>
    <mergeCell ref="A20:D20"/>
    <mergeCell ref="A18:D18"/>
    <mergeCell ref="E16:H16"/>
    <mergeCell ref="I1:M1"/>
    <mergeCell ref="I2:I3"/>
    <mergeCell ref="L2:L3"/>
    <mergeCell ref="M2:M3"/>
    <mergeCell ref="E25:H25"/>
    <mergeCell ref="E18:H18"/>
    <mergeCell ref="E19:H19"/>
    <mergeCell ref="E22:H22"/>
    <mergeCell ref="E20:H20"/>
    <mergeCell ref="E23:H23"/>
    <mergeCell ref="A1:D1"/>
    <mergeCell ref="G2:H2"/>
    <mergeCell ref="A2:A3"/>
    <mergeCell ref="E4:H4"/>
    <mergeCell ref="E1:H1"/>
    <mergeCell ref="B2:B3"/>
    <mergeCell ref="C2:C3"/>
  </mergeCells>
  <phoneticPr fontId="0" type="noConversion"/>
  <printOptions horizontalCentered="1"/>
  <pageMargins left="0" right="0" top="0.5" bottom="0.5" header="0.5" footer="0.5"/>
  <pageSetup scale="42" fitToWidth="2" fitToHeight="8" pageOrder="overThenDown" orientation="landscape" r:id="rId1"/>
  <headerFooter alignWithMargins="0">
    <oddHeader>&amp;F</oddHeader>
    <oddFooter>Page &amp;P of &amp;N</oddFooter>
  </headerFooter>
  <rowBreaks count="3" manualBreakCount="3">
    <brk id="9" max="17" man="1"/>
    <brk id="13" max="17" man="1"/>
    <brk id="21" max="1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USAID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meagleton</dc:creator>
  <cp:lastModifiedBy>Aniket Gupta</cp:lastModifiedBy>
  <cp:lastPrinted>2004-02-02T14:16:06Z</cp:lastPrinted>
  <dcterms:created xsi:type="dcterms:W3CDTF">2004-01-06T18:09:43Z</dcterms:created>
  <dcterms:modified xsi:type="dcterms:W3CDTF">2024-01-29T04:52:07Z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-718210307</vt:i4>
  </property>
  <property fmtid="{D5CDD505-2E9C-101B-9397-08002B2CF9AE}" pid="3" name="_EmailSubject">
    <vt:lpwstr>currently in Yaounde in the office</vt:lpwstr>
  </property>
  <property fmtid="{D5CDD505-2E9C-101B-9397-08002B2CF9AE}" pid="4" name="_AuthorEmail">
    <vt:lpwstr>CHIRINOS@WWFUS.ORG</vt:lpwstr>
  </property>
  <property fmtid="{D5CDD505-2E9C-101B-9397-08002B2CF9AE}" pid="5" name="_AuthorEmailDisplayName">
    <vt:lpwstr>Chirinos, Felipe</vt:lpwstr>
  </property>
  <property fmtid="{D5CDD505-2E9C-101B-9397-08002B2CF9AE}" pid="6" name="_PreviousAdHocReviewCycleID">
    <vt:i4>-1588172960</vt:i4>
  </property>
  <property fmtid="{D5CDD505-2E9C-101B-9397-08002B2CF9AE}" pid="7" name="_ReviewingToolsShownOnce">
    <vt:lpwstr/>
  </property>
</Properties>
</file>