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original\"/>
    </mc:Choice>
  </mc:AlternateContent>
  <xr:revisionPtr revIDLastSave="0" documentId="8_{03DB1E95-0A76-4534-9044-EAB2B22B0DDC}" xr6:coauthVersionLast="47" xr6:coauthVersionMax="47" xr10:uidLastSave="{00000000-0000-0000-0000-000000000000}"/>
  <bookViews>
    <workbookView xWindow="2652" yWindow="2652" windowWidth="17280" windowHeight="8880" activeTab="1"/>
  </bookViews>
  <sheets>
    <sheet name="NAIC increase" sheetId="1" r:id="rId1"/>
    <sheet name="Consumer Price Index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2" l="1"/>
  <c r="P12" i="2"/>
  <c r="N13" i="2"/>
  <c r="P13" i="2"/>
  <c r="N14" i="2"/>
  <c r="P14" i="2"/>
  <c r="N15" i="2"/>
  <c r="P15" i="2"/>
  <c r="N16" i="2"/>
  <c r="P16" i="2"/>
  <c r="N17" i="2"/>
  <c r="P17" i="2"/>
  <c r="N18" i="2"/>
  <c r="P18" i="2"/>
  <c r="N19" i="2"/>
  <c r="P19" i="2"/>
  <c r="N20" i="2"/>
  <c r="P20" i="2"/>
  <c r="N21" i="2"/>
  <c r="P21" i="2"/>
  <c r="R21" i="2"/>
  <c r="S21" i="2"/>
  <c r="D6" i="1"/>
  <c r="D7" i="1"/>
  <c r="E7" i="1"/>
  <c r="D8" i="1"/>
  <c r="F8" i="1"/>
  <c r="I8" i="1"/>
  <c r="F9" i="1"/>
  <c r="I9" i="1"/>
  <c r="E16" i="1"/>
  <c r="G16" i="1"/>
  <c r="E17" i="1"/>
  <c r="G17" i="1"/>
  <c r="E18" i="1"/>
  <c r="G18" i="1"/>
</calcChain>
</file>

<file path=xl/sharedStrings.xml><?xml version="1.0" encoding="utf-8"?>
<sst xmlns="http://schemas.openxmlformats.org/spreadsheetml/2006/main" count="49" uniqueCount="49">
  <si>
    <t>NAIC Database Fee Increase</t>
  </si>
  <si>
    <t>Group</t>
  </si>
  <si>
    <t>Single</t>
  </si>
  <si>
    <t>Cap will apply to companies with premiums in excess of .25 billion</t>
  </si>
  <si>
    <t>yrly grth</t>
  </si>
  <si>
    <t>% of increase</t>
  </si>
  <si>
    <t>total yrly Sng+Grp=</t>
  </si>
  <si>
    <t>%</t>
  </si>
  <si>
    <t>% yrly grth</t>
  </si>
  <si>
    <t>Assuming a 4% avg. premium grth rate</t>
  </si>
  <si>
    <t>In 2002 NAIC estimates that 23 groups will hit the cap - paying 43% of total premiums and paying 20% of the total database fee.</t>
  </si>
  <si>
    <t>In 2003 NAIC estimates that 17 groups will hit the cap - paying 35% of total premiums and paying 17% of the total database fee.</t>
  </si>
  <si>
    <t>In 2001 NAIC estimates that 31 groups will hit the cap - paying 46% of total premiums and paying 22% of the total database fee.</t>
  </si>
  <si>
    <t>Fee revenue</t>
  </si>
  <si>
    <t>Cap - Fee Chg Amt</t>
  </si>
  <si>
    <t>Est # of grps that will hit the cap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</si>
  <si>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</si>
  <si>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</si>
  <si>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</si>
  <si>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</si>
  <si>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</si>
  <si>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</si>
  <si>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</si>
  <si>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</si>
  <si>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</si>
  <si>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</si>
  <si>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</si>
  <si>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</si>
  <si>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</si>
  <si>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</si>
  <si>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Consumer Price Index - All Urban Consumers</t>
  </si>
  <si>
    <t>Original Data Value</t>
  </si>
  <si>
    <r>
      <t>Series Id:    </t>
    </r>
    <r>
      <rPr>
        <sz val="10"/>
        <color indexed="8"/>
        <rFont val="Courier New"/>
        <family val="3"/>
      </rPr>
      <t>CUUR0000SA0</t>
    </r>
  </si>
  <si>
    <t>Not Seasonally Adjusted</t>
  </si>
  <si>
    <r>
      <t>Area:         </t>
    </r>
    <r>
      <rPr>
        <sz val="10"/>
        <color indexed="8"/>
        <rFont val="Courier New"/>
        <family val="3"/>
      </rPr>
      <t>U.S. city average</t>
    </r>
  </si>
  <si>
    <r>
      <t>Item:         </t>
    </r>
    <r>
      <rPr>
        <sz val="10"/>
        <color indexed="8"/>
        <rFont val="Courier New"/>
        <family val="3"/>
      </rPr>
      <t>All items</t>
    </r>
  </si>
  <si>
    <r>
      <t>Base Period:  </t>
    </r>
    <r>
      <rPr>
        <sz val="10"/>
        <color indexed="8"/>
        <rFont val="Courier New"/>
        <family val="3"/>
      </rPr>
      <t>1982-84=100</t>
    </r>
  </si>
  <si>
    <t>Dec% of chg</t>
  </si>
  <si>
    <t>Ann % of chg</t>
  </si>
  <si>
    <t>NAIC Revenue</t>
  </si>
  <si>
    <t>NAIC Expenses</t>
  </si>
  <si>
    <t>grps that hit cap % of total prem.</t>
  </si>
  <si>
    <t>grps hit the cap $Amt (% of total prem)</t>
  </si>
  <si>
    <t>Insurers</t>
  </si>
  <si>
    <t>year</t>
  </si>
  <si>
    <t>insurers that hit cap</t>
  </si>
  <si>
    <t>Pd % of total database fee</t>
  </si>
  <si>
    <t>$Amt of Pd % of total database fee</t>
  </si>
  <si>
    <t>Exhibit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</si>
</sst>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&quot;$&quot;#,##0"/>
  </numFmts>
  <fonts count="7" x14ac:knownFonts="1">
    <font>
      <sz val="10"/>
      <name val="Arial"/>
    </font>
    <font>
      <b/>
      <sz val="10"/>
      <name val="Arial"/>
      <family val="2"/>
    </font>
    <font>
      <sz val="10"/>
      <color indexed="8"/>
      <name val="Verdana"/>
      <family val="2"/>
    </font>
    <font>
      <b/>
      <sz val="10"/>
      <color indexed="9"/>
      <name val="Verdana"/>
      <family val="2"/>
    </font>
    <font>
      <b/>
      <sz val="10"/>
      <color indexed="8"/>
      <name val="Verdana"/>
      <family val="2"/>
    </font>
    <font>
      <sz val="10"/>
      <color indexed="8"/>
      <name val="Courier New"/>
      <family val="3"/>
    </font>
    <font>
      <b/>
      <sz val="10"/>
      <color indexed="8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165" fontId="0" fillId="0" borderId="0" xfId="0" applyNumberFormat="1"/>
    <xf numFmtId="10" fontId="0" fillId="0" borderId="0" xfId="0" applyNumberFormat="1"/>
    <xf numFmtId="165" fontId="1" fillId="0" borderId="0" xfId="0" applyNumberFormat="1" applyFont="1"/>
    <xf numFmtId="3" fontId="1" fillId="0" borderId="0" xfId="0" applyNumberFormat="1" applyFont="1"/>
    <xf numFmtId="3" fontId="0" fillId="0" borderId="0" xfId="0" applyNumberFormat="1"/>
    <xf numFmtId="165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 wrapText="1"/>
    </xf>
    <xf numFmtId="165" fontId="0" fillId="0" borderId="1" xfId="0" applyNumberFormat="1" applyBorder="1"/>
    <xf numFmtId="10" fontId="0" fillId="0" borderId="0" xfId="0" applyNumberFormat="1" applyAlignment="1">
      <alignment horizontal="left"/>
    </xf>
    <xf numFmtId="165" fontId="0" fillId="0" borderId="0" xfId="0" applyNumberFormat="1" applyAlignment="1">
      <alignment horizontal="center" wrapText="1"/>
    </xf>
    <xf numFmtId="0" fontId="3" fillId="2" borderId="2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wrapText="1"/>
    </xf>
    <xf numFmtId="0" fontId="2" fillId="4" borderId="2" xfId="0" applyFont="1" applyFill="1" applyBorder="1" applyAlignment="1">
      <alignment wrapText="1"/>
    </xf>
    <xf numFmtId="0" fontId="0" fillId="5" borderId="3" xfId="0" applyFill="1" applyBorder="1" applyAlignment="1">
      <alignment horizontal="left" vertical="top" wrapText="1"/>
    </xf>
    <xf numFmtId="0" fontId="6" fillId="5" borderId="3" xfId="0" applyFont="1" applyFill="1" applyBorder="1" applyAlignment="1">
      <alignment horizontal="left" vertical="top"/>
    </xf>
    <xf numFmtId="0" fontId="5" fillId="5" borderId="3" xfId="0" applyFont="1" applyFill="1" applyBorder="1" applyAlignment="1">
      <alignment horizontal="left" vertical="top"/>
    </xf>
    <xf numFmtId="10" fontId="1" fillId="0" borderId="0" xfId="0" applyNumberFormat="1" applyFont="1"/>
    <xf numFmtId="10" fontId="3" fillId="2" borderId="2" xfId="0" applyNumberFormat="1" applyFont="1" applyFill="1" applyBorder="1" applyAlignment="1">
      <alignment horizontal="center" vertical="top" wrapText="1"/>
    </xf>
    <xf numFmtId="10" fontId="2" fillId="3" borderId="2" xfId="0" applyNumberFormat="1" applyFont="1" applyFill="1" applyBorder="1" applyAlignment="1">
      <alignment wrapText="1"/>
    </xf>
    <xf numFmtId="10" fontId="2" fillId="4" borderId="2" xfId="0" applyNumberFormat="1" applyFont="1" applyFill="1" applyBorder="1" applyAlignment="1">
      <alignment wrapText="1"/>
    </xf>
    <xf numFmtId="0" fontId="2" fillId="4" borderId="4" xfId="0" applyFont="1" applyFill="1" applyBorder="1" applyAlignment="1">
      <alignment wrapText="1"/>
    </xf>
    <xf numFmtId="3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1" fontId="0" fillId="0" borderId="0" xfId="0" applyNumberFormat="1"/>
    <xf numFmtId="9" fontId="0" fillId="0" borderId="0" xfId="0" applyNumberFormat="1"/>
    <xf numFmtId="1" fontId="0" fillId="0" borderId="0" xfId="0" applyNumberFormat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4" fillId="5" borderId="5" xfId="0" applyFont="1" applyFill="1" applyBorder="1" applyAlignment="1">
      <alignment horizontal="left" vertical="top" wrapText="1"/>
    </xf>
    <xf numFmtId="0" fontId="4" fillId="5" borderId="6" xfId="0" applyFont="1" applyFill="1" applyBorder="1" applyAlignment="1">
      <alignment horizontal="left" vertical="top" wrapText="1"/>
    </xf>
    <xf numFmtId="0" fontId="0" fillId="5" borderId="7" xfId="0" applyFill="1" applyBorder="1" applyAlignment="1">
      <alignment horizontal="left" vertical="top" wrapText="1"/>
    </xf>
    <xf numFmtId="0" fontId="0" fillId="5" borderId="8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B1" workbookViewId="0">
      <selection activeCell="B19" sqref="B19"/>
    </sheetView>
  </sheetViews>
  <sheetFormatPr defaultRowHeight="13.2" x14ac:dyDescent="0.25"/>
  <cols>
    <col min="1" max="2" width="16.6640625" customWidth="1"/>
    <col min="3" max="3" width="17" style="2" customWidth="1"/>
    <col min="4" max="4" width="14.6640625" style="2" customWidth="1"/>
    <col min="5" max="5" width="13" style="6" customWidth="1"/>
    <col min="6" max="6" width="11" style="2" customWidth="1"/>
    <col min="7" max="7" width="10.109375" style="2" customWidth="1"/>
    <col min="8" max="8" width="11.109375" style="2" bestFit="1" customWidth="1"/>
    <col min="9" max="9" width="9.109375" style="3" customWidth="1"/>
  </cols>
  <sheetData>
    <row r="1" spans="1:12" x14ac:dyDescent="0.25">
      <c r="A1" s="1" t="s">
        <v>0</v>
      </c>
      <c r="B1" s="1"/>
      <c r="C1" s="4"/>
      <c r="D1" s="4"/>
      <c r="E1" s="5"/>
      <c r="F1" s="4"/>
    </row>
    <row r="3" spans="1:12" x14ac:dyDescent="0.25">
      <c r="A3" t="s">
        <v>9</v>
      </c>
      <c r="E3" s="8" t="s">
        <v>13</v>
      </c>
      <c r="G3" s="30" t="s">
        <v>14</v>
      </c>
      <c r="H3" s="31"/>
      <c r="I3" s="3" t="s">
        <v>5</v>
      </c>
    </row>
    <row r="4" spans="1:12" ht="27" customHeight="1" x14ac:dyDescent="0.25">
      <c r="B4" t="s">
        <v>39</v>
      </c>
      <c r="C4" s="7" t="s">
        <v>40</v>
      </c>
      <c r="D4" s="2" t="s">
        <v>4</v>
      </c>
      <c r="E4" s="9" t="s">
        <v>6</v>
      </c>
      <c r="F4" s="7" t="s">
        <v>7</v>
      </c>
      <c r="G4" s="10" t="s">
        <v>2</v>
      </c>
      <c r="H4" s="10" t="s">
        <v>1</v>
      </c>
      <c r="I4" s="2" t="s">
        <v>8</v>
      </c>
    </row>
    <row r="5" spans="1:12" ht="13.5" customHeight="1" x14ac:dyDescent="0.25">
      <c r="A5">
        <v>1999</v>
      </c>
      <c r="B5">
        <v>45753522</v>
      </c>
      <c r="C5" s="7">
        <v>42091927</v>
      </c>
      <c r="E5" s="9"/>
      <c r="F5" s="7"/>
      <c r="G5" s="10"/>
      <c r="H5" s="10"/>
      <c r="I5" s="2"/>
    </row>
    <row r="6" spans="1:12" ht="15" customHeight="1" x14ac:dyDescent="0.25">
      <c r="A6">
        <v>2000</v>
      </c>
      <c r="B6">
        <v>47440639</v>
      </c>
      <c r="C6" s="7">
        <v>44535927</v>
      </c>
      <c r="D6" s="11">
        <f>(C6-C5)/C5</f>
        <v>5.8063390635453682E-2</v>
      </c>
      <c r="E6" s="9"/>
      <c r="F6" s="7"/>
      <c r="G6" s="10"/>
      <c r="H6" s="10"/>
      <c r="I6" s="2"/>
    </row>
    <row r="7" spans="1:12" x14ac:dyDescent="0.25">
      <c r="A7">
        <v>2001</v>
      </c>
      <c r="C7" s="7">
        <v>47728842</v>
      </c>
      <c r="D7" s="11">
        <f>(C7-C6)/C6</f>
        <v>7.1693017639444218E-2</v>
      </c>
      <c r="E7" s="6">
        <f>E8-2258280</f>
        <v>20344325</v>
      </c>
      <c r="G7" s="10">
        <v>50000</v>
      </c>
      <c r="H7" s="10">
        <v>150000</v>
      </c>
    </row>
    <row r="8" spans="1:12" x14ac:dyDescent="0.25">
      <c r="A8">
        <v>2002</v>
      </c>
      <c r="C8" s="7">
        <v>49836788</v>
      </c>
      <c r="D8" s="11">
        <f>(C8-C7)/C7</f>
        <v>4.4165035472681274E-2</v>
      </c>
      <c r="E8" s="6">
        <v>22602605</v>
      </c>
      <c r="F8" s="3">
        <f>(E8-E7)/E7</f>
        <v>0.11100294553886648</v>
      </c>
      <c r="G8" s="10">
        <v>65000</v>
      </c>
      <c r="H8" s="10">
        <v>195000</v>
      </c>
      <c r="I8" s="3">
        <f>(H8-H7)/H7</f>
        <v>0.3</v>
      </c>
      <c r="J8" s="32" t="s">
        <v>3</v>
      </c>
      <c r="K8" s="32"/>
      <c r="L8" s="32"/>
    </row>
    <row r="9" spans="1:12" x14ac:dyDescent="0.25">
      <c r="A9">
        <v>2003</v>
      </c>
      <c r="C9" s="7"/>
      <c r="E9" s="6">
        <v>24900000</v>
      </c>
      <c r="F9" s="3">
        <f>(E9-E8)/E8</f>
        <v>0.10164293009588939</v>
      </c>
      <c r="G9" s="10">
        <v>85000</v>
      </c>
      <c r="H9" s="10">
        <v>255000</v>
      </c>
      <c r="I9" s="3">
        <f>(H9-H8)/H8</f>
        <v>0.30769230769230771</v>
      </c>
      <c r="J9" s="32"/>
      <c r="K9" s="32"/>
      <c r="L9" s="32"/>
    </row>
    <row r="10" spans="1:12" x14ac:dyDescent="0.25">
      <c r="J10" s="32"/>
      <c r="K10" s="32"/>
      <c r="L10" s="32"/>
    </row>
    <row r="11" spans="1:12" x14ac:dyDescent="0.25">
      <c r="A11" t="s">
        <v>12</v>
      </c>
      <c r="J11" s="32"/>
      <c r="K11" s="32"/>
      <c r="L11" s="32"/>
    </row>
    <row r="12" spans="1:12" x14ac:dyDescent="0.25">
      <c r="A12" t="s">
        <v>10</v>
      </c>
    </row>
    <row r="13" spans="1:12" x14ac:dyDescent="0.25">
      <c r="A13" t="s">
        <v>11</v>
      </c>
    </row>
    <row r="15" spans="1:12" ht="52.8" x14ac:dyDescent="0.25">
      <c r="C15" s="12" t="s">
        <v>15</v>
      </c>
      <c r="D15" s="26" t="s">
        <v>41</v>
      </c>
      <c r="E15" s="25" t="s">
        <v>42</v>
      </c>
      <c r="F15" s="26" t="s">
        <v>46</v>
      </c>
      <c r="G15" s="26" t="s">
        <v>47</v>
      </c>
    </row>
    <row r="16" spans="1:12" x14ac:dyDescent="0.25">
      <c r="A16">
        <v>2001</v>
      </c>
      <c r="C16" s="8">
        <v>31</v>
      </c>
      <c r="D16" s="28">
        <v>0.46</v>
      </c>
      <c r="E16" s="2">
        <f>(0.46*C7)</f>
        <v>21955267.32</v>
      </c>
      <c r="F16" s="28">
        <v>0.22</v>
      </c>
      <c r="G16" s="2">
        <f>(0.22*E7)</f>
        <v>4475751.5</v>
      </c>
    </row>
    <row r="17" spans="1:7" x14ac:dyDescent="0.25">
      <c r="A17">
        <v>2002</v>
      </c>
      <c r="C17" s="8">
        <v>23</v>
      </c>
      <c r="D17" s="28">
        <v>0.43</v>
      </c>
      <c r="E17" s="2">
        <f>(0.43*C8)</f>
        <v>21429818.84</v>
      </c>
      <c r="F17" s="28">
        <v>0.2</v>
      </c>
      <c r="G17" s="2">
        <f>(0.2*E8)</f>
        <v>4520521</v>
      </c>
    </row>
    <row r="18" spans="1:7" x14ac:dyDescent="0.25">
      <c r="A18">
        <v>2003</v>
      </c>
      <c r="C18" s="8">
        <v>17</v>
      </c>
      <c r="D18" s="28">
        <v>0.35</v>
      </c>
      <c r="E18" s="2">
        <f>(0.46*C9)</f>
        <v>0</v>
      </c>
      <c r="F18" s="28">
        <v>0.17</v>
      </c>
      <c r="G18" s="2">
        <f>(0.17*E9)</f>
        <v>4233000</v>
      </c>
    </row>
    <row r="19" spans="1:7" x14ac:dyDescent="0.25">
      <c r="D19" s="28"/>
      <c r="F19" s="28"/>
    </row>
    <row r="20" spans="1:7" x14ac:dyDescent="0.25">
      <c r="A20" t="s">
        <v>44</v>
      </c>
      <c r="B20" t="s">
        <v>43</v>
      </c>
      <c r="C20" s="2" t="s">
        <v>45</v>
      </c>
      <c r="D20" s="28"/>
      <c r="F20" s="28"/>
    </row>
    <row r="21" spans="1:7" x14ac:dyDescent="0.25">
      <c r="A21">
        <v>2000</v>
      </c>
      <c r="B21" s="27">
        <v>921</v>
      </c>
      <c r="C21" s="29">
        <v>29</v>
      </c>
      <c r="D21" s="28">
        <v>0.46</v>
      </c>
      <c r="F21" s="28">
        <v>0.22</v>
      </c>
    </row>
    <row r="22" spans="1:7" x14ac:dyDescent="0.25">
      <c r="B22" s="27"/>
      <c r="C22" s="29"/>
      <c r="D22" s="28"/>
      <c r="F22" s="28"/>
    </row>
    <row r="23" spans="1:7" x14ac:dyDescent="0.25">
      <c r="B23" s="27"/>
      <c r="C23" s="29"/>
      <c r="D23" s="28"/>
      <c r="F23" s="28"/>
    </row>
    <row r="24" spans="1:7" x14ac:dyDescent="0.25">
      <c r="B24" s="27"/>
      <c r="C24" s="29"/>
      <c r="D24" s="28"/>
    </row>
    <row r="25" spans="1:7" x14ac:dyDescent="0.25">
      <c r="B25" s="27"/>
      <c r="C25" s="29"/>
      <c r="D25" s="28"/>
    </row>
    <row r="26" spans="1:7" x14ac:dyDescent="0.25">
      <c r="B26" s="27"/>
      <c r="C26" s="29"/>
      <c r="D26" s="28"/>
    </row>
    <row r="27" spans="1:7" x14ac:dyDescent="0.25">
      <c r="B27" s="27"/>
      <c r="C27" s="27"/>
      <c r="D27" s="28"/>
    </row>
    <row r="28" spans="1:7" x14ac:dyDescent="0.25">
      <c r="B28" s="27"/>
      <c r="C28" s="27"/>
      <c r="D28" s="28"/>
    </row>
    <row r="29" spans="1:7" x14ac:dyDescent="0.25">
      <c r="D29" s="28"/>
    </row>
    <row r="30" spans="1:7" x14ac:dyDescent="0.25">
      <c r="D30" s="28"/>
    </row>
    <row r="31" spans="1:7" x14ac:dyDescent="0.25">
      <c r="D31" s="28"/>
    </row>
    <row r="32" spans="1:7" x14ac:dyDescent="0.25">
      <c r="D32" s="28"/>
    </row>
    <row r="33" spans="4:4" x14ac:dyDescent="0.25">
      <c r="D33" s="28"/>
    </row>
    <row r="34" spans="4:4" x14ac:dyDescent="0.25">
      <c r="D34" s="28"/>
    </row>
    <row r="35" spans="4:4" x14ac:dyDescent="0.25">
      <c r="D35" s="28"/>
    </row>
    <row r="36" spans="4:4" x14ac:dyDescent="0.25">
      <c r="D36" s="28"/>
    </row>
    <row r="37" spans="4:4" x14ac:dyDescent="0.25">
      <c r="D37" s="28"/>
    </row>
    <row r="38" spans="4:4" x14ac:dyDescent="0.25">
      <c r="D38" s="28"/>
    </row>
  </sheetData>
  <mergeCells count="2">
    <mergeCell ref="G3:H3"/>
    <mergeCell ref="J8:L11"/>
  </mergeCells>
  <phoneticPr fontId="0" type="noConversion"/>
  <pageMargins left="0" right="0" top="1" bottom="1" header="0.5" footer="0.5"/>
  <pageSetup scale="9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1"/>
  <sheetViews>
    <sheetView tabSelected="1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N5" sqref="N5"/>
    </sheetView>
  </sheetViews>
  <sheetFormatPr defaultRowHeight="13.2" x14ac:dyDescent="0.25"/>
  <cols>
    <col min="14" max="14" width="8" style="3" customWidth="1"/>
    <col min="16" max="16" width="8" style="3" customWidth="1"/>
  </cols>
  <sheetData>
    <row r="1" spans="1:17" s="1" customFormat="1" x14ac:dyDescent="0.25">
      <c r="A1" s="1" t="s">
        <v>30</v>
      </c>
      <c r="N1" s="20"/>
      <c r="P1" s="20"/>
    </row>
    <row r="2" spans="1:17" ht="13.5" customHeight="1" x14ac:dyDescent="0.25">
      <c r="A2" s="33" t="s">
        <v>31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t="s">
        <v>48</v>
      </c>
    </row>
    <row r="3" spans="1:17" x14ac:dyDescent="0.25">
      <c r="A3" s="17"/>
    </row>
    <row r="4" spans="1:17" ht="13.8" x14ac:dyDescent="0.25">
      <c r="A4" s="18" t="s">
        <v>32</v>
      </c>
    </row>
    <row r="5" spans="1:17" ht="13.8" x14ac:dyDescent="0.25">
      <c r="A5" s="19" t="s">
        <v>33</v>
      </c>
    </row>
    <row r="6" spans="1:17" ht="13.8" x14ac:dyDescent="0.25">
      <c r="A6" s="18" t="s">
        <v>34</v>
      </c>
    </row>
    <row r="7" spans="1:17" ht="13.8" x14ac:dyDescent="0.25">
      <c r="A7" s="18" t="s">
        <v>35</v>
      </c>
    </row>
    <row r="8" spans="1:17" ht="13.8" x14ac:dyDescent="0.25">
      <c r="A8" s="18" t="s">
        <v>36</v>
      </c>
    </row>
    <row r="9" spans="1:17" x14ac:dyDescent="0.25">
      <c r="A9" s="35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</row>
    <row r="10" spans="1:17" ht="37.799999999999997" x14ac:dyDescent="0.25">
      <c r="A10" s="13" t="s">
        <v>16</v>
      </c>
      <c r="B10" s="13" t="s">
        <v>17</v>
      </c>
      <c r="C10" s="13" t="s">
        <v>18</v>
      </c>
      <c r="D10" s="13" t="s">
        <v>19</v>
      </c>
      <c r="E10" s="13" t="s">
        <v>20</v>
      </c>
      <c r="F10" s="13" t="s">
        <v>21</v>
      </c>
      <c r="G10" s="13" t="s">
        <v>22</v>
      </c>
      <c r="H10" s="13" t="s">
        <v>23</v>
      </c>
      <c r="I10" s="13" t="s">
        <v>24</v>
      </c>
      <c r="J10" s="13" t="s">
        <v>25</v>
      </c>
      <c r="K10" s="13" t="s">
        <v>26</v>
      </c>
      <c r="L10" s="13" t="s">
        <v>27</v>
      </c>
      <c r="M10" s="13" t="s">
        <v>28</v>
      </c>
      <c r="N10" s="21" t="s">
        <v>37</v>
      </c>
      <c r="O10" s="13" t="s">
        <v>29</v>
      </c>
      <c r="P10" s="21" t="s">
        <v>38</v>
      </c>
    </row>
    <row r="11" spans="1:17" x14ac:dyDescent="0.25">
      <c r="A11" s="14">
        <v>1991</v>
      </c>
      <c r="B11" s="15">
        <v>134.6</v>
      </c>
      <c r="C11" s="15">
        <v>134.80000000000001</v>
      </c>
      <c r="D11" s="15">
        <v>135</v>
      </c>
      <c r="E11" s="15">
        <v>135.19999999999999</v>
      </c>
      <c r="F11" s="15">
        <v>135.6</v>
      </c>
      <c r="G11" s="15">
        <v>136</v>
      </c>
      <c r="H11" s="15">
        <v>136.19999999999999</v>
      </c>
      <c r="I11" s="15">
        <v>136.6</v>
      </c>
      <c r="J11" s="15">
        <v>137.19999999999999</v>
      </c>
      <c r="K11" s="15">
        <v>137.4</v>
      </c>
      <c r="L11" s="15">
        <v>137.80000000000001</v>
      </c>
      <c r="M11" s="15">
        <v>137.9</v>
      </c>
      <c r="N11" s="22"/>
      <c r="O11" s="15">
        <v>136.19999999999999</v>
      </c>
      <c r="P11" s="22"/>
    </row>
    <row r="12" spans="1:17" x14ac:dyDescent="0.25">
      <c r="A12" s="14">
        <v>1992</v>
      </c>
      <c r="B12" s="16">
        <v>138.1</v>
      </c>
      <c r="C12" s="16">
        <v>138.6</v>
      </c>
      <c r="D12" s="16">
        <v>139.30000000000001</v>
      </c>
      <c r="E12" s="16">
        <v>139.5</v>
      </c>
      <c r="F12" s="16">
        <v>139.69999999999999</v>
      </c>
      <c r="G12" s="16">
        <v>140.19999999999999</v>
      </c>
      <c r="H12" s="16">
        <v>140.5</v>
      </c>
      <c r="I12" s="16">
        <v>140.9</v>
      </c>
      <c r="J12" s="16">
        <v>141.30000000000001</v>
      </c>
      <c r="K12" s="16">
        <v>141.80000000000001</v>
      </c>
      <c r="L12" s="16">
        <v>142</v>
      </c>
      <c r="M12" s="16">
        <v>141.9</v>
      </c>
      <c r="N12" s="23">
        <f>(M12-M11)/M11</f>
        <v>2.9006526468455401E-2</v>
      </c>
      <c r="O12" s="16">
        <v>140.30000000000001</v>
      </c>
      <c r="P12" s="23">
        <f>(O12-O11)/O11</f>
        <v>3.0102790014684456E-2</v>
      </c>
      <c r="Q12" s="24">
        <v>140.30000000000001</v>
      </c>
    </row>
    <row r="13" spans="1:17" x14ac:dyDescent="0.25">
      <c r="A13" s="14">
        <v>1993</v>
      </c>
      <c r="B13" s="15">
        <v>142.6</v>
      </c>
      <c r="C13" s="15">
        <v>143.1</v>
      </c>
      <c r="D13" s="15">
        <v>143.6</v>
      </c>
      <c r="E13" s="15">
        <v>144</v>
      </c>
      <c r="F13" s="15">
        <v>144.19999999999999</v>
      </c>
      <c r="G13" s="15">
        <v>144.4</v>
      </c>
      <c r="H13" s="15">
        <v>144.4</v>
      </c>
      <c r="I13" s="15">
        <v>144.80000000000001</v>
      </c>
      <c r="J13" s="15">
        <v>145.1</v>
      </c>
      <c r="K13" s="15">
        <v>145.69999999999999</v>
      </c>
      <c r="L13" s="15">
        <v>145.80000000000001</v>
      </c>
      <c r="M13" s="15">
        <v>145.80000000000001</v>
      </c>
      <c r="N13" s="22">
        <f t="shared" ref="N13:P21" si="0">(M13-M12)/M12</f>
        <v>2.7484143763213571E-2</v>
      </c>
      <c r="O13" s="15">
        <v>144.5</v>
      </c>
      <c r="P13" s="22">
        <f t="shared" si="0"/>
        <v>2.9935851746257933E-2</v>
      </c>
    </row>
    <row r="14" spans="1:17" x14ac:dyDescent="0.25">
      <c r="A14" s="14">
        <v>1994</v>
      </c>
      <c r="B14" s="16">
        <v>146.19999999999999</v>
      </c>
      <c r="C14" s="16">
        <v>146.69999999999999</v>
      </c>
      <c r="D14" s="16">
        <v>147.19999999999999</v>
      </c>
      <c r="E14" s="16">
        <v>147.4</v>
      </c>
      <c r="F14" s="16">
        <v>147.5</v>
      </c>
      <c r="G14" s="16">
        <v>148</v>
      </c>
      <c r="H14" s="16">
        <v>148.4</v>
      </c>
      <c r="I14" s="16">
        <v>149</v>
      </c>
      <c r="J14" s="16">
        <v>149.4</v>
      </c>
      <c r="K14" s="16">
        <v>149.5</v>
      </c>
      <c r="L14" s="16">
        <v>149.69999999999999</v>
      </c>
      <c r="M14" s="16">
        <v>149.69999999999999</v>
      </c>
      <c r="N14" s="23">
        <f t="shared" si="0"/>
        <v>2.6748971193415481E-2</v>
      </c>
      <c r="O14" s="16">
        <v>148.19999999999999</v>
      </c>
      <c r="P14" s="23">
        <f t="shared" si="0"/>
        <v>2.5605536332179851E-2</v>
      </c>
    </row>
    <row r="15" spans="1:17" x14ac:dyDescent="0.25">
      <c r="A15" s="14">
        <v>1995</v>
      </c>
      <c r="B15" s="15">
        <v>150.30000000000001</v>
      </c>
      <c r="C15" s="15">
        <v>150.9</v>
      </c>
      <c r="D15" s="15">
        <v>151.4</v>
      </c>
      <c r="E15" s="15">
        <v>151.9</v>
      </c>
      <c r="F15" s="15">
        <v>152.19999999999999</v>
      </c>
      <c r="G15" s="15">
        <v>152.5</v>
      </c>
      <c r="H15" s="15">
        <v>152.5</v>
      </c>
      <c r="I15" s="15">
        <v>152.9</v>
      </c>
      <c r="J15" s="15">
        <v>153.19999999999999</v>
      </c>
      <c r="K15" s="15">
        <v>153.69999999999999</v>
      </c>
      <c r="L15" s="15">
        <v>153.6</v>
      </c>
      <c r="M15" s="15">
        <v>153.5</v>
      </c>
      <c r="N15" s="22">
        <f t="shared" si="0"/>
        <v>2.5384101536406224E-2</v>
      </c>
      <c r="O15" s="15">
        <v>152.4</v>
      </c>
      <c r="P15" s="22">
        <f t="shared" si="0"/>
        <v>2.8340080971660037E-2</v>
      </c>
    </row>
    <row r="16" spans="1:17" x14ac:dyDescent="0.25">
      <c r="A16" s="14">
        <v>1996</v>
      </c>
      <c r="B16" s="16">
        <v>154.4</v>
      </c>
      <c r="C16" s="16">
        <v>154.9</v>
      </c>
      <c r="D16" s="16">
        <v>155.69999999999999</v>
      </c>
      <c r="E16" s="16">
        <v>156.30000000000001</v>
      </c>
      <c r="F16" s="16">
        <v>156.6</v>
      </c>
      <c r="G16" s="16">
        <v>156.69999999999999</v>
      </c>
      <c r="H16" s="16">
        <v>157</v>
      </c>
      <c r="I16" s="16">
        <v>157.30000000000001</v>
      </c>
      <c r="J16" s="16">
        <v>157.80000000000001</v>
      </c>
      <c r="K16" s="16">
        <v>158.30000000000001</v>
      </c>
      <c r="L16" s="16">
        <v>158.6</v>
      </c>
      <c r="M16" s="16">
        <v>158.6</v>
      </c>
      <c r="N16" s="23">
        <f t="shared" si="0"/>
        <v>3.3224755700325695E-2</v>
      </c>
      <c r="O16" s="16">
        <v>156.9</v>
      </c>
      <c r="P16" s="23">
        <f t="shared" si="0"/>
        <v>2.952755905511811E-2</v>
      </c>
    </row>
    <row r="17" spans="1:19" x14ac:dyDescent="0.25">
      <c r="A17" s="14">
        <v>1997</v>
      </c>
      <c r="B17" s="15">
        <v>159.1</v>
      </c>
      <c r="C17" s="15">
        <v>159.6</v>
      </c>
      <c r="D17" s="15">
        <v>160</v>
      </c>
      <c r="E17" s="15">
        <v>160.19999999999999</v>
      </c>
      <c r="F17" s="15">
        <v>160.1</v>
      </c>
      <c r="G17" s="15">
        <v>160.30000000000001</v>
      </c>
      <c r="H17" s="15">
        <v>160.5</v>
      </c>
      <c r="I17" s="15">
        <v>160.80000000000001</v>
      </c>
      <c r="J17" s="15">
        <v>161.19999999999999</v>
      </c>
      <c r="K17" s="15">
        <v>161.6</v>
      </c>
      <c r="L17" s="15">
        <v>161.5</v>
      </c>
      <c r="M17" s="15">
        <v>161.30000000000001</v>
      </c>
      <c r="N17" s="22">
        <f t="shared" si="0"/>
        <v>1.7023959646910575E-2</v>
      </c>
      <c r="O17" s="15">
        <v>160.5</v>
      </c>
      <c r="P17" s="22">
        <f t="shared" si="0"/>
        <v>2.2944550669216024E-2</v>
      </c>
    </row>
    <row r="18" spans="1:19" x14ac:dyDescent="0.25">
      <c r="A18" s="14">
        <v>1998</v>
      </c>
      <c r="B18" s="16">
        <v>161.6</v>
      </c>
      <c r="C18" s="16">
        <v>161.9</v>
      </c>
      <c r="D18" s="16">
        <v>162.19999999999999</v>
      </c>
      <c r="E18" s="16">
        <v>162.5</v>
      </c>
      <c r="F18" s="16">
        <v>162.80000000000001</v>
      </c>
      <c r="G18" s="16">
        <v>163</v>
      </c>
      <c r="H18" s="16">
        <v>163.19999999999999</v>
      </c>
      <c r="I18" s="16">
        <v>163.4</v>
      </c>
      <c r="J18" s="16">
        <v>163.6</v>
      </c>
      <c r="K18" s="16">
        <v>164</v>
      </c>
      <c r="L18" s="16">
        <v>164</v>
      </c>
      <c r="M18" s="16">
        <v>163.9</v>
      </c>
      <c r="N18" s="23">
        <f t="shared" si="0"/>
        <v>1.6119032858028483E-2</v>
      </c>
      <c r="O18" s="16">
        <v>163</v>
      </c>
      <c r="P18" s="23">
        <f t="shared" si="0"/>
        <v>1.5576323987538941E-2</v>
      </c>
    </row>
    <row r="19" spans="1:19" x14ac:dyDescent="0.25">
      <c r="A19" s="14">
        <v>1999</v>
      </c>
      <c r="B19" s="15">
        <v>164.3</v>
      </c>
      <c r="C19" s="15">
        <v>164.5</v>
      </c>
      <c r="D19" s="15">
        <v>165</v>
      </c>
      <c r="E19" s="15">
        <v>166.2</v>
      </c>
      <c r="F19" s="15">
        <v>166.2</v>
      </c>
      <c r="G19" s="15">
        <v>166.2</v>
      </c>
      <c r="H19" s="15">
        <v>166.7</v>
      </c>
      <c r="I19" s="15">
        <v>167.1</v>
      </c>
      <c r="J19" s="15">
        <v>167.9</v>
      </c>
      <c r="K19" s="15">
        <v>168.2</v>
      </c>
      <c r="L19" s="15">
        <v>168.3</v>
      </c>
      <c r="M19" s="15">
        <v>168.3</v>
      </c>
      <c r="N19" s="22">
        <f t="shared" si="0"/>
        <v>2.6845637583892652E-2</v>
      </c>
      <c r="O19" s="15">
        <v>166.6</v>
      </c>
      <c r="P19" s="22">
        <f t="shared" si="0"/>
        <v>2.2085889570552113E-2</v>
      </c>
    </row>
    <row r="20" spans="1:19" x14ac:dyDescent="0.25">
      <c r="A20" s="14">
        <v>2000</v>
      </c>
      <c r="B20" s="16">
        <v>168.8</v>
      </c>
      <c r="C20" s="16">
        <v>169.8</v>
      </c>
      <c r="D20" s="16">
        <v>171.2</v>
      </c>
      <c r="E20" s="16">
        <v>171.3</v>
      </c>
      <c r="F20" s="16">
        <v>171.5</v>
      </c>
      <c r="G20" s="16">
        <v>172.4</v>
      </c>
      <c r="H20" s="16">
        <v>172.8</v>
      </c>
      <c r="I20" s="16">
        <v>172.8</v>
      </c>
      <c r="J20" s="16">
        <v>173.7</v>
      </c>
      <c r="K20" s="16">
        <v>174</v>
      </c>
      <c r="L20" s="16">
        <v>174.1</v>
      </c>
      <c r="M20" s="16">
        <v>174</v>
      </c>
      <c r="N20" s="23">
        <f t="shared" si="0"/>
        <v>3.3868092691622033E-2</v>
      </c>
      <c r="O20" s="16">
        <v>172.2</v>
      </c>
      <c r="P20" s="23">
        <f t="shared" si="0"/>
        <v>3.3613445378151224E-2</v>
      </c>
    </row>
    <row r="21" spans="1:19" x14ac:dyDescent="0.25">
      <c r="A21" s="14">
        <v>2001</v>
      </c>
      <c r="B21" s="15">
        <v>175.1</v>
      </c>
      <c r="C21" s="15">
        <v>175.8</v>
      </c>
      <c r="D21" s="15">
        <v>176.2</v>
      </c>
      <c r="E21" s="15">
        <v>176.9</v>
      </c>
      <c r="F21" s="15">
        <v>177.7</v>
      </c>
      <c r="G21" s="15">
        <v>178</v>
      </c>
      <c r="H21" s="15">
        <v>177.5</v>
      </c>
      <c r="I21" s="15">
        <v>177.5</v>
      </c>
      <c r="J21" s="15">
        <v>178.3</v>
      </c>
      <c r="K21" s="15">
        <v>177.7</v>
      </c>
      <c r="L21" s="15">
        <v>177.4</v>
      </c>
      <c r="M21" s="15">
        <v>176.7</v>
      </c>
      <c r="N21" s="22">
        <f t="shared" si="0"/>
        <v>1.5517241379310279E-2</v>
      </c>
      <c r="O21" s="15">
        <v>177.1</v>
      </c>
      <c r="P21" s="22">
        <f t="shared" si="0"/>
        <v>2.8455284552845562E-2</v>
      </c>
      <c r="Q21">
        <v>177.1</v>
      </c>
      <c r="R21" s="23">
        <f>(Q21-Q12)/Q12</f>
        <v>0.26229508196721296</v>
      </c>
      <c r="S21" s="23">
        <f>(M21-M12)/M12</f>
        <v>0.24524312896405906</v>
      </c>
    </row>
  </sheetData>
  <mergeCells count="2">
    <mergeCell ref="A2:P2"/>
    <mergeCell ref="A9:P9"/>
  </mergeCells>
  <phoneticPr fontId="0" type="noConversion"/>
  <pageMargins left="0" right="0" top="1" bottom="1" header="0.5" footer="0.5"/>
  <pageSetup scale="8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NAIC increase</vt:lpstr>
      <vt:lpstr>Consumer Price Index</vt:lpstr>
      <vt:lpstr>Sheet3</vt:lpstr>
    </vt:vector>
  </TitlesOfParts>
  <Company>Bishca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 on Increase in Database Fees for Domestic Insurers - Exhibit 8</dc:title>
  <dc:creator>cmwest</dc:creator>
  <cp:lastModifiedBy>Aniket Gupta</cp:lastModifiedBy>
  <cp:lastPrinted>2002-07-29T15:08:33Z</cp:lastPrinted>
  <dcterms:created xsi:type="dcterms:W3CDTF">2002-01-28T16:52:34Z</dcterms:created>
  <dcterms:modified xsi:type="dcterms:W3CDTF">2024-01-29T04:53:29Z</dcterms:modified>
</cp:coreProperties>
</file>