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CA1C8187-5769-4D09-98FF-97B11E549D9E}" xr6:coauthVersionLast="47" xr6:coauthVersionMax="47" xr10:uidLastSave="{00000000-0000-0000-0000-000000000000}"/>
  <workbookProtection lockStructure="1"/>
  <bookViews>
    <workbookView showHorizontalScroll="0" showVerticalScroll="0" showSheetTabs="0" xWindow="3348" yWindow="3348" windowWidth="17280" windowHeight="8880" firstSheet="1" activeTab="1"/>
  </bookViews>
  <sheets>
    <sheet name="Value of $ invested in IPO" sheetId="1" r:id="rId1"/>
    <sheet name="Value of IPO shares" sheetId="4" r:id="rId2"/>
    <sheet name="Total share return since IPO" sheetId="5" r:id="rId3"/>
    <sheet name="Annualized return since IPO" sheetId="6" r:id="rId4"/>
    <sheet name="Sheet2" sheetId="2" r:id="rId5"/>
    <sheet name="Sheet3" sheetId="3" r:id="rId6"/>
  </sheets>
  <definedNames>
    <definedName name="guess">'Annualized return since IPO'!$C$33</definedName>
    <definedName name="Initialpurchase">'Annualized return since IPO'!$C$24</definedName>
    <definedName name="periodicpmt">'Annualized return since IPO'!$C$31</definedName>
    <definedName name="_xlnm.Print_Area" localSheetId="1">'Value of IPO shares'!$1:$1048576</definedName>
    <definedName name="todaysvalue">'Annualized return since IPO'!$C$27</definedName>
    <definedName name="type">'Annualized return since IPO'!$C$32</definedName>
    <definedName name="yrssinceipo">'Annualized return since IPO'!$C$28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6" l="1"/>
  <c r="C28" i="6" s="1"/>
  <c r="C5" i="6"/>
  <c r="C9" i="6" s="1"/>
  <c r="C12" i="6" s="1"/>
  <c r="C18" i="6"/>
  <c r="C5" i="5"/>
  <c r="C9" i="5"/>
  <c r="C12" i="5"/>
  <c r="C14" i="5" s="1"/>
  <c r="C6" i="5"/>
  <c r="C6" i="1"/>
  <c r="C8" i="1"/>
  <c r="C12" i="1" s="1"/>
  <c r="E9" i="4"/>
  <c r="E11" i="4"/>
  <c r="E14" i="4" s="1"/>
  <c r="C27" i="6" l="1"/>
  <c r="C29" i="6"/>
  <c r="C6" i="6"/>
  <c r="C24" i="6" s="1"/>
  <c r="C14" i="6" l="1"/>
  <c r="C20" i="6" s="1"/>
</calcChain>
</file>

<file path=xl/sharedStrings.xml><?xml version="1.0" encoding="utf-8"?>
<sst xmlns="http://schemas.openxmlformats.org/spreadsheetml/2006/main" count="96" uniqueCount="57">
  <si>
    <t>Price today</t>
  </si>
  <si>
    <t>Number of shares purchased at IPO</t>
  </si>
  <si>
    <t>Value today of a certain $ amount invested in the Microsoft IPO</t>
  </si>
  <si>
    <t>Dollar amount invested in IPO</t>
  </si>
  <si>
    <t>Share multiplier due to splits</t>
  </si>
  <si>
    <t>Number of shares owned today</t>
  </si>
  <si>
    <t xml:space="preserve"> </t>
  </si>
  <si>
    <t>Value of shares owned today</t>
  </si>
  <si>
    <t>Comments</t>
  </si>
  <si>
    <t>Will need to be input by user</t>
  </si>
  <si>
    <t>Will need to pull from a price database; would recommend the caption or result identifying what date it is updated through)</t>
  </si>
  <si>
    <t>automatically calculated</t>
  </si>
  <si>
    <t>automatically calculated and rounded down to the nearest whole number</t>
  </si>
  <si>
    <t>Total return on $x invested in the Microsoft IPO</t>
  </si>
  <si>
    <t>Total return on investment since IPO</t>
  </si>
  <si>
    <t>Actual dollars invested at IPO ($21/share)</t>
  </si>
  <si>
    <t>Annualized rate of return on $x invested in the Microsoft IPO</t>
  </si>
  <si>
    <t>Target dollar amount invested in IPO</t>
  </si>
  <si>
    <t>Number of days since IPO</t>
  </si>
  <si>
    <t>Today's date</t>
  </si>
  <si>
    <t>will need to draw from the price database</t>
  </si>
  <si>
    <t>Divide by 365 days</t>
  </si>
  <si>
    <t>Number of years since IPO</t>
  </si>
  <si>
    <t>Annualized rate of return</t>
  </si>
  <si>
    <t>this is from ipo to 4/1/99; will need power excel users help here</t>
  </si>
  <si>
    <t>definitely wrong - should be just shy of 64%</t>
  </si>
  <si>
    <t>Arvind's calcs:</t>
  </si>
  <si>
    <t>Initial purchase (from c6 above)</t>
  </si>
  <si>
    <t>Today's value (from c12 above)</t>
  </si>
  <si>
    <t>Average annual rate of return</t>
  </si>
  <si>
    <t>IPO date (hardcoded estimate)</t>
  </si>
  <si>
    <t>Today's date (formula)</t>
  </si>
  <si>
    <t>Cell name</t>
  </si>
  <si>
    <t>initial purchase</t>
  </si>
  <si>
    <t>todaysvalue</t>
  </si>
  <si>
    <t>yrssinceipo</t>
  </si>
  <si>
    <t>period payment</t>
  </si>
  <si>
    <t>periodicpmt</t>
  </si>
  <si>
    <t>type</t>
  </si>
  <si>
    <t>beg or end payment (I assumed beg)</t>
  </si>
  <si>
    <t>guess (this is necessary for the formula</t>
  </si>
  <si>
    <t>to work - excel can't calculate such high</t>
  </si>
  <si>
    <t>returns)</t>
  </si>
  <si>
    <t>guess</t>
  </si>
  <si>
    <t>Number of years (c26-c25 in years)</t>
  </si>
  <si>
    <t>Value of Microsoft shares today</t>
  </si>
  <si>
    <t>Calculate Value of Microsoft Shares Today</t>
  </si>
  <si>
    <t xml:space="preserve">Instructions:  Enter appropriate numbers in the 2 blue boxes. </t>
  </si>
  <si>
    <t xml:space="preserve">                   The value of Microsoft shares today will be automatically calculated in the yellow box.</t>
  </si>
  <si>
    <t>Based on Number of Shares Purchased in the Initial Public Offering</t>
  </si>
  <si>
    <t xml:space="preserve">Value of shares purchased at IPO </t>
  </si>
  <si>
    <t>Microsoft current stock price</t>
  </si>
  <si>
    <t>Automatically calculated</t>
  </si>
  <si>
    <t>Enter number in blue box</t>
  </si>
  <si>
    <t>Enter number in blue box*</t>
  </si>
  <si>
    <t xml:space="preserve">*Look up Microsoft's current stock price </t>
  </si>
  <si>
    <t>Microsoft's initial public offering was March 13, 1986. The offering price was $21 per share. The stock has split 9 times.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</si>
</sst>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9" formatCode="_(* #,##0_);_(* \(#,##0\);_(* &quot;-&quot;??_);_(@_)"/>
    <numFmt numFmtId="171" formatCode="mm/dd/yy"/>
  </numFmts>
  <fonts count="2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sz val="14"/>
      <name val="Arial"/>
      <family val="2"/>
    </font>
    <font>
      <b/>
      <sz val="14"/>
      <color indexed="51"/>
      <name val="Verdana"/>
      <family val="2"/>
    </font>
    <font>
      <sz val="10"/>
      <name val="Verdana"/>
      <family val="2"/>
    </font>
    <font>
      <sz val="14"/>
      <name val="Verdana"/>
      <family val="2"/>
    </font>
    <font>
      <u/>
      <sz val="10"/>
      <name val="Verdana"/>
      <family val="2"/>
    </font>
    <font>
      <sz val="14"/>
      <color indexed="51"/>
      <name val="Verdana"/>
      <family val="2"/>
    </font>
    <font>
      <b/>
      <sz val="14"/>
      <color indexed="9"/>
      <name val="Verdana"/>
      <family val="2"/>
    </font>
    <font>
      <b/>
      <sz val="14"/>
      <name val="Verdana"/>
      <family val="2"/>
    </font>
    <font>
      <sz val="14"/>
      <color indexed="9"/>
      <name val="Verdana"/>
      <family val="2"/>
    </font>
    <font>
      <u/>
      <sz val="10"/>
      <color indexed="12"/>
      <name val="Arial"/>
      <family val="2"/>
    </font>
    <font>
      <sz val="8"/>
      <name val="Verdana"/>
      <family val="2"/>
    </font>
    <font>
      <u/>
      <sz val="8"/>
      <color indexed="12"/>
      <name val="Arial"/>
      <family val="2"/>
    </font>
    <font>
      <sz val="8"/>
      <color indexed="22"/>
      <name val="Verdana"/>
      <family val="2"/>
    </font>
    <font>
      <sz val="8"/>
      <color indexed="24"/>
      <name val="Verdana"/>
      <family val="2"/>
    </font>
    <font>
      <u/>
      <sz val="7"/>
      <color indexed="24"/>
      <name val="Verdana"/>
      <family val="2"/>
    </font>
    <font>
      <b/>
      <sz val="14"/>
      <color indexed="22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4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44" fontId="3" fillId="0" borderId="0" xfId="2" applyFont="1"/>
    <xf numFmtId="165" fontId="3" fillId="0" borderId="0" xfId="2" applyNumberFormat="1" applyFont="1"/>
    <xf numFmtId="0" fontId="0" fillId="0" borderId="0" xfId="0" applyAlignment="1">
      <alignment wrapText="1"/>
    </xf>
    <xf numFmtId="37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0" fontId="4" fillId="0" borderId="0" xfId="0" applyFont="1"/>
    <xf numFmtId="169" fontId="1" fillId="0" borderId="0" xfId="1" applyNumberFormat="1"/>
    <xf numFmtId="165" fontId="1" fillId="0" borderId="0" xfId="2" applyNumberFormat="1"/>
    <xf numFmtId="37" fontId="0" fillId="0" borderId="1" xfId="0" applyNumberFormat="1" applyBorder="1"/>
    <xf numFmtId="9" fontId="0" fillId="0" borderId="0" xfId="4" applyFont="1"/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/>
    <xf numFmtId="9" fontId="6" fillId="2" borderId="4" xfId="4" applyNumberFormat="1" applyFont="1" applyFill="1" applyBorder="1"/>
    <xf numFmtId="0" fontId="6" fillId="2" borderId="0" xfId="0" applyFont="1" applyFill="1" applyAlignment="1">
      <alignment wrapText="1"/>
    </xf>
    <xf numFmtId="0" fontId="6" fillId="2" borderId="0" xfId="0" applyFont="1" applyFill="1"/>
    <xf numFmtId="165" fontId="6" fillId="2" borderId="0" xfId="2" applyNumberFormat="1" applyFont="1" applyFill="1"/>
    <xf numFmtId="0" fontId="5" fillId="0" borderId="0" xfId="0" applyFont="1" applyFill="1" applyBorder="1" applyAlignment="1">
      <alignment wrapText="1"/>
    </xf>
    <xf numFmtId="0" fontId="5" fillId="0" borderId="0" xfId="0" applyFont="1" applyFill="1" applyBorder="1"/>
    <xf numFmtId="9" fontId="5" fillId="0" borderId="0" xfId="4" applyNumberFormat="1" applyFont="1" applyFill="1" applyBorder="1"/>
    <xf numFmtId="0" fontId="5" fillId="0" borderId="0" xfId="0" applyFont="1"/>
    <xf numFmtId="0" fontId="0" fillId="0" borderId="1" xfId="0" applyBorder="1"/>
    <xf numFmtId="0" fontId="7" fillId="0" borderId="0" xfId="0" applyFont="1"/>
    <xf numFmtId="9" fontId="7" fillId="0" borderId="0" xfId="0" applyNumberFormat="1" applyFont="1"/>
    <xf numFmtId="0" fontId="3" fillId="0" borderId="0" xfId="0" applyFont="1"/>
    <xf numFmtId="165" fontId="3" fillId="0" borderId="0" xfId="0" applyNumberFormat="1" applyFont="1"/>
    <xf numFmtId="14" fontId="3" fillId="0" borderId="0" xfId="0" applyNumberFormat="1" applyFont="1"/>
    <xf numFmtId="171" fontId="3" fillId="0" borderId="0" xfId="0" applyNumberFormat="1" applyFont="1"/>
    <xf numFmtId="43" fontId="3" fillId="0" borderId="0" xfId="1" applyFont="1"/>
    <xf numFmtId="9" fontId="3" fillId="0" borderId="0" xfId="0" applyNumberFormat="1" applyFont="1"/>
    <xf numFmtId="0" fontId="8" fillId="0" borderId="0" xfId="0" applyFont="1"/>
    <xf numFmtId="0" fontId="9" fillId="0" borderId="0" xfId="0" applyFont="1" applyFill="1"/>
    <xf numFmtId="0" fontId="10" fillId="0" borderId="0" xfId="0" applyFont="1"/>
    <xf numFmtId="0" fontId="11" fillId="0" borderId="0" xfId="0" applyFont="1"/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12" fillId="0" borderId="0" xfId="0" applyFont="1" applyAlignment="1">
      <alignment vertical="top"/>
    </xf>
    <xf numFmtId="37" fontId="15" fillId="0" borderId="0" xfId="0" applyNumberFormat="1" applyFont="1" applyBorder="1"/>
    <xf numFmtId="0" fontId="13" fillId="0" borderId="0" xfId="0" applyFont="1" applyFill="1" applyBorder="1"/>
    <xf numFmtId="0" fontId="11" fillId="0" borderId="0" xfId="0" applyFont="1" applyBorder="1"/>
    <xf numFmtId="0" fontId="16" fillId="0" borderId="0" xfId="0" applyFont="1" applyFill="1" applyBorder="1"/>
    <xf numFmtId="0" fontId="19" fillId="0" borderId="0" xfId="3" applyFont="1" applyAlignment="1" applyProtection="1"/>
    <xf numFmtId="169" fontId="14" fillId="0" borderId="0" xfId="1" applyNumberFormat="1" applyFont="1" applyFill="1" applyBorder="1"/>
    <xf numFmtId="165" fontId="15" fillId="0" borderId="0" xfId="2" applyNumberFormat="1" applyFont="1" applyFill="1" applyBorder="1"/>
    <xf numFmtId="37" fontId="15" fillId="0" borderId="0" xfId="0" applyNumberFormat="1" applyFont="1" applyFill="1" applyBorder="1"/>
    <xf numFmtId="44" fontId="14" fillId="0" borderId="0" xfId="2" applyFont="1" applyFill="1" applyBorder="1"/>
    <xf numFmtId="0" fontId="18" fillId="0" borderId="0" xfId="0" applyFont="1"/>
    <xf numFmtId="0" fontId="16" fillId="0" borderId="0" xfId="0" applyFont="1" applyFill="1" applyBorder="1" applyAlignment="1">
      <alignment vertical="center"/>
    </xf>
    <xf numFmtId="0" fontId="14" fillId="3" borderId="0" xfId="0" applyFont="1" applyFill="1" applyBorder="1" applyAlignment="1">
      <alignment vertical="center"/>
    </xf>
    <xf numFmtId="165" fontId="15" fillId="3" borderId="0" xfId="2" applyNumberFormat="1" applyFont="1" applyFill="1" applyBorder="1" applyAlignment="1">
      <alignment vertical="center"/>
    </xf>
    <xf numFmtId="0" fontId="11" fillId="0" borderId="0" xfId="0" applyFont="1" applyFill="1" applyBorder="1"/>
    <xf numFmtId="0" fontId="11" fillId="0" borderId="0" xfId="0" applyFont="1" applyBorder="1" applyAlignment="1">
      <alignment wrapText="1"/>
    </xf>
    <xf numFmtId="0" fontId="11" fillId="0" borderId="0" xfId="0" applyFont="1" applyFill="1" applyBorder="1" applyAlignment="1">
      <alignment vertical="center"/>
    </xf>
    <xf numFmtId="0" fontId="19" fillId="0" borderId="0" xfId="3" applyFont="1" applyBorder="1" applyAlignment="1" applyProtection="1"/>
    <xf numFmtId="0" fontId="9" fillId="0" borderId="0" xfId="0" applyFont="1" applyFill="1" applyBorder="1" applyAlignment="1">
      <alignment vertical="center" wrapText="1"/>
    </xf>
    <xf numFmtId="0" fontId="10" fillId="0" borderId="5" xfId="0" applyFont="1" applyBorder="1" applyAlignment="1">
      <alignment vertical="top"/>
    </xf>
    <xf numFmtId="0" fontId="10" fillId="0" borderId="6" xfId="0" applyFont="1" applyBorder="1" applyAlignment="1">
      <alignment vertical="top"/>
    </xf>
    <xf numFmtId="0" fontId="11" fillId="0" borderId="6" xfId="0" applyFont="1" applyBorder="1" applyAlignment="1">
      <alignment vertical="top"/>
    </xf>
    <xf numFmtId="0" fontId="12" fillId="0" borderId="7" xfId="0" applyFont="1" applyBorder="1" applyAlignment="1">
      <alignment vertical="top"/>
    </xf>
    <xf numFmtId="0" fontId="10" fillId="0" borderId="8" xfId="0" applyFont="1" applyBorder="1"/>
    <xf numFmtId="0" fontId="20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9" fontId="14" fillId="4" borderId="0" xfId="1" applyNumberFormat="1" applyFont="1" applyFill="1" applyBorder="1" applyAlignment="1" applyProtection="1">
      <alignment vertical="center"/>
      <protection locked="0"/>
    </xf>
    <xf numFmtId="44" fontId="14" fillId="4" borderId="0" xfId="2" applyFont="1" applyFill="1" applyBorder="1" applyAlignment="1" applyProtection="1">
      <alignment vertical="center"/>
      <protection locked="0"/>
    </xf>
    <xf numFmtId="0" fontId="21" fillId="0" borderId="9" xfId="0" applyFont="1" applyBorder="1"/>
    <xf numFmtId="0" fontId="22" fillId="0" borderId="9" xfId="3" applyFont="1" applyBorder="1" applyAlignment="1" applyProtection="1"/>
    <xf numFmtId="165" fontId="23" fillId="0" borderId="0" xfId="2" applyNumberFormat="1" applyFont="1" applyBorder="1"/>
    <xf numFmtId="37" fontId="23" fillId="0" borderId="0" xfId="0" applyNumberFormat="1" applyFont="1" applyBorder="1"/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00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investor.msn.com/quotes/quotes.asp?Page=Research&amp;Item=QuoteDetail&amp;Symbol=MSF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4" sqref="C14"/>
    </sheetView>
  </sheetViews>
  <sheetFormatPr defaultRowHeight="13.2" x14ac:dyDescent="0.25"/>
  <cols>
    <col min="1" max="1" width="30.88671875" customWidth="1"/>
    <col min="2" max="2" width="2.6640625" customWidth="1"/>
    <col min="3" max="3" width="12" customWidth="1"/>
    <col min="4" max="4" width="104.5546875" bestFit="1" customWidth="1"/>
  </cols>
  <sheetData>
    <row r="1" spans="1:4" x14ac:dyDescent="0.25">
      <c r="A1" s="1" t="s">
        <v>2</v>
      </c>
    </row>
    <row r="2" spans="1:4" x14ac:dyDescent="0.25">
      <c r="A2" s="1"/>
    </row>
    <row r="3" spans="1:4" x14ac:dyDescent="0.25">
      <c r="D3" s="8" t="s">
        <v>8</v>
      </c>
    </row>
    <row r="4" spans="1:4" x14ac:dyDescent="0.25">
      <c r="A4" t="s">
        <v>3</v>
      </c>
      <c r="C4" s="3">
        <v>10000</v>
      </c>
      <c r="D4" t="s">
        <v>9</v>
      </c>
    </row>
    <row r="5" spans="1:4" x14ac:dyDescent="0.25">
      <c r="C5" s="3"/>
    </row>
    <row r="6" spans="1:4" ht="12.75" customHeight="1" x14ac:dyDescent="0.25">
      <c r="A6" s="4" t="s">
        <v>1</v>
      </c>
      <c r="C6" s="6">
        <f>ROUNDDOWN(C4/21,0)</f>
        <v>476</v>
      </c>
      <c r="D6" t="s">
        <v>12</v>
      </c>
    </row>
    <row r="7" spans="1:4" x14ac:dyDescent="0.25">
      <c r="A7" s="4" t="s">
        <v>4</v>
      </c>
      <c r="C7" s="5">
        <v>144</v>
      </c>
      <c r="D7" t="s">
        <v>11</v>
      </c>
    </row>
    <row r="8" spans="1:4" x14ac:dyDescent="0.25">
      <c r="A8" s="4" t="s">
        <v>5</v>
      </c>
      <c r="C8" s="11">
        <f>C6*C7</f>
        <v>68544</v>
      </c>
      <c r="D8" t="s">
        <v>11</v>
      </c>
    </row>
    <row r="9" spans="1:4" x14ac:dyDescent="0.25">
      <c r="A9" s="4"/>
      <c r="C9" s="5"/>
    </row>
    <row r="10" spans="1:4" x14ac:dyDescent="0.25">
      <c r="A10" t="s">
        <v>0</v>
      </c>
      <c r="C10" s="2">
        <v>92.6875</v>
      </c>
      <c r="D10" t="s">
        <v>10</v>
      </c>
    </row>
    <row r="11" spans="1:4" x14ac:dyDescent="0.25">
      <c r="C11" s="2"/>
    </row>
    <row r="12" spans="1:4" x14ac:dyDescent="0.25">
      <c r="A12" s="16" t="s">
        <v>7</v>
      </c>
      <c r="B12" s="17"/>
      <c r="C12" s="18">
        <f>C8*C10</f>
        <v>6353172</v>
      </c>
      <c r="D12" t="s">
        <v>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showGridLines="0" showRowColHeaders="0" tabSelected="1" topLeftCell="A2" workbookViewId="0">
      <selection activeCell="E8" sqref="E8"/>
    </sheetView>
  </sheetViews>
  <sheetFormatPr defaultRowHeight="13.2" x14ac:dyDescent="0.25"/>
  <cols>
    <col min="1" max="1" width="2.88671875" customWidth="1"/>
    <col min="2" max="2" width="0.5546875" customWidth="1"/>
    <col min="3" max="3" width="53.109375" customWidth="1"/>
    <col min="4" max="4" width="5.5546875" hidden="1" customWidth="1"/>
    <col min="5" max="5" width="29.44140625" bestFit="1" customWidth="1"/>
    <col min="6" max="6" width="2.6640625" customWidth="1"/>
    <col min="7" max="7" width="25.6640625" customWidth="1"/>
  </cols>
  <sheetData>
    <row r="2" spans="2:8" ht="17.399999999999999" x14ac:dyDescent="0.3">
      <c r="C2" s="33" t="s">
        <v>46</v>
      </c>
      <c r="D2" s="32"/>
      <c r="E2" s="32"/>
      <c r="F2" s="32"/>
    </row>
    <row r="3" spans="2:8" ht="17.399999999999999" x14ac:dyDescent="0.3">
      <c r="C3" s="33" t="s">
        <v>49</v>
      </c>
      <c r="D3" s="32"/>
      <c r="E3" s="32"/>
      <c r="F3" s="32"/>
    </row>
    <row r="4" spans="2:8" ht="13.5" customHeight="1" x14ac:dyDescent="0.3">
      <c r="C4" s="48" t="s">
        <v>56</v>
      </c>
      <c r="D4" s="32"/>
      <c r="E4" s="32"/>
      <c r="F4" s="32"/>
    </row>
    <row r="5" spans="2:8" s="34" customFormat="1" ht="41.25" customHeight="1" x14ac:dyDescent="0.3">
      <c r="C5" s="34" t="s">
        <v>47</v>
      </c>
      <c r="D5" s="35"/>
      <c r="E5" s="35"/>
      <c r="F5" s="35"/>
    </row>
    <row r="6" spans="2:8" s="36" customFormat="1" ht="24.75" customHeight="1" x14ac:dyDescent="0.25">
      <c r="C6" s="36" t="s">
        <v>48</v>
      </c>
      <c r="D6" s="37"/>
      <c r="E6" s="37"/>
      <c r="F6" s="37"/>
      <c r="G6" s="38"/>
    </row>
    <row r="7" spans="2:8" s="36" customFormat="1" ht="8.25" customHeight="1" x14ac:dyDescent="0.25">
      <c r="B7" s="57"/>
      <c r="C7" s="58"/>
      <c r="D7" s="59"/>
      <c r="E7" s="59"/>
      <c r="F7" s="59"/>
      <c r="G7" s="60"/>
    </row>
    <row r="8" spans="2:8" s="34" customFormat="1" ht="18.75" customHeight="1" x14ac:dyDescent="0.3">
      <c r="B8" s="61"/>
      <c r="C8" s="52" t="s">
        <v>1</v>
      </c>
      <c r="D8" s="40"/>
      <c r="E8" s="66">
        <v>1</v>
      </c>
      <c r="F8" s="44"/>
      <c r="G8" s="68" t="s">
        <v>53</v>
      </c>
    </row>
    <row r="9" spans="2:8" s="34" customFormat="1" ht="18.75" customHeight="1" x14ac:dyDescent="0.3">
      <c r="B9" s="61"/>
      <c r="C9" s="53" t="s">
        <v>50</v>
      </c>
      <c r="D9" s="41"/>
      <c r="E9" s="70">
        <f>E8*21</f>
        <v>21</v>
      </c>
      <c r="F9" s="45"/>
      <c r="G9" s="62" t="s">
        <v>52</v>
      </c>
    </row>
    <row r="10" spans="2:8" s="34" customFormat="1" ht="20.25" hidden="1" customHeight="1" x14ac:dyDescent="0.3">
      <c r="B10" s="61"/>
      <c r="C10" s="53" t="s">
        <v>4</v>
      </c>
      <c r="D10" s="41"/>
      <c r="E10" s="39">
        <v>288</v>
      </c>
      <c r="F10" s="46"/>
      <c r="G10" s="62" t="s">
        <v>52</v>
      </c>
    </row>
    <row r="11" spans="2:8" s="34" customFormat="1" ht="19.5" customHeight="1" x14ac:dyDescent="0.3">
      <c r="B11" s="61"/>
      <c r="C11" s="53" t="s">
        <v>5</v>
      </c>
      <c r="D11" s="41"/>
      <c r="E11" s="71">
        <f>E8*E10</f>
        <v>288</v>
      </c>
      <c r="F11" s="46"/>
      <c r="G11" s="62" t="s">
        <v>52</v>
      </c>
    </row>
    <row r="12" spans="2:8" s="34" customFormat="1" ht="21" customHeight="1" x14ac:dyDescent="0.3">
      <c r="B12" s="61"/>
      <c r="C12" s="54" t="s">
        <v>51</v>
      </c>
      <c r="D12" s="49"/>
      <c r="E12" s="67">
        <v>25</v>
      </c>
      <c r="F12" s="47"/>
      <c r="G12" s="68" t="s">
        <v>54</v>
      </c>
      <c r="H12" s="43"/>
    </row>
    <row r="13" spans="2:8" s="34" customFormat="1" ht="9.75" customHeight="1" x14ac:dyDescent="0.3">
      <c r="B13" s="61"/>
      <c r="C13" s="55"/>
      <c r="D13" s="42"/>
      <c r="E13" s="47"/>
      <c r="F13" s="47"/>
      <c r="G13" s="69" t="s">
        <v>55</v>
      </c>
      <c r="H13" s="43"/>
    </row>
    <row r="14" spans="2:8" s="34" customFormat="1" ht="24.75" customHeight="1" x14ac:dyDescent="0.3">
      <c r="B14" s="61"/>
      <c r="C14" s="56" t="s">
        <v>45</v>
      </c>
      <c r="D14" s="50"/>
      <c r="E14" s="51">
        <f>E11*E12</f>
        <v>7200</v>
      </c>
      <c r="F14" s="45"/>
      <c r="G14" s="62" t="s">
        <v>52</v>
      </c>
    </row>
    <row r="15" spans="2:8" x14ac:dyDescent="0.25">
      <c r="B15" s="63"/>
      <c r="C15" s="64"/>
      <c r="D15" s="64"/>
      <c r="E15" s="64"/>
      <c r="F15" s="64"/>
      <c r="G15" s="65"/>
    </row>
    <row r="20" spans="3:3" x14ac:dyDescent="0.25">
      <c r="C20" s="1"/>
    </row>
  </sheetData>
  <sheetProtection sheet="1" objects="1" scenarios="1"/>
  <phoneticPr fontId="0" type="noConversion"/>
  <hyperlinks>
    <hyperlink ref="G13" r:id="rId1" display="http://investor.msn.com/quotes/quotes.asp?Page=Research&amp;Item=QuoteDetail&amp;Symbol=MSFT"/>
  </hyperlinks>
  <pageMargins left="0.75" right="0.75" top="1" bottom="1" header="0.5" footer="0.5"/>
  <pageSetup orientation="portrait" horizontalDpi="300" verticalDpi="300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14" sqref="C14"/>
    </sheetView>
  </sheetViews>
  <sheetFormatPr defaultRowHeight="13.2" x14ac:dyDescent="0.25"/>
  <cols>
    <col min="1" max="1" width="35.109375" customWidth="1"/>
    <col min="2" max="2" width="2.6640625" customWidth="1"/>
    <col min="3" max="3" width="12" customWidth="1"/>
    <col min="4" max="4" width="104.5546875" bestFit="1" customWidth="1"/>
  </cols>
  <sheetData>
    <row r="1" spans="1:4" x14ac:dyDescent="0.25">
      <c r="A1" s="1" t="s">
        <v>13</v>
      </c>
    </row>
    <row r="2" spans="1:4" x14ac:dyDescent="0.25">
      <c r="A2" s="1"/>
    </row>
    <row r="3" spans="1:4" x14ac:dyDescent="0.25">
      <c r="D3" s="8" t="s">
        <v>8</v>
      </c>
    </row>
    <row r="4" spans="1:4" x14ac:dyDescent="0.25">
      <c r="A4" t="s">
        <v>17</v>
      </c>
      <c r="C4" s="3">
        <v>10000</v>
      </c>
      <c r="D4" t="s">
        <v>9</v>
      </c>
    </row>
    <row r="5" spans="1:4" ht="12.75" customHeight="1" x14ac:dyDescent="0.25">
      <c r="A5" s="4" t="s">
        <v>1</v>
      </c>
      <c r="C5" s="6">
        <f>ROUNDDOWN(C4/21,0)</f>
        <v>476</v>
      </c>
      <c r="D5" t="s">
        <v>12</v>
      </c>
    </row>
    <row r="6" spans="1:4" ht="12.75" customHeight="1" x14ac:dyDescent="0.25">
      <c r="A6" s="4" t="s">
        <v>15</v>
      </c>
      <c r="C6" s="7">
        <f>C5*21</f>
        <v>9996</v>
      </c>
      <c r="D6" t="s">
        <v>11</v>
      </c>
    </row>
    <row r="7" spans="1:4" ht="12.75" customHeight="1" x14ac:dyDescent="0.25">
      <c r="A7" s="4"/>
      <c r="C7" s="6"/>
    </row>
    <row r="8" spans="1:4" x14ac:dyDescent="0.25">
      <c r="A8" s="4" t="s">
        <v>4</v>
      </c>
      <c r="C8" s="5">
        <v>144</v>
      </c>
      <c r="D8" t="s">
        <v>11</v>
      </c>
    </row>
    <row r="9" spans="1:4" x14ac:dyDescent="0.25">
      <c r="A9" s="4" t="s">
        <v>5</v>
      </c>
      <c r="C9" s="11">
        <f>C5*C8</f>
        <v>68544</v>
      </c>
      <c r="D9" t="s">
        <v>11</v>
      </c>
    </row>
    <row r="10" spans="1:4" x14ac:dyDescent="0.25">
      <c r="A10" s="4"/>
      <c r="C10" s="5" t="s">
        <v>6</v>
      </c>
    </row>
    <row r="11" spans="1:4" x14ac:dyDescent="0.25">
      <c r="A11" t="s">
        <v>0</v>
      </c>
      <c r="C11" s="2">
        <v>92.6875</v>
      </c>
      <c r="D11" t="s">
        <v>10</v>
      </c>
    </row>
    <row r="12" spans="1:4" x14ac:dyDescent="0.25">
      <c r="A12" s="4" t="s">
        <v>7</v>
      </c>
      <c r="C12" s="7">
        <f>C9*C11</f>
        <v>6353172</v>
      </c>
      <c r="D12" t="s">
        <v>11</v>
      </c>
    </row>
    <row r="13" spans="1:4" ht="13.8" thickBot="1" x14ac:dyDescent="0.3">
      <c r="A13" s="4"/>
      <c r="C13" s="7"/>
    </row>
    <row r="14" spans="1:4" s="1" customFormat="1" ht="13.8" thickBot="1" x14ac:dyDescent="0.3">
      <c r="A14" s="13" t="s">
        <v>14</v>
      </c>
      <c r="B14" s="14"/>
      <c r="C14" s="15">
        <f>(C12-C6)/C6</f>
        <v>634.57142857142856</v>
      </c>
    </row>
    <row r="15" spans="1:4" x14ac:dyDescent="0.25">
      <c r="A15" s="4"/>
      <c r="C15" s="7"/>
    </row>
    <row r="16" spans="1:4" x14ac:dyDescent="0.25">
      <c r="A16" s="4"/>
      <c r="C16" s="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C2" sqref="C2"/>
    </sheetView>
  </sheetViews>
  <sheetFormatPr defaultRowHeight="13.2" x14ac:dyDescent="0.25"/>
  <cols>
    <col min="1" max="1" width="35.109375" customWidth="1"/>
    <col min="2" max="2" width="2.6640625" customWidth="1"/>
    <col min="3" max="3" width="12" customWidth="1"/>
    <col min="4" max="4" width="26.33203125" customWidth="1"/>
  </cols>
  <sheetData>
    <row r="1" spans="1:4" x14ac:dyDescent="0.25">
      <c r="A1" s="1" t="s">
        <v>16</v>
      </c>
    </row>
    <row r="2" spans="1:4" x14ac:dyDescent="0.25">
      <c r="A2" s="1"/>
    </row>
    <row r="3" spans="1:4" x14ac:dyDescent="0.25">
      <c r="D3" s="8" t="s">
        <v>8</v>
      </c>
    </row>
    <row r="4" spans="1:4" x14ac:dyDescent="0.25">
      <c r="A4" t="s">
        <v>17</v>
      </c>
      <c r="C4" s="3">
        <v>10000</v>
      </c>
      <c r="D4" t="s">
        <v>9</v>
      </c>
    </row>
    <row r="5" spans="1:4" ht="12.75" customHeight="1" x14ac:dyDescent="0.25">
      <c r="A5" s="4" t="s">
        <v>1</v>
      </c>
      <c r="C5" s="9">
        <f>ROUNDDOWN(C4/21,0)</f>
        <v>476</v>
      </c>
      <c r="D5" t="s">
        <v>12</v>
      </c>
    </row>
    <row r="6" spans="1:4" ht="12.75" customHeight="1" x14ac:dyDescent="0.25">
      <c r="A6" s="4" t="s">
        <v>15</v>
      </c>
      <c r="C6" s="10">
        <f>C5*21</f>
        <v>9996</v>
      </c>
      <c r="D6" t="s">
        <v>11</v>
      </c>
    </row>
    <row r="7" spans="1:4" ht="12.75" customHeight="1" x14ac:dyDescent="0.25">
      <c r="A7" s="4"/>
      <c r="C7" s="9"/>
    </row>
    <row r="8" spans="1:4" x14ac:dyDescent="0.25">
      <c r="A8" s="4" t="s">
        <v>4</v>
      </c>
      <c r="C8" s="5">
        <v>144</v>
      </c>
      <c r="D8" t="s">
        <v>11</v>
      </c>
    </row>
    <row r="9" spans="1:4" x14ac:dyDescent="0.25">
      <c r="A9" s="4" t="s">
        <v>5</v>
      </c>
      <c r="C9" s="11">
        <f>C5*C8</f>
        <v>68544</v>
      </c>
      <c r="D9" t="s">
        <v>11</v>
      </c>
    </row>
    <row r="10" spans="1:4" x14ac:dyDescent="0.25">
      <c r="A10" s="4"/>
      <c r="C10" s="5" t="s">
        <v>6</v>
      </c>
    </row>
    <row r="11" spans="1:4" x14ac:dyDescent="0.25">
      <c r="A11" t="s">
        <v>0</v>
      </c>
      <c r="C11" s="2">
        <v>92.6875</v>
      </c>
      <c r="D11" t="s">
        <v>10</v>
      </c>
    </row>
    <row r="12" spans="1:4" x14ac:dyDescent="0.25">
      <c r="A12" s="4" t="s">
        <v>7</v>
      </c>
      <c r="C12" s="10">
        <f>C9*C11</f>
        <v>6353172</v>
      </c>
      <c r="D12" t="s">
        <v>11</v>
      </c>
    </row>
    <row r="13" spans="1:4" x14ac:dyDescent="0.25">
      <c r="A13" s="4"/>
      <c r="C13" s="10"/>
    </row>
    <row r="14" spans="1:4" s="1" customFormat="1" x14ac:dyDescent="0.25">
      <c r="A14" s="19" t="s">
        <v>14</v>
      </c>
      <c r="B14" s="20"/>
      <c r="C14" s="21">
        <f>(C12-C6)/C6</f>
        <v>634.57142857142856</v>
      </c>
      <c r="D14" s="22" t="s">
        <v>11</v>
      </c>
    </row>
    <row r="15" spans="1:4" s="1" customFormat="1" x14ac:dyDescent="0.25">
      <c r="A15" s="19" t="s">
        <v>19</v>
      </c>
      <c r="B15" s="20"/>
      <c r="C15" s="21"/>
      <c r="D15" s="22" t="s">
        <v>20</v>
      </c>
    </row>
    <row r="16" spans="1:4" x14ac:dyDescent="0.25">
      <c r="A16" s="4" t="s">
        <v>18</v>
      </c>
      <c r="C16" s="9">
        <v>4766</v>
      </c>
      <c r="D16" s="1" t="s">
        <v>24</v>
      </c>
    </row>
    <row r="17" spans="1:4" x14ac:dyDescent="0.25">
      <c r="A17" s="4" t="s">
        <v>21</v>
      </c>
      <c r="C17" s="9">
        <v>365</v>
      </c>
    </row>
    <row r="18" spans="1:4" x14ac:dyDescent="0.25">
      <c r="A18" s="4" t="s">
        <v>22</v>
      </c>
      <c r="C18" s="23">
        <f>C16/C17</f>
        <v>13.057534246575342</v>
      </c>
    </row>
    <row r="20" spans="1:4" x14ac:dyDescent="0.25">
      <c r="A20" s="4" t="s">
        <v>23</v>
      </c>
      <c r="C20" s="12">
        <f>C14/C18</f>
        <v>48.598105629158923</v>
      </c>
      <c r="D20" t="s">
        <v>25</v>
      </c>
    </row>
    <row r="22" spans="1:4" x14ac:dyDescent="0.25">
      <c r="C22" s="12"/>
    </row>
    <row r="23" spans="1:4" x14ac:dyDescent="0.25">
      <c r="A23" s="1" t="s">
        <v>26</v>
      </c>
      <c r="D23" s="1" t="s">
        <v>32</v>
      </c>
    </row>
    <row r="24" spans="1:4" x14ac:dyDescent="0.25">
      <c r="A24" s="26" t="s">
        <v>27</v>
      </c>
      <c r="B24" s="26"/>
      <c r="C24" s="27">
        <f>-C6</f>
        <v>-9996</v>
      </c>
      <c r="D24" s="26" t="s">
        <v>33</v>
      </c>
    </row>
    <row r="25" spans="1:4" x14ac:dyDescent="0.25">
      <c r="A25" s="26" t="s">
        <v>30</v>
      </c>
      <c r="B25" s="26"/>
      <c r="C25" s="28">
        <v>31484</v>
      </c>
      <c r="D25" s="26"/>
    </row>
    <row r="26" spans="1:4" x14ac:dyDescent="0.25">
      <c r="A26" s="26" t="s">
        <v>31</v>
      </c>
      <c r="B26" s="26"/>
      <c r="C26" s="29">
        <f ca="1">NOW()</f>
        <v>45319.870933217593</v>
      </c>
      <c r="D26" s="26"/>
    </row>
    <row r="27" spans="1:4" x14ac:dyDescent="0.25">
      <c r="A27" s="26" t="s">
        <v>28</v>
      </c>
      <c r="B27" s="26"/>
      <c r="C27" s="27">
        <f>C12</f>
        <v>6353172</v>
      </c>
      <c r="D27" s="26" t="s">
        <v>34</v>
      </c>
    </row>
    <row r="28" spans="1:4" x14ac:dyDescent="0.25">
      <c r="A28" s="26" t="s">
        <v>44</v>
      </c>
      <c r="B28" s="26"/>
      <c r="C28" s="30">
        <f ca="1">(C26-C25)/365</f>
        <v>37.906495707445458</v>
      </c>
      <c r="D28" s="26" t="s">
        <v>35</v>
      </c>
    </row>
    <row r="29" spans="1:4" x14ac:dyDescent="0.25">
      <c r="A29" s="24" t="s">
        <v>29</v>
      </c>
      <c r="B29" s="24"/>
      <c r="C29" s="25">
        <f ca="1">RATE(yrssinceipo,periodicpmt,Initialpurchase,todaysvalue,type,guess)</f>
        <v>0.18563072752617463</v>
      </c>
      <c r="D29" s="26"/>
    </row>
    <row r="30" spans="1:4" x14ac:dyDescent="0.25">
      <c r="A30" s="26"/>
      <c r="B30" s="26"/>
      <c r="C30" s="31"/>
      <c r="D30" s="26"/>
    </row>
    <row r="31" spans="1:4" x14ac:dyDescent="0.25">
      <c r="A31" s="26" t="s">
        <v>36</v>
      </c>
      <c r="B31" s="26"/>
      <c r="C31" s="26">
        <v>0</v>
      </c>
      <c r="D31" s="26" t="s">
        <v>37</v>
      </c>
    </row>
    <row r="32" spans="1:4" x14ac:dyDescent="0.25">
      <c r="A32" s="26" t="s">
        <v>39</v>
      </c>
      <c r="B32" s="26"/>
      <c r="C32" s="26">
        <v>1</v>
      </c>
      <c r="D32" s="26" t="s">
        <v>38</v>
      </c>
    </row>
    <row r="33" spans="1:4" x14ac:dyDescent="0.25">
      <c r="A33" s="26" t="s">
        <v>40</v>
      </c>
      <c r="B33" s="26"/>
      <c r="C33" s="26">
        <v>0.5</v>
      </c>
      <c r="D33" s="26" t="s">
        <v>43</v>
      </c>
    </row>
    <row r="34" spans="1:4" x14ac:dyDescent="0.25">
      <c r="A34" s="26" t="s">
        <v>41</v>
      </c>
      <c r="B34" s="26"/>
      <c r="C34" s="26"/>
      <c r="D34" s="26"/>
    </row>
    <row r="35" spans="1:4" x14ac:dyDescent="0.25">
      <c r="A35" s="26" t="s">
        <v>42</v>
      </c>
      <c r="B35" s="26"/>
      <c r="C35" s="26"/>
      <c r="D35" s="2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Value of $ invested in IPO</vt:lpstr>
      <vt:lpstr>Value of IPO shares</vt:lpstr>
      <vt:lpstr>Total share return since IPO</vt:lpstr>
      <vt:lpstr>Annualized return since IPO</vt:lpstr>
      <vt:lpstr>Sheet2</vt:lpstr>
      <vt:lpstr>Sheet3</vt:lpstr>
      <vt:lpstr>guess</vt:lpstr>
      <vt:lpstr>Initialpurchase</vt:lpstr>
      <vt:lpstr>periodicpmt</vt:lpstr>
      <vt:lpstr>'Value of IPO shares'!Print_Area</vt:lpstr>
      <vt:lpstr>todaysvalue</vt:lpstr>
      <vt:lpstr>type</vt:lpstr>
      <vt:lpstr>yrssinceipo</vt:lpstr>
    </vt:vector>
  </TitlesOfParts>
  <Company>Microsoft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Halladay</dc:creator>
  <cp:lastModifiedBy>Aniket Gupta</cp:lastModifiedBy>
  <cp:lastPrinted>1999-04-09T22:02:19Z</cp:lastPrinted>
  <dcterms:created xsi:type="dcterms:W3CDTF">1999-04-03T23:06:13Z</dcterms:created>
  <dcterms:modified xsi:type="dcterms:W3CDTF">2024-01-29T04:54:08Z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-2119959146</vt:i4>
  </property>
  <property fmtid="{D5CDD505-2E9C-101B-9397-08002B2CF9AE}" pid="3" name="_EmailSubject">
    <vt:lpwstr>Tables on IR Site</vt:lpwstr>
  </property>
  <property fmtid="{D5CDD505-2E9C-101B-9397-08002B2CF9AE}" pid="4" name="_AuthorEmail">
    <vt:lpwstr>krisains@microsoft.com</vt:lpwstr>
  </property>
  <property fmtid="{D5CDD505-2E9C-101B-9397-08002B2CF9AE}" pid="5" name="_AuthorEmailDisplayName">
    <vt:lpwstr>Kristina Ainsworth</vt:lpwstr>
  </property>
  <property fmtid="{D5CDD505-2E9C-101B-9397-08002B2CF9AE}" pid="6" name="_ReviewingToolsShownOnce">
    <vt:lpwstr/>
  </property>
</Properties>
</file>