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764D1212-16B7-4C1E-B27D-8F95134E5276}" xr6:coauthVersionLast="47" xr6:coauthVersionMax="47" xr10:uidLastSave="{00000000-0000-0000-0000-000000000000}"/>
  <bookViews>
    <workbookView xWindow="3348" yWindow="3348" windowWidth="17280" windowHeight="8880" activeTab="2"/>
  </bookViews>
  <sheets>
    <sheet name="CurrentProtocols" sheetId="1" r:id="rId1"/>
    <sheet name="Databases+Cochrane" sheetId="2" r:id="rId2"/>
    <sheet name="ReferenceWorks" sheetId="3" r:id="rId3"/>
  </sheets>
  <calcPr calcId="191029" iterate="1" iterateCount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3" l="1"/>
  <c r="K43" i="3" s="1"/>
  <c r="L43" i="3" s="1"/>
  <c r="F43" i="3"/>
  <c r="G43" i="3" s="1"/>
  <c r="H43" i="3" s="1"/>
  <c r="J42" i="3"/>
  <c r="K42" i="3"/>
  <c r="L42" i="3" s="1"/>
  <c r="F42" i="3"/>
  <c r="G42" i="3" s="1"/>
  <c r="H42" i="3" s="1"/>
  <c r="J41" i="3"/>
  <c r="K41" i="3" s="1"/>
  <c r="L41" i="3" s="1"/>
  <c r="F41" i="3"/>
  <c r="G41" i="3" s="1"/>
  <c r="H41" i="3" s="1"/>
  <c r="J40" i="3"/>
  <c r="K40" i="3"/>
  <c r="L40" i="3" s="1"/>
  <c r="F40" i="3"/>
  <c r="G40" i="3"/>
  <c r="H40" i="3"/>
  <c r="J39" i="3"/>
  <c r="K39" i="3" s="1"/>
  <c r="L39" i="3" s="1"/>
  <c r="F39" i="3"/>
  <c r="G39" i="3" s="1"/>
  <c r="H39" i="3" s="1"/>
  <c r="J38" i="3"/>
  <c r="K38" i="3"/>
  <c r="L38" i="3" s="1"/>
  <c r="F38" i="3"/>
  <c r="G38" i="3" s="1"/>
  <c r="H38" i="3" s="1"/>
  <c r="J37" i="3"/>
  <c r="K37" i="3" s="1"/>
  <c r="L37" i="3" s="1"/>
  <c r="F37" i="3"/>
  <c r="G37" i="3" s="1"/>
  <c r="H37" i="3" s="1"/>
  <c r="J36" i="3"/>
  <c r="K36" i="3"/>
  <c r="L36" i="3" s="1"/>
  <c r="F36" i="3"/>
  <c r="G36" i="3"/>
  <c r="H36" i="3"/>
  <c r="J35" i="3"/>
  <c r="K35" i="3" s="1"/>
  <c r="L35" i="3" s="1"/>
  <c r="F35" i="3"/>
  <c r="G35" i="3" s="1"/>
  <c r="H35" i="3" s="1"/>
  <c r="J34" i="3"/>
  <c r="K34" i="3"/>
  <c r="L34" i="3" s="1"/>
  <c r="F34" i="3"/>
  <c r="G34" i="3"/>
  <c r="H34" i="3"/>
  <c r="L33" i="3"/>
  <c r="J32" i="3"/>
  <c r="K32" i="3"/>
  <c r="L32" i="3"/>
  <c r="G32" i="3"/>
  <c r="H32" i="3" s="1"/>
  <c r="J31" i="3"/>
  <c r="K31" i="3"/>
  <c r="L31" i="3" s="1"/>
  <c r="F31" i="3"/>
  <c r="G31" i="3"/>
  <c r="H31" i="3"/>
  <c r="J30" i="3"/>
  <c r="K30" i="3" s="1"/>
  <c r="L30" i="3" s="1"/>
  <c r="F30" i="3"/>
  <c r="G30" i="3" s="1"/>
  <c r="H30" i="3" s="1"/>
  <c r="J29" i="3"/>
  <c r="K29" i="3"/>
  <c r="L29" i="3" s="1"/>
  <c r="F29" i="3"/>
  <c r="G29" i="3"/>
  <c r="H29" i="3"/>
  <c r="J28" i="3"/>
  <c r="K28" i="3" s="1"/>
  <c r="L28" i="3" s="1"/>
  <c r="F28" i="3"/>
  <c r="G28" i="3" s="1"/>
  <c r="H28" i="3" s="1"/>
  <c r="J27" i="3"/>
  <c r="K27" i="3"/>
  <c r="L27" i="3" s="1"/>
  <c r="F27" i="3"/>
  <c r="G27" i="3"/>
  <c r="H27" i="3"/>
  <c r="J26" i="3"/>
  <c r="K26" i="3" s="1"/>
  <c r="L26" i="3" s="1"/>
  <c r="F26" i="3"/>
  <c r="G26" i="3" s="1"/>
  <c r="H26" i="3" s="1"/>
  <c r="J25" i="3"/>
  <c r="K25" i="3"/>
  <c r="L25" i="3" s="1"/>
  <c r="F25" i="3"/>
  <c r="G25" i="3"/>
  <c r="H25" i="3"/>
  <c r="J24" i="3"/>
  <c r="K24" i="3" s="1"/>
  <c r="L24" i="3" s="1"/>
  <c r="F24" i="3"/>
  <c r="G24" i="3" s="1"/>
  <c r="H24" i="3" s="1"/>
  <c r="J23" i="3"/>
  <c r="K23" i="3"/>
  <c r="L23" i="3" s="1"/>
  <c r="F23" i="3"/>
  <c r="G23" i="3"/>
  <c r="H23" i="3"/>
  <c r="J22" i="3"/>
  <c r="K22" i="3" s="1"/>
  <c r="L22" i="3" s="1"/>
  <c r="F22" i="3"/>
  <c r="G22" i="3" s="1"/>
  <c r="H22" i="3" s="1"/>
  <c r="J21" i="3"/>
  <c r="K21" i="3"/>
  <c r="L21" i="3" s="1"/>
  <c r="F21" i="3"/>
  <c r="G21" i="3"/>
  <c r="H21" i="3"/>
  <c r="J20" i="3"/>
  <c r="K20" i="3" s="1"/>
  <c r="L20" i="3" s="1"/>
  <c r="F20" i="3"/>
  <c r="G20" i="3" s="1"/>
  <c r="H20" i="3" s="1"/>
  <c r="J19" i="3"/>
  <c r="K19" i="3"/>
  <c r="L19" i="3" s="1"/>
  <c r="F19" i="3"/>
  <c r="G19" i="3"/>
  <c r="H19" i="3"/>
  <c r="J18" i="3"/>
  <c r="K18" i="3" s="1"/>
  <c r="L18" i="3" s="1"/>
  <c r="F18" i="3"/>
  <c r="G18" i="3" s="1"/>
  <c r="H18" i="3" s="1"/>
  <c r="J17" i="3"/>
  <c r="K17" i="3"/>
  <c r="L17" i="3" s="1"/>
  <c r="F17" i="3"/>
  <c r="G17" i="3"/>
  <c r="H17" i="3"/>
  <c r="J16" i="3"/>
  <c r="K16" i="3" s="1"/>
  <c r="L16" i="3" s="1"/>
  <c r="F16" i="3"/>
  <c r="G16" i="3" s="1"/>
  <c r="H16" i="3" s="1"/>
  <c r="J15" i="3"/>
  <c r="K15" i="3"/>
  <c r="L15" i="3" s="1"/>
  <c r="F15" i="3"/>
  <c r="G15" i="3"/>
  <c r="H15" i="3"/>
  <c r="J14" i="3"/>
  <c r="K14" i="3" s="1"/>
  <c r="L14" i="3" s="1"/>
  <c r="F14" i="3"/>
  <c r="G14" i="3" s="1"/>
  <c r="H14" i="3" s="1"/>
  <c r="J13" i="3"/>
  <c r="K13" i="3"/>
  <c r="L13" i="3" s="1"/>
  <c r="F13" i="3"/>
  <c r="G13" i="3"/>
  <c r="H13" i="3"/>
</calcChain>
</file>

<file path=xl/sharedStrings.xml><?xml version="1.0" encoding="utf-8"?>
<sst xmlns="http://schemas.openxmlformats.org/spreadsheetml/2006/main" count="145" uniqueCount="85">
  <si>
    <t>Current Protocols</t>
  </si>
  <si>
    <t>FTEs (any type of institution)</t>
  </si>
  <si>
    <t>&lt;=10k</t>
  </si>
  <si>
    <t>&lt;=40k</t>
  </si>
  <si>
    <t>CP in Cell Biology</t>
  </si>
  <si>
    <t>now</t>
  </si>
  <si>
    <t>CP in Cytometry</t>
  </si>
  <si>
    <t>CP in Food Analytical Chemistry</t>
  </si>
  <si>
    <t>CP in Human Genetics</t>
  </si>
  <si>
    <t>CP in Immunology</t>
  </si>
  <si>
    <t>CP in Magnetic Resonance Imaging</t>
  </si>
  <si>
    <t>CP in Molecular Biology</t>
  </si>
  <si>
    <t>CP in Neuroscience</t>
  </si>
  <si>
    <t>CP in Nucleic Acid Chemistry</t>
  </si>
  <si>
    <t>CP in Pharmacology</t>
  </si>
  <si>
    <t>CP in Protein Science</t>
  </si>
  <si>
    <t>CP in Toxicology</t>
  </si>
  <si>
    <t>CP in Bioinformatics</t>
  </si>
  <si>
    <t>Notes &amp; Policies: Subscription Pricing</t>
  </si>
  <si>
    <t>Policies are for all CP &amp; MRW products unless otherwise noted.</t>
  </si>
  <si>
    <r>
      <t>Academic FTEs</t>
    </r>
    <r>
      <rPr>
        <sz val="10"/>
        <rFont val="Arial"/>
        <family val="2"/>
      </rPr>
      <t>=all students and faculty.</t>
    </r>
  </si>
  <si>
    <r>
      <t>Corporate FTEs</t>
    </r>
    <r>
      <rPr>
        <sz val="10"/>
        <rFont val="Arial"/>
        <family val="2"/>
      </rPr>
      <t>=all employees.</t>
    </r>
  </si>
  <si>
    <r>
      <t>CP pricing:</t>
    </r>
    <r>
      <rPr>
        <sz val="10"/>
        <rFont val="Arial"/>
        <family val="2"/>
      </rPr>
      <t xml:space="preserve">  If the FTE number for the institution you're quoting is off the chart, add $500 for Molecular Biology or $375 for other CPs for each additional increment of 5k FTEs.</t>
    </r>
  </si>
  <si>
    <r>
      <t>CP multiple database discounts</t>
    </r>
    <r>
      <rPr>
        <i/>
        <sz val="10"/>
        <rFont val="Arial"/>
        <family val="2"/>
      </rPr>
      <t>:</t>
    </r>
    <r>
      <rPr>
        <sz val="10"/>
        <rFont val="Arial"/>
        <family val="2"/>
      </rPr>
      <t xml:space="preserve"> 10% for two to five CPs; 15% for six or more.  Don't count MRWs in your tally.</t>
    </r>
  </si>
  <si>
    <r>
      <t>Archiving policy:</t>
    </r>
    <r>
      <rPr>
        <sz val="10"/>
        <rFont val="Arial"/>
        <family val="2"/>
      </rPr>
      <t xml:space="preserve"> Archival access will no longer be offered as a feature of the annual subscription license option</t>
    </r>
  </si>
  <si>
    <t>2004 Current Protocols - Subscription</t>
  </si>
  <si>
    <t>2004 Database - Subscription</t>
  </si>
  <si>
    <t>DATABASES</t>
  </si>
  <si>
    <t>ACADEMIC FTES</t>
  </si>
  <si>
    <t>CORPORATE FTES</t>
  </si>
  <si>
    <t>Electronic Reagents for Organic Synthesis (EROS)</t>
  </si>
  <si>
    <t>Organic-Chemical Drugs and Their Synonyms</t>
  </si>
  <si>
    <t>Database of Polymer Properties</t>
  </si>
  <si>
    <t>Organic Syntheses</t>
  </si>
  <si>
    <t>Organic Reactions</t>
  </si>
  <si>
    <t>COCHRANE</t>
  </si>
  <si>
    <t>&lt;=5K</t>
  </si>
  <si>
    <t>&lt;=10K</t>
  </si>
  <si>
    <t>&lt;=20K</t>
  </si>
  <si>
    <t>&lt;=30K</t>
  </si>
  <si>
    <t>&lt;=40K</t>
  </si>
  <si>
    <t>40K+</t>
  </si>
  <si>
    <t>&lt;=1K</t>
  </si>
  <si>
    <t>&lt;=15K</t>
  </si>
  <si>
    <t>&lt;30K</t>
  </si>
  <si>
    <t>The Cochrane Library</t>
  </si>
  <si>
    <t xml:space="preserve">2004 Reference Work Pricing - Subscription and Onetime </t>
  </si>
  <si>
    <t>2004 Print</t>
  </si>
  <si>
    <t>SUBSCRIPTION</t>
  </si>
  <si>
    <t>ONE-TIME PRICE</t>
  </si>
  <si>
    <t>40k+</t>
  </si>
  <si>
    <t>&lt;=1k</t>
  </si>
  <si>
    <t>10k+</t>
  </si>
  <si>
    <t>Reference Works</t>
  </si>
  <si>
    <t>Burger's Medicinal Chemistry and Drug Discovery</t>
  </si>
  <si>
    <t>Characterization of Materials</t>
  </si>
  <si>
    <t>Comprehensive Handbook of Psychology</t>
  </si>
  <si>
    <t>Encyclopedia of Agrochemicals</t>
  </si>
  <si>
    <t xml:space="preserve">Encyclopedia of Applied Physics </t>
  </si>
  <si>
    <t>Encyclopedia of Bioprocess Technology</t>
  </si>
  <si>
    <t>Encyclopedia of Catalysis</t>
  </si>
  <si>
    <t>Encyclopedia of Cell Technology</t>
  </si>
  <si>
    <t>Encyclopedia of Computational Chemistry</t>
  </si>
  <si>
    <t>Encyclopedia of Environmental Microbiology</t>
  </si>
  <si>
    <t>Encyclopedia of Ethical, Legal, and Policy Issues in Biotechnology</t>
  </si>
  <si>
    <t>Encyclopedia of Imaging Science &amp; Technology</t>
  </si>
  <si>
    <t>Encyclopedia of Molecular Biology</t>
  </si>
  <si>
    <t>Encyclopedia of Molecular Medicine</t>
  </si>
  <si>
    <t>Encyclopedia of Smart Materials</t>
  </si>
  <si>
    <t>Encyclopedia of Software Engineering</t>
  </si>
  <si>
    <t>Encyclopedia of Telecommunications</t>
  </si>
  <si>
    <t>Encylopedia of Space Science &amp; Technology</t>
  </si>
  <si>
    <t>Handbook of Chemicals and Gases for the Semiconductor Industry</t>
  </si>
  <si>
    <r>
      <t xml:space="preserve">International Textbook of Diabetes Mellitus </t>
    </r>
    <r>
      <rPr>
        <b/>
        <sz val="10"/>
        <color indexed="8"/>
        <rFont val="Arial"/>
        <family val="2"/>
      </rPr>
      <t xml:space="preserve"> (see sheet 3)</t>
    </r>
  </si>
  <si>
    <t>MAK Values and Occupational Toxicants</t>
  </si>
  <si>
    <t>Kirk-Othmer Encyclopedia of Chemical Technology</t>
  </si>
  <si>
    <t>Mark Encyclopedia of Polymer Science &amp; Technology</t>
  </si>
  <si>
    <t>Patty's Industrial Hygiene</t>
  </si>
  <si>
    <t>Patty's Toxicology</t>
  </si>
  <si>
    <t>Reference Manual for Telecommunications Engineering</t>
  </si>
  <si>
    <t>Stevens Handbook of Experimental Psychology</t>
  </si>
  <si>
    <t>TNM</t>
  </si>
  <si>
    <t>Ullmann's Encyclopedia of Industrial Chemistry</t>
  </si>
  <si>
    <t>Wiley Encyclopedia of Electrical and Electronics Engineering</t>
  </si>
  <si>
    <t>Express Exec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</si>
</sst>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1" formatCode="_-* #,##0.00\ _K_č_-;\-* #,##0.00\ _K_č_-;_-* &quot;-&quot;??\ _K_č_-;_-@_-"/>
    <numFmt numFmtId="172" formatCode="_-* #,##0_-;\-* #,##0_-;_-* &quot;-&quot;??_-;_-@_-"/>
    <numFmt numFmtId="173" formatCode="_(* #,##0_);_(* \(#,##0\);_(* &quot;-&quot;??_);_(@_)"/>
  </numFmts>
  <fonts count="22" x14ac:knownFonts="1">
    <font>
      <sz val="10"/>
      <name val="Arial"/>
      <charset val="238"/>
    </font>
    <font>
      <sz val="10"/>
      <name val="Arial"/>
      <charset val="238"/>
    </font>
    <font>
      <b/>
      <sz val="16"/>
      <name val="Arial"/>
      <family val="2"/>
    </font>
    <font>
      <b/>
      <sz val="10"/>
      <name val="Arial"/>
      <family val="2"/>
    </font>
    <font>
      <b/>
      <sz val="12"/>
      <color indexed="9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4"/>
      <color indexed="9"/>
      <name val="Arial"/>
      <family val="2"/>
    </font>
    <font>
      <b/>
      <sz val="12"/>
      <color indexed="8"/>
      <name val="Arial"/>
      <family val="2"/>
    </font>
    <font>
      <b/>
      <sz val="11"/>
      <color indexed="8"/>
      <name val="Arial"/>
      <family val="2"/>
    </font>
    <font>
      <b/>
      <sz val="12"/>
      <name val="Arial"/>
      <family val="2"/>
    </font>
    <font>
      <b/>
      <sz val="10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b/>
      <sz val="20"/>
      <color indexed="9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3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1" fillId="0" borderId="0" applyFont="0" applyFill="0" applyBorder="0" applyAlignment="0" applyProtection="0"/>
    <xf numFmtId="171" fontId="1" fillId="0" borderId="0" applyFont="0" applyFill="0" applyBorder="0" applyAlignment="0" applyProtection="0"/>
  </cellStyleXfs>
  <cellXfs count="81">
    <xf numFmtId="0" fontId="0" fillId="0" borderId="0" xfId="0"/>
    <xf numFmtId="0" fontId="7" fillId="3" borderId="1" xfId="0" applyFont="1" applyFill="1" applyBorder="1" applyAlignment="1"/>
    <xf numFmtId="0" fontId="6" fillId="3" borderId="2" xfId="0" applyFont="1" applyFill="1" applyBorder="1" applyAlignment="1"/>
    <xf numFmtId="3" fontId="6" fillId="3" borderId="2" xfId="2" applyNumberFormat="1" applyFont="1" applyFill="1" applyBorder="1" applyAlignment="1"/>
    <xf numFmtId="0" fontId="6" fillId="3" borderId="3" xfId="0" applyFont="1" applyFill="1" applyBorder="1" applyAlignment="1"/>
    <xf numFmtId="0" fontId="6" fillId="3" borderId="4" xfId="0" applyFont="1" applyFill="1" applyBorder="1" applyAlignment="1">
      <alignment horizontal="center"/>
    </xf>
    <xf numFmtId="0" fontId="6" fillId="3" borderId="0" xfId="0" applyFont="1" applyFill="1" applyBorder="1" applyAlignment="1"/>
    <xf numFmtId="3" fontId="6" fillId="3" borderId="0" xfId="2" applyNumberFormat="1" applyFont="1" applyFill="1" applyBorder="1" applyAlignment="1"/>
    <xf numFmtId="0" fontId="6" fillId="3" borderId="5" xfId="0" applyFont="1" applyFill="1" applyBorder="1" applyAlignment="1"/>
    <xf numFmtId="0" fontId="8" fillId="3" borderId="4" xfId="0" applyFont="1" applyFill="1" applyBorder="1" applyAlignment="1"/>
    <xf numFmtId="0" fontId="8" fillId="3" borderId="6" xfId="0" applyFont="1" applyFill="1" applyBorder="1" applyAlignment="1"/>
    <xf numFmtId="0" fontId="6" fillId="3" borderId="7" xfId="0" applyFont="1" applyFill="1" applyBorder="1" applyAlignment="1"/>
    <xf numFmtId="3" fontId="6" fillId="3" borderId="7" xfId="2" applyNumberFormat="1" applyFont="1" applyFill="1" applyBorder="1" applyAlignment="1"/>
    <xf numFmtId="0" fontId="6" fillId="3" borderId="8" xfId="0" applyFont="1" applyFill="1" applyBorder="1" applyAlignment="1"/>
    <xf numFmtId="0" fontId="0" fillId="4" borderId="0" xfId="0" applyFill="1"/>
    <xf numFmtId="0" fontId="14" fillId="5" borderId="9" xfId="0" applyFont="1" applyFill="1" applyBorder="1"/>
    <xf numFmtId="0" fontId="12" fillId="5" borderId="9" xfId="0" applyFont="1" applyFill="1" applyBorder="1"/>
    <xf numFmtId="0" fontId="16" fillId="5" borderId="9" xfId="0" applyFont="1" applyFill="1" applyBorder="1"/>
    <xf numFmtId="0" fontId="0" fillId="5" borderId="9" xfId="0" applyFill="1" applyBorder="1"/>
    <xf numFmtId="0" fontId="18" fillId="4" borderId="0" xfId="0" applyFont="1" applyFill="1" applyBorder="1"/>
    <xf numFmtId="0" fontId="3" fillId="5" borderId="9" xfId="0" applyFont="1" applyFill="1" applyBorder="1" applyAlignment="1">
      <alignment horizontal="right"/>
    </xf>
    <xf numFmtId="0" fontId="0" fillId="5" borderId="0" xfId="0" applyFill="1"/>
    <xf numFmtId="0" fontId="5" fillId="5" borderId="0" xfId="0" applyFont="1" applyFill="1" applyBorder="1" applyAlignment="1">
      <alignment horizontal="right"/>
    </xf>
    <xf numFmtId="0" fontId="2" fillId="5" borderId="0" xfId="0" applyFont="1" applyFill="1"/>
    <xf numFmtId="0" fontId="15" fillId="5" borderId="0" xfId="0" applyFont="1" applyFill="1" applyBorder="1" applyAlignment="1">
      <alignment horizontal="right"/>
    </xf>
    <xf numFmtId="0" fontId="0" fillId="5" borderId="0" xfId="0" applyFill="1" applyBorder="1"/>
    <xf numFmtId="0" fontId="0" fillId="5" borderId="9" xfId="0" applyFill="1" applyBorder="1" applyAlignment="1">
      <alignment horizontal="right"/>
    </xf>
    <xf numFmtId="172" fontId="0" fillId="5" borderId="0" xfId="2" applyNumberFormat="1" applyFont="1" applyFill="1" applyBorder="1"/>
    <xf numFmtId="172" fontId="0" fillId="5" borderId="0" xfId="2" applyNumberFormat="1" applyFont="1" applyFill="1" applyBorder="1" applyAlignment="1">
      <alignment horizontal="right"/>
    </xf>
    <xf numFmtId="17" fontId="0" fillId="5" borderId="9" xfId="0" applyNumberFormat="1" applyFill="1" applyBorder="1" applyAlignment="1">
      <alignment horizontal="right"/>
    </xf>
    <xf numFmtId="0" fontId="3" fillId="5" borderId="9" xfId="0" applyFont="1" applyFill="1" applyBorder="1"/>
    <xf numFmtId="172" fontId="3" fillId="5" borderId="9" xfId="2" applyNumberFormat="1" applyFont="1" applyFill="1" applyBorder="1"/>
    <xf numFmtId="9" fontId="0" fillId="5" borderId="9" xfId="0" applyNumberFormat="1" applyFill="1" applyBorder="1"/>
    <xf numFmtId="0" fontId="0" fillId="6" borderId="0" xfId="0" applyFill="1"/>
    <xf numFmtId="0" fontId="2" fillId="6" borderId="0" xfId="0" applyFont="1" applyFill="1"/>
    <xf numFmtId="0" fontId="5" fillId="6" borderId="9" xfId="0" applyFont="1" applyFill="1" applyBorder="1" applyAlignment="1">
      <alignment horizontal="center" vertical="center" wrapText="1"/>
    </xf>
    <xf numFmtId="0" fontId="5" fillId="6" borderId="0" xfId="0" applyFont="1" applyFill="1" applyBorder="1" applyAlignment="1">
      <alignment horizontal="center" vertical="center"/>
    </xf>
    <xf numFmtId="3" fontId="5" fillId="6" borderId="0" xfId="2" applyNumberFormat="1" applyFont="1" applyFill="1" applyBorder="1" applyAlignment="1">
      <alignment horizontal="center" vertical="center"/>
    </xf>
    <xf numFmtId="0" fontId="6" fillId="6" borderId="9" xfId="0" applyFont="1" applyFill="1" applyBorder="1" applyAlignment="1">
      <alignment horizontal="left"/>
    </xf>
    <xf numFmtId="17" fontId="0" fillId="6" borderId="9" xfId="0" applyNumberFormat="1" applyFill="1" applyBorder="1" applyAlignment="1">
      <alignment horizontal="center"/>
    </xf>
    <xf numFmtId="3" fontId="0" fillId="6" borderId="0" xfId="0" applyNumberFormat="1" applyFill="1" applyBorder="1" applyAlignment="1">
      <alignment horizontal="center"/>
    </xf>
    <xf numFmtId="3" fontId="0" fillId="6" borderId="0" xfId="2" applyNumberFormat="1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vertical="center" wrapText="1"/>
    </xf>
    <xf numFmtId="0" fontId="0" fillId="7" borderId="0" xfId="0" applyFill="1"/>
    <xf numFmtId="0" fontId="2" fillId="7" borderId="0" xfId="0" applyFont="1" applyFill="1"/>
    <xf numFmtId="0" fontId="19" fillId="7" borderId="0" xfId="0" applyFont="1" applyFill="1" applyAlignment="1">
      <alignment horizontal="center"/>
    </xf>
    <xf numFmtId="0" fontId="14" fillId="7" borderId="7" xfId="0" applyFont="1" applyFill="1" applyBorder="1"/>
    <xf numFmtId="0" fontId="12" fillId="7" borderId="7" xfId="0" applyFont="1" applyFill="1" applyBorder="1"/>
    <xf numFmtId="0" fontId="15" fillId="7" borderId="7" xfId="0" applyFont="1" applyFill="1" applyBorder="1" applyAlignment="1">
      <alignment horizontal="right"/>
    </xf>
    <xf numFmtId="0" fontId="15" fillId="7" borderId="8" xfId="0" applyFont="1" applyFill="1" applyBorder="1" applyAlignment="1">
      <alignment horizontal="right"/>
    </xf>
    <xf numFmtId="0" fontId="16" fillId="7" borderId="0" xfId="0" applyFont="1" applyFill="1"/>
    <xf numFmtId="0" fontId="5" fillId="7" borderId="0" xfId="0" applyFont="1" applyFill="1" applyBorder="1" applyAlignment="1">
      <alignment horizontal="right"/>
    </xf>
    <xf numFmtId="0" fontId="5" fillId="7" borderId="5" xfId="0" applyFont="1" applyFill="1" applyBorder="1" applyAlignment="1">
      <alignment horizontal="right"/>
    </xf>
    <xf numFmtId="0" fontId="0" fillId="7" borderId="4" xfId="0" applyFill="1" applyBorder="1"/>
    <xf numFmtId="0" fontId="0" fillId="7" borderId="0" xfId="0" applyFill="1" applyBorder="1"/>
    <xf numFmtId="0" fontId="0" fillId="7" borderId="5" xfId="0" applyFill="1" applyBorder="1"/>
    <xf numFmtId="0" fontId="12" fillId="7" borderId="9" xfId="0" applyFont="1" applyFill="1" applyBorder="1" applyAlignment="1">
      <alignment horizontal="left"/>
    </xf>
    <xf numFmtId="0" fontId="0" fillId="7" borderId="9" xfId="0" applyFill="1" applyBorder="1"/>
    <xf numFmtId="173" fontId="12" fillId="7" borderId="9" xfId="1" applyNumberFormat="1" applyFont="1" applyFill="1" applyBorder="1" applyAlignment="1">
      <alignment horizontal="center"/>
    </xf>
    <xf numFmtId="172" fontId="0" fillId="7" borderId="9" xfId="2" applyNumberFormat="1" applyFont="1" applyFill="1" applyBorder="1" applyAlignment="1">
      <alignment horizontal="center"/>
    </xf>
    <xf numFmtId="17" fontId="0" fillId="7" borderId="9" xfId="0" applyNumberFormat="1" applyFill="1" applyBorder="1" applyAlignment="1">
      <alignment horizontal="left"/>
    </xf>
    <xf numFmtId="0" fontId="12" fillId="7" borderId="9" xfId="0" applyFont="1" applyFill="1" applyBorder="1"/>
    <xf numFmtId="172" fontId="12" fillId="7" borderId="9" xfId="2" applyNumberFormat="1" applyFont="1" applyFill="1" applyBorder="1" applyAlignment="1">
      <alignment horizontal="center"/>
    </xf>
    <xf numFmtId="0" fontId="6" fillId="3" borderId="4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6" fillId="3" borderId="5" xfId="0" applyFont="1" applyFill="1" applyBorder="1" applyAlignment="1">
      <alignment horizontal="left"/>
    </xf>
    <xf numFmtId="3" fontId="3" fillId="6" borderId="0" xfId="0" applyNumberFormat="1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 wrapText="1"/>
    </xf>
    <xf numFmtId="3" fontId="3" fillId="6" borderId="0" xfId="0" applyNumberFormat="1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2" borderId="0" xfId="0" applyFont="1" applyFill="1" applyAlignment="1">
      <alignment horizontal="center" vertical="center" textRotation="90"/>
    </xf>
    <xf numFmtId="0" fontId="11" fillId="5" borderId="0" xfId="0" applyFont="1" applyFill="1" applyBorder="1" applyAlignment="1">
      <alignment horizontal="center"/>
    </xf>
    <xf numFmtId="0" fontId="12" fillId="5" borderId="0" xfId="0" applyFont="1" applyFill="1" applyBorder="1" applyAlignment="1">
      <alignment horizontal="center"/>
    </xf>
    <xf numFmtId="0" fontId="13" fillId="2" borderId="9" xfId="0" applyFont="1" applyFill="1" applyBorder="1" applyAlignment="1">
      <alignment horizontal="center" vertical="center" textRotation="90"/>
    </xf>
    <xf numFmtId="0" fontId="17" fillId="2" borderId="0" xfId="0" applyFont="1" applyFill="1" applyAlignment="1">
      <alignment horizontal="center" vertical="center" textRotation="90"/>
    </xf>
    <xf numFmtId="0" fontId="16" fillId="7" borderId="1" xfId="0" applyFont="1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20" fillId="2" borderId="5" xfId="0" applyFont="1" applyFill="1" applyBorder="1" applyAlignment="1">
      <alignment horizontal="center" vertical="center" textRotation="90"/>
    </xf>
  </cellXfs>
  <cellStyles count="3">
    <cellStyle name="Comma" xfId="2" builtinId="3"/>
    <cellStyle name="Comma_Sheet1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2369820</xdr:colOff>
      <xdr:row>2</xdr:row>
      <xdr:rowOff>0</xdr:rowOff>
    </xdr:from>
    <xdr:to>
      <xdr:col>1</xdr:col>
      <xdr:colOff>4457700</xdr:colOff>
      <xdr:row>4</xdr:row>
      <xdr:rowOff>320040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DDD6D0E7-1016-2CEC-7208-FF1EABD32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979420" y="335280"/>
          <a:ext cx="2087880" cy="6553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1</xdr:row>
      <xdr:rowOff>30480</xdr:rowOff>
    </xdr:from>
    <xdr:to>
      <xdr:col>1</xdr:col>
      <xdr:colOff>1173480</xdr:colOff>
      <xdr:row>4</xdr:row>
      <xdr:rowOff>556260</xdr:rowOff>
    </xdr:to>
    <xdr:pic>
      <xdr:nvPicPr>
        <xdr:cNvPr id="1029" name="Picture 5">
          <a:extLst>
            <a:ext uri="{FF2B5EF4-FFF2-40B4-BE49-F238E27FC236}">
              <a16:creationId xmlns:a16="http://schemas.microsoft.com/office/drawing/2014/main" id="{596E1A7C-0AA8-9793-7674-18A938527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198120"/>
          <a:ext cx="1173480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396240</xdr:colOff>
      <xdr:row>25</xdr:row>
      <xdr:rowOff>30480</xdr:rowOff>
    </xdr:from>
    <xdr:to>
      <xdr:col>1</xdr:col>
      <xdr:colOff>2484120</xdr:colOff>
      <xdr:row>29</xdr:row>
      <xdr:rowOff>30480</xdr:rowOff>
    </xdr:to>
    <xdr:pic>
      <xdr:nvPicPr>
        <xdr:cNvPr id="1031" name="Picture 7">
          <a:extLst>
            <a:ext uri="{FF2B5EF4-FFF2-40B4-BE49-F238E27FC236}">
              <a16:creationId xmlns:a16="http://schemas.microsoft.com/office/drawing/2014/main" id="{47B2004D-4556-AE17-6BCA-0D0AA3D224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5840" y="5128260"/>
          <a:ext cx="208788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3</xdr:row>
      <xdr:rowOff>76200</xdr:rowOff>
    </xdr:from>
    <xdr:to>
      <xdr:col>5</xdr:col>
      <xdr:colOff>114300</xdr:colOff>
      <xdr:row>7</xdr:row>
      <xdr:rowOff>76200</xdr:rowOff>
    </xdr:to>
    <xdr:pic>
      <xdr:nvPicPr>
        <xdr:cNvPr id="2051" name="Picture 3">
          <a:extLst>
            <a:ext uri="{FF2B5EF4-FFF2-40B4-BE49-F238E27FC236}">
              <a16:creationId xmlns:a16="http://schemas.microsoft.com/office/drawing/2014/main" id="{BF25A8B0-7E0F-BB22-CCF7-D65B678037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928360" y="579120"/>
          <a:ext cx="204978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0</xdr:colOff>
      <xdr:row>2</xdr:row>
      <xdr:rowOff>30480</xdr:rowOff>
    </xdr:from>
    <xdr:to>
      <xdr:col>1</xdr:col>
      <xdr:colOff>1173480</xdr:colOff>
      <xdr:row>8</xdr:row>
      <xdr:rowOff>68580</xdr:rowOff>
    </xdr:to>
    <xdr:pic>
      <xdr:nvPicPr>
        <xdr:cNvPr id="2052" name="Picture 4">
          <a:extLst>
            <a:ext uri="{FF2B5EF4-FFF2-40B4-BE49-F238E27FC236}">
              <a16:creationId xmlns:a16="http://schemas.microsoft.com/office/drawing/2014/main" id="{DD9C210E-79F2-3AC3-5918-3B5FE68E8B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65760"/>
          <a:ext cx="117348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0</xdr:row>
      <xdr:rowOff>0</xdr:rowOff>
    </xdr:from>
    <xdr:to>
      <xdr:col>1</xdr:col>
      <xdr:colOff>1188720</xdr:colOff>
      <xdr:row>6</xdr:row>
      <xdr:rowOff>38100</xdr:rowOff>
    </xdr:to>
    <xdr:pic>
      <xdr:nvPicPr>
        <xdr:cNvPr id="3073" name="Picture 1">
          <a:extLst>
            <a:ext uri="{FF2B5EF4-FFF2-40B4-BE49-F238E27FC236}">
              <a16:creationId xmlns:a16="http://schemas.microsoft.com/office/drawing/2014/main" id="{41B0807C-9346-CAF7-5C12-14EB81159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lum contrast="40000"/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7220" y="0"/>
          <a:ext cx="1181100" cy="1112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388620</xdr:colOff>
      <xdr:row>1</xdr:row>
      <xdr:rowOff>45720</xdr:rowOff>
    </xdr:from>
    <xdr:to>
      <xdr:col>6</xdr:col>
      <xdr:colOff>594360</xdr:colOff>
      <xdr:row>5</xdr:row>
      <xdr:rowOff>45720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57FB4BA7-3E04-E537-B8CC-D1CF6E989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8420" y="213360"/>
          <a:ext cx="2034540" cy="670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"/>
  <sheetViews>
    <sheetView workbookViewId="0">
      <selection activeCell="D8" sqref="D8"/>
    </sheetView>
  </sheetViews>
  <sheetFormatPr defaultRowHeight="13.2" x14ac:dyDescent="0.25"/>
  <cols>
    <col min="2" max="2" width="80.6640625" customWidth="1"/>
  </cols>
  <sheetData>
    <row r="1" spans="1:14" x14ac:dyDescent="0.2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</row>
    <row r="2" spans="1:14" x14ac:dyDescent="0.25">
      <c r="A2" s="33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</row>
    <row r="3" spans="1:14" x14ac:dyDescent="0.2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</row>
    <row r="4" spans="1:14" x14ac:dyDescent="0.25">
      <c r="A4" s="33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</row>
    <row r="5" spans="1:14" ht="76.5" customHeight="1" x14ac:dyDescent="0.25">
      <c r="A5" s="3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</row>
    <row r="6" spans="1:14" ht="21" x14ac:dyDescent="0.4">
      <c r="A6" s="33"/>
      <c r="B6" s="34" t="s">
        <v>25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</row>
    <row r="7" spans="1:14" x14ac:dyDescent="0.25">
      <c r="A7" s="33"/>
      <c r="B7" s="33"/>
      <c r="C7" s="33"/>
      <c r="D7" s="70"/>
      <c r="E7" s="71"/>
      <c r="F7" s="71"/>
      <c r="G7" s="71"/>
      <c r="H7" s="71"/>
      <c r="I7" s="71"/>
      <c r="J7" s="71"/>
      <c r="K7" s="71"/>
      <c r="L7" s="71"/>
      <c r="M7" s="71"/>
      <c r="N7" s="71"/>
    </row>
    <row r="8" spans="1:14" ht="13.8" x14ac:dyDescent="0.25">
      <c r="A8" s="72" t="s">
        <v>0</v>
      </c>
      <c r="B8" s="35" t="s">
        <v>1</v>
      </c>
      <c r="C8" s="35"/>
      <c r="D8" s="36"/>
      <c r="E8" s="36"/>
      <c r="F8" s="36"/>
      <c r="G8" s="37"/>
      <c r="H8" s="36"/>
      <c r="I8" s="36"/>
      <c r="J8" s="36"/>
      <c r="K8" s="36"/>
      <c r="L8" s="36"/>
      <c r="M8" s="36"/>
      <c r="N8" s="36"/>
    </row>
    <row r="9" spans="1:14" x14ac:dyDescent="0.25">
      <c r="A9" s="72"/>
      <c r="B9" s="38" t="s">
        <v>4</v>
      </c>
      <c r="C9" s="39" t="s">
        <v>5</v>
      </c>
      <c r="D9" s="40"/>
      <c r="E9" s="40"/>
      <c r="F9" s="40"/>
      <c r="G9" s="41"/>
      <c r="H9" s="40"/>
      <c r="I9" s="40"/>
      <c r="J9" s="40"/>
      <c r="K9" s="40"/>
      <c r="L9" s="40"/>
      <c r="M9" s="40"/>
      <c r="N9" s="40"/>
    </row>
    <row r="10" spans="1:14" x14ac:dyDescent="0.25">
      <c r="A10" s="72"/>
      <c r="B10" s="38" t="s">
        <v>6</v>
      </c>
      <c r="C10" s="39" t="s">
        <v>5</v>
      </c>
      <c r="D10" s="40"/>
      <c r="E10" s="40"/>
      <c r="F10" s="40"/>
      <c r="G10" s="41"/>
      <c r="H10" s="40"/>
      <c r="I10" s="40"/>
      <c r="J10" s="40"/>
      <c r="K10" s="40"/>
      <c r="L10" s="40"/>
      <c r="M10" s="40"/>
      <c r="N10" s="40"/>
    </row>
    <row r="11" spans="1:14" x14ac:dyDescent="0.25">
      <c r="A11" s="72"/>
      <c r="B11" s="38" t="s">
        <v>7</v>
      </c>
      <c r="C11" s="39" t="s">
        <v>5</v>
      </c>
      <c r="D11" s="40"/>
      <c r="E11" s="40"/>
      <c r="F11" s="40"/>
      <c r="G11" s="41"/>
      <c r="H11" s="40"/>
      <c r="I11" s="40"/>
      <c r="J11" s="40"/>
      <c r="K11" s="40"/>
      <c r="L11" s="40"/>
      <c r="M11" s="40"/>
      <c r="N11" s="40"/>
    </row>
    <row r="12" spans="1:14" x14ac:dyDescent="0.25">
      <c r="A12" s="72"/>
      <c r="B12" s="38" t="s">
        <v>8</v>
      </c>
      <c r="C12" s="39" t="s">
        <v>5</v>
      </c>
      <c r="D12" s="40"/>
      <c r="E12" s="40"/>
      <c r="F12" s="40"/>
      <c r="G12" s="41"/>
      <c r="H12" s="40"/>
      <c r="I12" s="40"/>
      <c r="J12" s="40"/>
      <c r="K12" s="40"/>
      <c r="L12" s="40"/>
      <c r="M12" s="40"/>
      <c r="N12" s="40"/>
    </row>
    <row r="13" spans="1:14" x14ac:dyDescent="0.25">
      <c r="A13" s="72"/>
      <c r="B13" s="38" t="s">
        <v>9</v>
      </c>
      <c r="C13" s="39" t="s">
        <v>5</v>
      </c>
      <c r="D13" s="40"/>
      <c r="E13" s="40"/>
      <c r="F13" s="40"/>
      <c r="G13" s="41"/>
      <c r="H13" s="40"/>
      <c r="I13" s="40"/>
      <c r="J13" s="40"/>
      <c r="K13" s="40"/>
      <c r="L13" s="40"/>
      <c r="M13" s="40"/>
      <c r="N13" s="40"/>
    </row>
    <row r="14" spans="1:14" x14ac:dyDescent="0.25">
      <c r="A14" s="72"/>
      <c r="B14" s="38" t="s">
        <v>10</v>
      </c>
      <c r="C14" s="39" t="s">
        <v>5</v>
      </c>
      <c r="D14" s="40"/>
      <c r="E14" s="40"/>
      <c r="F14" s="40"/>
      <c r="G14" s="41"/>
      <c r="H14" s="40"/>
      <c r="I14" s="40"/>
      <c r="J14" s="40"/>
      <c r="K14" s="40"/>
      <c r="L14" s="40"/>
      <c r="M14" s="40"/>
      <c r="N14" s="40"/>
    </row>
    <row r="15" spans="1:14" x14ac:dyDescent="0.25">
      <c r="A15" s="72"/>
      <c r="B15" s="38" t="s">
        <v>11</v>
      </c>
      <c r="C15" s="39" t="s">
        <v>5</v>
      </c>
      <c r="D15" s="40"/>
      <c r="E15" s="40"/>
      <c r="F15" s="40"/>
      <c r="G15" s="41"/>
      <c r="H15" s="40"/>
      <c r="I15" s="40"/>
      <c r="J15" s="40"/>
      <c r="K15" s="40"/>
      <c r="L15" s="40"/>
      <c r="M15" s="40"/>
      <c r="N15" s="40"/>
    </row>
    <row r="16" spans="1:14" x14ac:dyDescent="0.25">
      <c r="A16" s="72"/>
      <c r="B16" s="38" t="s">
        <v>12</v>
      </c>
      <c r="C16" s="39" t="s">
        <v>5</v>
      </c>
      <c r="D16" s="40"/>
      <c r="E16" s="40"/>
      <c r="F16" s="40"/>
      <c r="G16" s="41"/>
      <c r="H16" s="40"/>
      <c r="I16" s="40"/>
      <c r="J16" s="40"/>
      <c r="K16" s="40"/>
      <c r="L16" s="40"/>
      <c r="M16" s="40"/>
      <c r="N16" s="40"/>
    </row>
    <row r="17" spans="1:14" x14ac:dyDescent="0.25">
      <c r="A17" s="72"/>
      <c r="B17" s="38" t="s">
        <v>13</v>
      </c>
      <c r="C17" s="39" t="s">
        <v>5</v>
      </c>
      <c r="D17" s="40"/>
      <c r="E17" s="40"/>
      <c r="F17" s="40"/>
      <c r="G17" s="41"/>
      <c r="H17" s="40"/>
      <c r="I17" s="40"/>
      <c r="J17" s="40"/>
      <c r="K17" s="40"/>
      <c r="L17" s="40"/>
      <c r="M17" s="40"/>
      <c r="N17" s="40"/>
    </row>
    <row r="18" spans="1:14" x14ac:dyDescent="0.25">
      <c r="A18" s="72"/>
      <c r="B18" s="38" t="s">
        <v>14</v>
      </c>
      <c r="C18" s="39" t="s">
        <v>5</v>
      </c>
      <c r="D18" s="40"/>
      <c r="E18" s="40"/>
      <c r="F18" s="40"/>
      <c r="G18" s="41"/>
      <c r="H18" s="40"/>
      <c r="I18" s="40"/>
      <c r="J18" s="40"/>
      <c r="K18" s="40"/>
      <c r="L18" s="40"/>
      <c r="M18" s="40"/>
      <c r="N18" s="40"/>
    </row>
    <row r="19" spans="1:14" x14ac:dyDescent="0.25">
      <c r="A19" s="72"/>
      <c r="B19" s="38" t="s">
        <v>15</v>
      </c>
      <c r="C19" s="39" t="s">
        <v>5</v>
      </c>
      <c r="D19" s="40"/>
      <c r="E19" s="40"/>
      <c r="F19" s="40"/>
      <c r="G19" s="41"/>
      <c r="H19" s="40"/>
      <c r="I19" s="40"/>
      <c r="J19" s="40"/>
      <c r="K19" s="40"/>
      <c r="L19" s="40"/>
      <c r="M19" s="40"/>
      <c r="N19" s="40"/>
    </row>
    <row r="20" spans="1:14" x14ac:dyDescent="0.25">
      <c r="A20" s="72"/>
      <c r="B20" s="38" t="s">
        <v>16</v>
      </c>
      <c r="C20" s="39" t="s">
        <v>5</v>
      </c>
      <c r="D20" s="40"/>
      <c r="E20" s="40"/>
      <c r="F20" s="40"/>
      <c r="G20" s="41"/>
      <c r="H20" s="40"/>
      <c r="I20" s="40"/>
      <c r="J20" s="40"/>
      <c r="K20" s="40"/>
      <c r="L20" s="40"/>
      <c r="M20" s="40"/>
      <c r="N20" s="40"/>
    </row>
    <row r="21" spans="1:14" x14ac:dyDescent="0.25">
      <c r="A21" s="72"/>
      <c r="B21" s="38" t="s">
        <v>17</v>
      </c>
      <c r="C21" s="39" t="s">
        <v>5</v>
      </c>
      <c r="D21" s="40"/>
      <c r="E21" s="40"/>
      <c r="F21" s="40"/>
      <c r="G21" s="41"/>
      <c r="H21" s="40"/>
      <c r="I21" s="40"/>
      <c r="J21" s="40"/>
      <c r="K21" s="40"/>
      <c r="L21" s="40"/>
      <c r="M21" s="40"/>
      <c r="N21" s="40"/>
    </row>
    <row r="22" spans="1:14" x14ac:dyDescent="0.25">
      <c r="A22" s="72"/>
      <c r="B22" s="68"/>
      <c r="C22" s="42"/>
      <c r="D22" s="69"/>
      <c r="E22" s="69"/>
      <c r="F22" s="69"/>
      <c r="G22" s="69"/>
      <c r="H22" s="69"/>
      <c r="I22" s="69"/>
      <c r="J22" s="69"/>
      <c r="K22" s="69"/>
      <c r="L22" s="69"/>
      <c r="M22" s="69"/>
      <c r="N22" s="69"/>
    </row>
    <row r="23" spans="1:14" x14ac:dyDescent="0.25">
      <c r="A23" s="72"/>
      <c r="B23" s="68"/>
      <c r="C23" s="42"/>
      <c r="D23" s="69"/>
      <c r="E23" s="69"/>
      <c r="F23" s="69"/>
      <c r="G23" s="69"/>
      <c r="H23" s="69"/>
      <c r="I23" s="69"/>
      <c r="J23" s="69"/>
      <c r="K23" s="69"/>
      <c r="L23" s="69"/>
      <c r="M23" s="69"/>
      <c r="N23" s="69"/>
    </row>
    <row r="24" spans="1:14" x14ac:dyDescent="0.25">
      <c r="A24" s="72"/>
      <c r="B24" s="68"/>
      <c r="C24" s="42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</row>
    <row r="25" spans="1:14" x14ac:dyDescent="0.25">
      <c r="A25" s="72"/>
      <c r="B25" s="68"/>
      <c r="C25" s="42"/>
      <c r="D25" s="67"/>
      <c r="E25" s="67"/>
      <c r="F25" s="67"/>
      <c r="G25" s="67"/>
      <c r="H25" s="67"/>
      <c r="I25" s="67"/>
      <c r="J25" s="67"/>
      <c r="K25" s="67"/>
      <c r="L25" s="67"/>
      <c r="M25" s="67"/>
      <c r="N25" s="67"/>
    </row>
    <row r="31" spans="1:14" x14ac:dyDescent="0.25">
      <c r="B31" s="1" t="s">
        <v>18</v>
      </c>
      <c r="C31" s="2"/>
      <c r="D31" s="2"/>
      <c r="E31" s="2"/>
      <c r="F31" s="2"/>
      <c r="G31" s="3"/>
      <c r="H31" s="2"/>
      <c r="I31" s="2"/>
      <c r="J31" s="2"/>
      <c r="K31" s="2"/>
      <c r="L31" s="2"/>
      <c r="M31" s="2"/>
      <c r="N31" s="4"/>
    </row>
    <row r="32" spans="1:14" x14ac:dyDescent="0.25">
      <c r="B32" s="63" t="s">
        <v>19</v>
      </c>
      <c r="C32" s="6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5"/>
    </row>
    <row r="33" spans="2:14" x14ac:dyDescent="0.25">
      <c r="B33" s="5"/>
      <c r="C33" s="6"/>
      <c r="D33" s="6"/>
      <c r="E33" s="6"/>
      <c r="F33" s="6"/>
      <c r="G33" s="7"/>
      <c r="H33" s="6"/>
      <c r="I33" s="6"/>
      <c r="J33" s="6"/>
      <c r="K33" s="6"/>
      <c r="L33" s="6"/>
      <c r="M33" s="6"/>
      <c r="N33" s="8"/>
    </row>
    <row r="34" spans="2:14" x14ac:dyDescent="0.25">
      <c r="B34" s="9" t="s">
        <v>20</v>
      </c>
      <c r="C34" s="6"/>
      <c r="D34" s="6"/>
      <c r="E34" s="6"/>
      <c r="F34" s="6"/>
      <c r="G34" s="7"/>
      <c r="H34" s="6"/>
      <c r="I34" s="6"/>
      <c r="J34" s="6"/>
      <c r="K34" s="6"/>
      <c r="L34" s="6"/>
      <c r="M34" s="6"/>
      <c r="N34" s="8"/>
    </row>
    <row r="35" spans="2:14" x14ac:dyDescent="0.25">
      <c r="B35" s="9" t="s">
        <v>21</v>
      </c>
      <c r="C35" s="6"/>
      <c r="D35" s="6"/>
      <c r="E35" s="6"/>
      <c r="F35" s="6"/>
      <c r="G35" s="7"/>
      <c r="H35" s="6"/>
      <c r="I35" s="6"/>
      <c r="J35" s="6"/>
      <c r="K35" s="6"/>
      <c r="L35" s="6"/>
      <c r="M35" s="6"/>
      <c r="N35" s="8"/>
    </row>
    <row r="36" spans="2:14" x14ac:dyDescent="0.25">
      <c r="B36" s="9" t="s">
        <v>22</v>
      </c>
      <c r="C36" s="6"/>
      <c r="D36" s="6"/>
      <c r="E36" s="6"/>
      <c r="F36" s="6"/>
      <c r="G36" s="7"/>
      <c r="H36" s="6"/>
      <c r="I36" s="6"/>
      <c r="J36" s="6"/>
      <c r="K36" s="6"/>
      <c r="L36" s="6"/>
      <c r="M36" s="6"/>
      <c r="N36" s="8"/>
    </row>
    <row r="37" spans="2:14" x14ac:dyDescent="0.25">
      <c r="B37" s="9" t="s">
        <v>23</v>
      </c>
      <c r="C37" s="6"/>
      <c r="D37" s="6"/>
      <c r="E37" s="6"/>
      <c r="F37" s="6"/>
      <c r="G37" s="7"/>
      <c r="H37" s="6"/>
      <c r="I37" s="6"/>
      <c r="J37" s="6"/>
      <c r="K37" s="6"/>
      <c r="L37" s="6"/>
      <c r="M37" s="6"/>
      <c r="N37" s="8"/>
    </row>
    <row r="38" spans="2:14" x14ac:dyDescent="0.25">
      <c r="B38" s="9" t="s">
        <v>24</v>
      </c>
      <c r="C38" s="6"/>
      <c r="D38" s="6"/>
      <c r="E38" s="6"/>
      <c r="F38" s="6"/>
      <c r="G38" s="7"/>
      <c r="H38" s="6"/>
      <c r="I38" s="6"/>
      <c r="J38" s="6"/>
      <c r="K38" s="6"/>
      <c r="L38" s="6"/>
      <c r="M38" s="6"/>
      <c r="N38" s="8"/>
    </row>
    <row r="39" spans="2:14" x14ac:dyDescent="0.25">
      <c r="B39" s="10"/>
      <c r="C39" s="11"/>
      <c r="D39" s="11"/>
      <c r="E39" s="11"/>
      <c r="F39" s="11"/>
      <c r="G39" s="12"/>
      <c r="H39" s="11"/>
      <c r="I39" s="11"/>
      <c r="J39" s="11"/>
      <c r="K39" s="11"/>
      <c r="L39" s="11"/>
      <c r="M39" s="11"/>
      <c r="N39" s="13"/>
    </row>
  </sheetData>
  <mergeCells count="27">
    <mergeCell ref="N22:N23"/>
    <mergeCell ref="D7:N7"/>
    <mergeCell ref="A8:A25"/>
    <mergeCell ref="B22:B23"/>
    <mergeCell ref="D22:D23"/>
    <mergeCell ref="E22:E23"/>
    <mergeCell ref="F22:F23"/>
    <mergeCell ref="G22:G23"/>
    <mergeCell ref="H22:H23"/>
    <mergeCell ref="I22:I23"/>
    <mergeCell ref="D24:D25"/>
    <mergeCell ref="E24:E25"/>
    <mergeCell ref="F24:F25"/>
    <mergeCell ref="K22:K23"/>
    <mergeCell ref="L22:L23"/>
    <mergeCell ref="M22:M23"/>
    <mergeCell ref="J22:J23"/>
    <mergeCell ref="B32:N32"/>
    <mergeCell ref="K24:K25"/>
    <mergeCell ref="L24:L25"/>
    <mergeCell ref="M24:M25"/>
    <mergeCell ref="N24:N25"/>
    <mergeCell ref="G24:G25"/>
    <mergeCell ref="H24:H25"/>
    <mergeCell ref="I24:I25"/>
    <mergeCell ref="J24:J25"/>
    <mergeCell ref="B24:B25"/>
  </mergeCells>
  <phoneticPr fontId="10" type="noConversion"/>
  <pageMargins left="0.75" right="0.75" top="1" bottom="1" header="0.4921259845" footer="0.492125984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9"/>
  <sheetViews>
    <sheetView workbookViewId="0">
      <selection activeCell="C23" sqref="C23"/>
    </sheetView>
  </sheetViews>
  <sheetFormatPr defaultRowHeight="13.2" x14ac:dyDescent="0.25"/>
  <cols>
    <col min="2" max="2" width="77.5546875" customWidth="1"/>
    <col min="3" max="3" width="10.44140625" customWidth="1"/>
  </cols>
  <sheetData>
    <row r="1" spans="1:8" x14ac:dyDescent="0.25">
      <c r="A1" s="21"/>
      <c r="B1" s="21"/>
      <c r="C1" s="21"/>
      <c r="D1" s="21"/>
      <c r="E1" s="21"/>
      <c r="F1" s="21"/>
      <c r="G1" s="21"/>
      <c r="H1" s="21"/>
    </row>
    <row r="2" spans="1:8" x14ac:dyDescent="0.25">
      <c r="A2" s="21"/>
      <c r="B2" s="21"/>
      <c r="C2" s="21"/>
      <c r="D2" s="21"/>
      <c r="E2" s="21"/>
      <c r="F2" s="21"/>
      <c r="G2" s="21"/>
      <c r="H2" s="21"/>
    </row>
    <row r="3" spans="1:8" x14ac:dyDescent="0.25">
      <c r="A3" s="21"/>
      <c r="B3" s="21"/>
      <c r="C3" s="21"/>
      <c r="D3" s="21"/>
      <c r="E3" s="21"/>
      <c r="F3" s="21"/>
      <c r="G3" s="21"/>
      <c r="H3" s="21"/>
    </row>
    <row r="4" spans="1:8" x14ac:dyDescent="0.25">
      <c r="A4" s="21"/>
      <c r="B4" s="21"/>
      <c r="C4" s="21"/>
      <c r="D4" s="21"/>
      <c r="E4" s="21"/>
      <c r="F4" s="21"/>
      <c r="G4" s="21"/>
      <c r="H4" s="21"/>
    </row>
    <row r="5" spans="1:8" x14ac:dyDescent="0.25">
      <c r="A5" s="21"/>
      <c r="B5" s="21"/>
      <c r="C5" s="21"/>
      <c r="D5" s="21"/>
      <c r="E5" s="21"/>
      <c r="F5" s="21"/>
      <c r="G5" s="21"/>
      <c r="H5" s="21"/>
    </row>
    <row r="6" spans="1:8" x14ac:dyDescent="0.25">
      <c r="A6" s="21"/>
      <c r="B6" s="21"/>
      <c r="C6" s="21"/>
      <c r="D6" s="21"/>
      <c r="E6" s="21"/>
      <c r="F6" s="21"/>
      <c r="G6" s="21"/>
      <c r="H6" s="21"/>
    </row>
    <row r="7" spans="1:8" x14ac:dyDescent="0.25">
      <c r="A7" s="21"/>
      <c r="B7" s="21"/>
      <c r="C7" s="21"/>
      <c r="D7" s="21"/>
      <c r="E7" s="21"/>
      <c r="F7" s="21"/>
      <c r="G7" s="21"/>
      <c r="H7" s="21"/>
    </row>
    <row r="8" spans="1:8" x14ac:dyDescent="0.25">
      <c r="A8" s="21"/>
      <c r="B8" s="21"/>
      <c r="C8" s="21"/>
      <c r="D8" s="21"/>
      <c r="E8" s="21"/>
      <c r="F8" s="21"/>
      <c r="G8" s="21"/>
      <c r="H8" s="21"/>
    </row>
    <row r="9" spans="1:8" x14ac:dyDescent="0.25">
      <c r="A9" s="21"/>
      <c r="B9" s="21"/>
      <c r="C9" s="21"/>
      <c r="D9" s="21"/>
      <c r="E9" s="21"/>
      <c r="F9" s="21"/>
      <c r="G9" s="21"/>
      <c r="H9" s="21"/>
    </row>
    <row r="10" spans="1:8" ht="21" x14ac:dyDescent="0.4">
      <c r="A10" s="21"/>
      <c r="B10" s="23" t="s">
        <v>26</v>
      </c>
      <c r="C10" s="21"/>
      <c r="D10" s="21"/>
      <c r="E10" s="21"/>
      <c r="F10" s="21"/>
      <c r="G10" s="21"/>
      <c r="H10" s="21"/>
    </row>
    <row r="11" spans="1:8" x14ac:dyDescent="0.25">
      <c r="A11" s="21"/>
      <c r="B11" s="21"/>
      <c r="C11" s="21"/>
      <c r="D11" s="21"/>
      <c r="E11" s="21"/>
      <c r="F11" s="21"/>
      <c r="G11" s="21"/>
      <c r="H11" s="21"/>
    </row>
    <row r="12" spans="1:8" x14ac:dyDescent="0.25">
      <c r="A12" s="21"/>
      <c r="B12" s="21"/>
      <c r="C12" s="21"/>
      <c r="D12" s="21"/>
      <c r="E12" s="21"/>
      <c r="F12" s="21"/>
      <c r="G12" s="21"/>
      <c r="H12" s="21"/>
    </row>
    <row r="13" spans="1:8" x14ac:dyDescent="0.25">
      <c r="A13" s="21"/>
      <c r="B13" s="21"/>
      <c r="C13" s="21"/>
      <c r="D13" s="73"/>
      <c r="E13" s="74"/>
      <c r="F13" s="74"/>
      <c r="G13" s="21"/>
      <c r="H13" s="21"/>
    </row>
    <row r="14" spans="1:8" ht="15.75" customHeight="1" x14ac:dyDescent="0.3">
      <c r="A14" s="75" t="s">
        <v>27</v>
      </c>
      <c r="B14" s="15" t="s">
        <v>28</v>
      </c>
      <c r="C14" s="16"/>
      <c r="D14" s="24"/>
      <c r="E14" s="24"/>
      <c r="F14" s="24"/>
      <c r="G14" s="21"/>
      <c r="H14" s="21"/>
    </row>
    <row r="15" spans="1:8" ht="15.6" x14ac:dyDescent="0.3">
      <c r="A15" s="75"/>
      <c r="B15" s="17" t="s">
        <v>29</v>
      </c>
      <c r="C15" s="18"/>
      <c r="D15" s="22"/>
      <c r="E15" s="22"/>
      <c r="F15" s="22"/>
      <c r="G15" s="21"/>
      <c r="H15" s="21"/>
    </row>
    <row r="16" spans="1:8" x14ac:dyDescent="0.25">
      <c r="A16" s="75"/>
      <c r="B16" s="18"/>
      <c r="C16" s="18"/>
      <c r="D16" s="25"/>
      <c r="E16" s="25"/>
      <c r="F16" s="25"/>
      <c r="G16" s="21"/>
      <c r="H16" s="21"/>
    </row>
    <row r="17" spans="1:57" x14ac:dyDescent="0.25">
      <c r="A17" s="75"/>
      <c r="B17" s="18" t="s">
        <v>30</v>
      </c>
      <c r="C17" s="26" t="s">
        <v>5</v>
      </c>
      <c r="D17" s="27"/>
      <c r="E17" s="27"/>
      <c r="F17" s="27"/>
      <c r="G17" s="21"/>
      <c r="H17" s="21"/>
    </row>
    <row r="18" spans="1:57" x14ac:dyDescent="0.25">
      <c r="A18" s="75"/>
      <c r="B18" s="18" t="s">
        <v>31</v>
      </c>
      <c r="C18" s="26" t="s">
        <v>5</v>
      </c>
      <c r="D18" s="28"/>
      <c r="E18" s="28"/>
      <c r="F18" s="28"/>
      <c r="G18" s="21"/>
      <c r="H18" s="21"/>
    </row>
    <row r="19" spans="1:57" x14ac:dyDescent="0.25">
      <c r="A19" s="75"/>
      <c r="B19" s="18" t="s">
        <v>32</v>
      </c>
      <c r="C19" s="26" t="s">
        <v>5</v>
      </c>
      <c r="D19" s="27"/>
      <c r="E19" s="27"/>
      <c r="F19" s="27"/>
      <c r="G19" s="21"/>
      <c r="H19" s="21"/>
    </row>
    <row r="20" spans="1:57" x14ac:dyDescent="0.25">
      <c r="A20" s="75"/>
      <c r="B20" s="18" t="s">
        <v>33</v>
      </c>
      <c r="C20" s="26" t="s">
        <v>5</v>
      </c>
      <c r="D20" s="27"/>
      <c r="E20" s="27"/>
      <c r="F20" s="27"/>
      <c r="G20" s="21"/>
      <c r="H20" s="21"/>
    </row>
    <row r="21" spans="1:57" x14ac:dyDescent="0.25">
      <c r="A21" s="75"/>
      <c r="B21" s="18" t="s">
        <v>34</v>
      </c>
      <c r="C21" s="29">
        <v>37987</v>
      </c>
      <c r="D21" s="28"/>
      <c r="E21" s="28"/>
      <c r="F21" s="28"/>
      <c r="G21" s="21"/>
      <c r="H21" s="21"/>
    </row>
    <row r="22" spans="1:57" x14ac:dyDescent="0.25">
      <c r="A22" s="21"/>
      <c r="B22" s="21"/>
      <c r="C22" s="21"/>
      <c r="D22" s="25"/>
      <c r="E22" s="25"/>
      <c r="F22" s="25"/>
      <c r="G22" s="21"/>
      <c r="H22" s="21"/>
    </row>
    <row r="23" spans="1:57" x14ac:dyDescent="0.25">
      <c r="A23" s="21"/>
      <c r="B23" s="21"/>
      <c r="C23" s="21"/>
      <c r="D23" s="21"/>
      <c r="E23" s="21"/>
      <c r="F23" s="21"/>
      <c r="G23" s="21"/>
      <c r="H23" s="21"/>
    </row>
    <row r="24" spans="1:57" ht="15.6" x14ac:dyDescent="0.3">
      <c r="A24" s="76" t="s">
        <v>35</v>
      </c>
      <c r="B24" s="15" t="s">
        <v>28</v>
      </c>
      <c r="C24" s="20" t="s">
        <v>36</v>
      </c>
      <c r="D24" s="20" t="s">
        <v>37</v>
      </c>
      <c r="E24" s="20" t="s">
        <v>38</v>
      </c>
      <c r="F24" s="20" t="s">
        <v>39</v>
      </c>
      <c r="G24" s="20" t="s">
        <v>40</v>
      </c>
      <c r="H24" s="20" t="s">
        <v>41</v>
      </c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  <c r="AY24" s="19"/>
      <c r="AZ24" s="19"/>
      <c r="BA24" s="19"/>
      <c r="BB24" s="19"/>
      <c r="BC24" s="19"/>
      <c r="BD24" s="19"/>
      <c r="BE24" s="19"/>
    </row>
    <row r="25" spans="1:57" ht="15.6" x14ac:dyDescent="0.3">
      <c r="A25" s="76"/>
      <c r="B25" s="17" t="s">
        <v>29</v>
      </c>
      <c r="C25" s="20" t="s">
        <v>42</v>
      </c>
      <c r="D25" s="20" t="s">
        <v>36</v>
      </c>
      <c r="E25" s="20" t="s">
        <v>37</v>
      </c>
      <c r="F25" s="20" t="s">
        <v>43</v>
      </c>
      <c r="G25" s="20" t="s">
        <v>38</v>
      </c>
      <c r="H25" s="20" t="s">
        <v>44</v>
      </c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  <c r="AY25" s="19"/>
      <c r="AZ25" s="19"/>
      <c r="BA25" s="19"/>
      <c r="BB25" s="19"/>
      <c r="BC25" s="19"/>
      <c r="BD25" s="19"/>
      <c r="BE25" s="19"/>
    </row>
    <row r="26" spans="1:57" x14ac:dyDescent="0.25">
      <c r="A26" s="76"/>
      <c r="B26" s="18"/>
      <c r="C26" s="18"/>
      <c r="D26" s="18"/>
      <c r="E26" s="18"/>
      <c r="F26" s="18"/>
      <c r="G26" s="18"/>
      <c r="H26" s="18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  <c r="AY26" s="19"/>
      <c r="AZ26" s="19"/>
      <c r="BA26" s="19"/>
      <c r="BB26" s="19"/>
      <c r="BC26" s="19"/>
      <c r="BD26" s="19"/>
      <c r="BE26" s="19"/>
    </row>
    <row r="27" spans="1:57" x14ac:dyDescent="0.25">
      <c r="A27" s="76"/>
      <c r="B27" s="30" t="s">
        <v>45</v>
      </c>
      <c r="C27" s="31">
        <v>1470</v>
      </c>
      <c r="D27" s="31">
        <v>1837.5</v>
      </c>
      <c r="E27" s="31">
        <v>2299.5</v>
      </c>
      <c r="F27" s="31">
        <v>2877</v>
      </c>
      <c r="G27" s="31">
        <v>3956</v>
      </c>
      <c r="H27" s="31">
        <v>4494</v>
      </c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  <c r="AY27" s="19"/>
      <c r="AZ27" s="19"/>
      <c r="BA27" s="19"/>
      <c r="BB27" s="19"/>
      <c r="BC27" s="19"/>
      <c r="BD27" s="19"/>
      <c r="BE27" s="19"/>
    </row>
    <row r="28" spans="1:57" x14ac:dyDescent="0.25">
      <c r="A28" s="76"/>
      <c r="B28" s="32"/>
      <c r="C28" s="18"/>
      <c r="D28" s="18"/>
      <c r="E28" s="18"/>
      <c r="F28" s="18"/>
      <c r="G28" s="18"/>
      <c r="H28" s="18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19"/>
      <c r="AZ28" s="19"/>
      <c r="BA28" s="19"/>
      <c r="BB28" s="19"/>
      <c r="BC28" s="19"/>
      <c r="BD28" s="19"/>
      <c r="BE28" s="19"/>
    </row>
    <row r="29" spans="1:57" x14ac:dyDescent="0.25"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  <c r="AY29" s="19"/>
      <c r="AZ29" s="19"/>
      <c r="BA29" s="19"/>
      <c r="BB29" s="19"/>
      <c r="BC29" s="19"/>
      <c r="BD29" s="19"/>
      <c r="BE29" s="19"/>
    </row>
  </sheetData>
  <mergeCells count="3">
    <mergeCell ref="D13:F13"/>
    <mergeCell ref="A14:A21"/>
    <mergeCell ref="A24:A28"/>
  </mergeCells>
  <phoneticPr fontId="10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8"/>
  <sheetViews>
    <sheetView tabSelected="1" workbookViewId="0">
      <selection activeCell="A7" sqref="A7"/>
    </sheetView>
  </sheetViews>
  <sheetFormatPr defaultRowHeight="13.2" x14ac:dyDescent="0.25"/>
  <cols>
    <col min="2" max="2" width="70" customWidth="1"/>
  </cols>
  <sheetData>
    <row r="1" spans="1:12" x14ac:dyDescent="0.25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25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</row>
    <row r="3" spans="1:12" x14ac:dyDescent="0.25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</row>
    <row r="4" spans="1:12" x14ac:dyDescent="0.25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  <c r="L4" s="43"/>
    </row>
    <row r="5" spans="1:12" x14ac:dyDescent="0.25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</row>
    <row r="6" spans="1:12" ht="18.75" customHeight="1" x14ac:dyDescent="0.25">
      <c r="A6" s="43"/>
      <c r="B6" s="43"/>
      <c r="C6" s="43"/>
      <c r="D6" s="43"/>
      <c r="E6" s="43"/>
      <c r="F6" s="43"/>
      <c r="G6" s="43"/>
      <c r="H6" s="43"/>
      <c r="I6" s="43"/>
      <c r="J6" s="43"/>
      <c r="K6" s="43"/>
      <c r="L6" s="43"/>
    </row>
    <row r="7" spans="1:12" ht="36" customHeight="1" x14ac:dyDescent="0.4">
      <c r="A7" s="43"/>
      <c r="B7" s="44" t="s">
        <v>46</v>
      </c>
      <c r="C7" s="43"/>
      <c r="D7" s="43"/>
      <c r="E7" s="43"/>
      <c r="F7" s="43"/>
      <c r="G7" s="43"/>
      <c r="H7" s="43"/>
      <c r="I7" s="43"/>
      <c r="J7" s="43"/>
      <c r="K7" s="43"/>
      <c r="L7" s="43"/>
    </row>
    <row r="8" spans="1:12" x14ac:dyDescent="0.25">
      <c r="A8" s="43"/>
      <c r="B8" s="43"/>
      <c r="C8" s="43"/>
      <c r="D8" s="43"/>
      <c r="E8" s="43"/>
      <c r="F8" s="43"/>
      <c r="G8" s="43"/>
      <c r="H8" s="43"/>
      <c r="I8" s="43"/>
      <c r="J8" s="43"/>
      <c r="K8" s="43"/>
      <c r="L8" s="43"/>
    </row>
    <row r="9" spans="1:12" ht="15.6" x14ac:dyDescent="0.3">
      <c r="A9" s="43"/>
      <c r="B9" s="43"/>
      <c r="C9" s="43"/>
      <c r="D9" s="45" t="s">
        <v>47</v>
      </c>
      <c r="E9" s="43"/>
      <c r="F9" s="77" t="s">
        <v>48</v>
      </c>
      <c r="G9" s="78"/>
      <c r="H9" s="79"/>
      <c r="I9" s="43"/>
      <c r="J9" s="77" t="s">
        <v>49</v>
      </c>
      <c r="K9" s="78"/>
      <c r="L9" s="79"/>
    </row>
    <row r="10" spans="1:12" ht="15.6" x14ac:dyDescent="0.3">
      <c r="A10" s="43"/>
      <c r="B10" s="46" t="s">
        <v>28</v>
      </c>
      <c r="C10" s="47"/>
      <c r="D10" s="47"/>
      <c r="E10" s="47"/>
      <c r="F10" s="48" t="s">
        <v>2</v>
      </c>
      <c r="G10" s="48" t="s">
        <v>3</v>
      </c>
      <c r="H10" s="48" t="s">
        <v>50</v>
      </c>
      <c r="I10" s="47"/>
      <c r="J10" s="48" t="s">
        <v>2</v>
      </c>
      <c r="K10" s="48" t="s">
        <v>3</v>
      </c>
      <c r="L10" s="49" t="s">
        <v>50</v>
      </c>
    </row>
    <row r="11" spans="1:12" ht="15.6" x14ac:dyDescent="0.3">
      <c r="A11" s="43"/>
      <c r="B11" s="50" t="s">
        <v>29</v>
      </c>
      <c r="C11" s="43"/>
      <c r="D11" s="43"/>
      <c r="E11" s="43"/>
      <c r="F11" s="51" t="s">
        <v>51</v>
      </c>
      <c r="G11" s="51" t="s">
        <v>2</v>
      </c>
      <c r="H11" s="51" t="s">
        <v>52</v>
      </c>
      <c r="I11" s="43"/>
      <c r="J11" s="51" t="s">
        <v>51</v>
      </c>
      <c r="K11" s="51" t="s">
        <v>2</v>
      </c>
      <c r="L11" s="52" t="s">
        <v>52</v>
      </c>
    </row>
    <row r="12" spans="1:12" x14ac:dyDescent="0.25">
      <c r="A12" s="43"/>
      <c r="B12" s="43"/>
      <c r="C12" s="43"/>
      <c r="D12" s="43"/>
      <c r="E12" s="43"/>
      <c r="F12" s="53"/>
      <c r="G12" s="54"/>
      <c r="H12" s="55"/>
      <c r="I12" s="43"/>
      <c r="J12" s="53"/>
      <c r="K12" s="54"/>
      <c r="L12" s="55"/>
    </row>
    <row r="13" spans="1:12" x14ac:dyDescent="0.25">
      <c r="A13" s="80" t="s">
        <v>53</v>
      </c>
      <c r="B13" s="56" t="s">
        <v>54</v>
      </c>
      <c r="C13" s="57" t="s">
        <v>5</v>
      </c>
      <c r="D13" s="58">
        <v>2100</v>
      </c>
      <c r="E13" s="57"/>
      <c r="F13" s="59">
        <f>IF(0.15*D13&lt;100,100,CEILING(D13*0.15,5))</f>
        <v>315</v>
      </c>
      <c r="G13" s="59">
        <f>F13*3</f>
        <v>945</v>
      </c>
      <c r="H13" s="59">
        <f>G13*2</f>
        <v>1890</v>
      </c>
      <c r="I13" s="57"/>
      <c r="J13" s="59">
        <f>IF(D13*1.25*1.4*1.4&gt;20000,CEILING(D13*1.1,5),CEILING(D13*1.25,5))</f>
        <v>2625</v>
      </c>
      <c r="K13" s="59">
        <f>CEILING(J13*1.4,5)</f>
        <v>3675</v>
      </c>
      <c r="L13" s="59">
        <f>IF(K13*1.4&gt;20000,20000,CEILING(K13*1.4,5))</f>
        <v>5145</v>
      </c>
    </row>
    <row r="14" spans="1:12" x14ac:dyDescent="0.25">
      <c r="A14" s="80"/>
      <c r="B14" s="56" t="s">
        <v>55</v>
      </c>
      <c r="C14" s="57" t="s">
        <v>5</v>
      </c>
      <c r="D14" s="58">
        <v>350</v>
      </c>
      <c r="E14" s="57"/>
      <c r="F14" s="59">
        <f t="shared" ref="F14:F43" si="0">IF(0.15*D14&lt;100,100,CEILING(D14*0.15,5))</f>
        <v>100</v>
      </c>
      <c r="G14" s="59">
        <f t="shared" ref="G14:G43" si="1">F14*3</f>
        <v>300</v>
      </c>
      <c r="H14" s="59">
        <f t="shared" ref="H14:H43" si="2">G14*2</f>
        <v>600</v>
      </c>
      <c r="I14" s="57"/>
      <c r="J14" s="59">
        <f t="shared" ref="J14:J43" si="3">IF(D14*1.25*1.4*1.4&gt;20000,CEILING(D14*1.1,5),CEILING(D14*1.25,5))</f>
        <v>440</v>
      </c>
      <c r="K14" s="59">
        <f t="shared" ref="K14:K43" si="4">CEILING(J14*1.4,5)</f>
        <v>620</v>
      </c>
      <c r="L14" s="59">
        <f t="shared" ref="L14:L43" si="5">IF(K14*1.4&gt;20000,20000,CEILING(K14*1.4,5))</f>
        <v>870</v>
      </c>
    </row>
    <row r="15" spans="1:12" x14ac:dyDescent="0.25">
      <c r="A15" s="80"/>
      <c r="B15" s="56" t="s">
        <v>56</v>
      </c>
      <c r="C15" s="57" t="s">
        <v>5</v>
      </c>
      <c r="D15" s="58">
        <v>1800</v>
      </c>
      <c r="E15" s="57"/>
      <c r="F15" s="59">
        <f t="shared" si="0"/>
        <v>270</v>
      </c>
      <c r="G15" s="59">
        <f t="shared" si="1"/>
        <v>810</v>
      </c>
      <c r="H15" s="59">
        <f t="shared" si="2"/>
        <v>1620</v>
      </c>
      <c r="I15" s="57"/>
      <c r="J15" s="59">
        <f t="shared" si="3"/>
        <v>2250</v>
      </c>
      <c r="K15" s="59">
        <f t="shared" si="4"/>
        <v>3150</v>
      </c>
      <c r="L15" s="59">
        <f t="shared" si="5"/>
        <v>4410</v>
      </c>
    </row>
    <row r="16" spans="1:12" x14ac:dyDescent="0.25">
      <c r="A16" s="80"/>
      <c r="B16" s="56" t="s">
        <v>57</v>
      </c>
      <c r="C16" s="57" t="s">
        <v>5</v>
      </c>
      <c r="D16" s="58">
        <v>975</v>
      </c>
      <c r="E16" s="57"/>
      <c r="F16" s="59">
        <f t="shared" si="0"/>
        <v>150</v>
      </c>
      <c r="G16" s="59">
        <f t="shared" si="1"/>
        <v>450</v>
      </c>
      <c r="H16" s="59">
        <f t="shared" si="2"/>
        <v>900</v>
      </c>
      <c r="I16" s="57"/>
      <c r="J16" s="59">
        <f t="shared" si="3"/>
        <v>1220</v>
      </c>
      <c r="K16" s="59">
        <f t="shared" si="4"/>
        <v>1710</v>
      </c>
      <c r="L16" s="59">
        <f t="shared" si="5"/>
        <v>2395</v>
      </c>
    </row>
    <row r="17" spans="1:12" x14ac:dyDescent="0.25">
      <c r="A17" s="80"/>
      <c r="B17" s="56" t="s">
        <v>58</v>
      </c>
      <c r="C17" s="57" t="s">
        <v>5</v>
      </c>
      <c r="D17" s="58">
        <v>3750</v>
      </c>
      <c r="E17" s="57"/>
      <c r="F17" s="59">
        <f t="shared" si="0"/>
        <v>565</v>
      </c>
      <c r="G17" s="59">
        <f t="shared" si="1"/>
        <v>1695</v>
      </c>
      <c r="H17" s="59">
        <f t="shared" si="2"/>
        <v>3390</v>
      </c>
      <c r="I17" s="57"/>
      <c r="J17" s="59">
        <f t="shared" si="3"/>
        <v>4690</v>
      </c>
      <c r="K17" s="59">
        <f t="shared" si="4"/>
        <v>6570</v>
      </c>
      <c r="L17" s="59">
        <f t="shared" si="5"/>
        <v>9200</v>
      </c>
    </row>
    <row r="18" spans="1:12" x14ac:dyDescent="0.25">
      <c r="A18" s="80"/>
      <c r="B18" s="56" t="s">
        <v>59</v>
      </c>
      <c r="C18" s="57" t="s">
        <v>5</v>
      </c>
      <c r="D18" s="58">
        <v>1975</v>
      </c>
      <c r="E18" s="57"/>
      <c r="F18" s="59">
        <f t="shared" si="0"/>
        <v>300</v>
      </c>
      <c r="G18" s="59">
        <f t="shared" si="1"/>
        <v>900</v>
      </c>
      <c r="H18" s="59">
        <f t="shared" si="2"/>
        <v>1800</v>
      </c>
      <c r="I18" s="57"/>
      <c r="J18" s="59">
        <f t="shared" si="3"/>
        <v>2470</v>
      </c>
      <c r="K18" s="59">
        <f t="shared" si="4"/>
        <v>3460</v>
      </c>
      <c r="L18" s="59">
        <f t="shared" si="5"/>
        <v>4845</v>
      </c>
    </row>
    <row r="19" spans="1:12" x14ac:dyDescent="0.25">
      <c r="A19" s="80"/>
      <c r="B19" s="56" t="s">
        <v>60</v>
      </c>
      <c r="C19" s="57" t="s">
        <v>5</v>
      </c>
      <c r="D19" s="58">
        <v>1995</v>
      </c>
      <c r="E19" s="57"/>
      <c r="F19" s="59">
        <f t="shared" si="0"/>
        <v>300</v>
      </c>
      <c r="G19" s="59">
        <f t="shared" si="1"/>
        <v>900</v>
      </c>
      <c r="H19" s="59">
        <f t="shared" si="2"/>
        <v>1800</v>
      </c>
      <c r="I19" s="57"/>
      <c r="J19" s="59">
        <f t="shared" si="3"/>
        <v>2495</v>
      </c>
      <c r="K19" s="59">
        <f t="shared" si="4"/>
        <v>3495</v>
      </c>
      <c r="L19" s="59">
        <f t="shared" si="5"/>
        <v>4895</v>
      </c>
    </row>
    <row r="20" spans="1:12" x14ac:dyDescent="0.25">
      <c r="A20" s="80"/>
      <c r="B20" s="56" t="s">
        <v>61</v>
      </c>
      <c r="C20" s="57" t="s">
        <v>5</v>
      </c>
      <c r="D20" s="58">
        <v>795</v>
      </c>
      <c r="E20" s="57"/>
      <c r="F20" s="59">
        <f t="shared" si="0"/>
        <v>120</v>
      </c>
      <c r="G20" s="59">
        <f t="shared" si="1"/>
        <v>360</v>
      </c>
      <c r="H20" s="59">
        <f t="shared" si="2"/>
        <v>720</v>
      </c>
      <c r="I20" s="57"/>
      <c r="J20" s="59">
        <f t="shared" si="3"/>
        <v>995</v>
      </c>
      <c r="K20" s="59">
        <f t="shared" si="4"/>
        <v>1395</v>
      </c>
      <c r="L20" s="59">
        <f t="shared" si="5"/>
        <v>1955</v>
      </c>
    </row>
    <row r="21" spans="1:12" x14ac:dyDescent="0.25">
      <c r="A21" s="80"/>
      <c r="B21" s="56" t="s">
        <v>62</v>
      </c>
      <c r="C21" s="57" t="s">
        <v>5</v>
      </c>
      <c r="D21" s="58">
        <v>3275</v>
      </c>
      <c r="E21" s="57"/>
      <c r="F21" s="59">
        <f t="shared" si="0"/>
        <v>495</v>
      </c>
      <c r="G21" s="59">
        <f t="shared" si="1"/>
        <v>1485</v>
      </c>
      <c r="H21" s="59">
        <f t="shared" si="2"/>
        <v>2970</v>
      </c>
      <c r="I21" s="57"/>
      <c r="J21" s="59">
        <f t="shared" si="3"/>
        <v>4095</v>
      </c>
      <c r="K21" s="59">
        <f t="shared" si="4"/>
        <v>5735</v>
      </c>
      <c r="L21" s="59">
        <f t="shared" si="5"/>
        <v>8030</v>
      </c>
    </row>
    <row r="22" spans="1:12" x14ac:dyDescent="0.25">
      <c r="A22" s="80"/>
      <c r="B22" s="56" t="s">
        <v>63</v>
      </c>
      <c r="C22" s="57" t="s">
        <v>5</v>
      </c>
      <c r="D22" s="58">
        <v>1995</v>
      </c>
      <c r="E22" s="57"/>
      <c r="F22" s="59">
        <f t="shared" si="0"/>
        <v>300</v>
      </c>
      <c r="G22" s="59">
        <f t="shared" si="1"/>
        <v>900</v>
      </c>
      <c r="H22" s="59">
        <f t="shared" si="2"/>
        <v>1800</v>
      </c>
      <c r="I22" s="57"/>
      <c r="J22" s="59">
        <f t="shared" si="3"/>
        <v>2495</v>
      </c>
      <c r="K22" s="59">
        <f t="shared" si="4"/>
        <v>3495</v>
      </c>
      <c r="L22" s="59">
        <f t="shared" si="5"/>
        <v>4895</v>
      </c>
    </row>
    <row r="23" spans="1:12" x14ac:dyDescent="0.25">
      <c r="A23" s="80"/>
      <c r="B23" s="56" t="s">
        <v>64</v>
      </c>
      <c r="C23" s="57" t="s">
        <v>5</v>
      </c>
      <c r="D23" s="58">
        <v>725</v>
      </c>
      <c r="E23" s="57"/>
      <c r="F23" s="59">
        <f t="shared" si="0"/>
        <v>110</v>
      </c>
      <c r="G23" s="59">
        <f t="shared" si="1"/>
        <v>330</v>
      </c>
      <c r="H23" s="59">
        <f t="shared" si="2"/>
        <v>660</v>
      </c>
      <c r="I23" s="57"/>
      <c r="J23" s="59">
        <f t="shared" si="3"/>
        <v>910</v>
      </c>
      <c r="K23" s="59">
        <f t="shared" si="4"/>
        <v>1275</v>
      </c>
      <c r="L23" s="59">
        <f t="shared" si="5"/>
        <v>1785</v>
      </c>
    </row>
    <row r="24" spans="1:12" x14ac:dyDescent="0.25">
      <c r="A24" s="80"/>
      <c r="B24" s="56" t="s">
        <v>65</v>
      </c>
      <c r="C24" s="57" t="s">
        <v>5</v>
      </c>
      <c r="D24" s="58">
        <v>695</v>
      </c>
      <c r="E24" s="57"/>
      <c r="F24" s="59">
        <f t="shared" si="0"/>
        <v>105</v>
      </c>
      <c r="G24" s="59">
        <f t="shared" si="1"/>
        <v>315</v>
      </c>
      <c r="H24" s="59">
        <f t="shared" si="2"/>
        <v>630</v>
      </c>
      <c r="I24" s="57"/>
      <c r="J24" s="59">
        <f t="shared" si="3"/>
        <v>870</v>
      </c>
      <c r="K24" s="59">
        <f t="shared" si="4"/>
        <v>1220</v>
      </c>
      <c r="L24" s="59">
        <f t="shared" si="5"/>
        <v>1710</v>
      </c>
    </row>
    <row r="25" spans="1:12" x14ac:dyDescent="0.25">
      <c r="A25" s="80"/>
      <c r="B25" s="56" t="s">
        <v>66</v>
      </c>
      <c r="C25" s="57" t="s">
        <v>5</v>
      </c>
      <c r="D25" s="58">
        <v>1595</v>
      </c>
      <c r="E25" s="57"/>
      <c r="F25" s="59">
        <f t="shared" si="0"/>
        <v>240</v>
      </c>
      <c r="G25" s="59">
        <f t="shared" si="1"/>
        <v>720</v>
      </c>
      <c r="H25" s="59">
        <f t="shared" si="2"/>
        <v>1440</v>
      </c>
      <c r="I25" s="57"/>
      <c r="J25" s="59">
        <f t="shared" si="3"/>
        <v>1995</v>
      </c>
      <c r="K25" s="59">
        <f t="shared" si="4"/>
        <v>2795</v>
      </c>
      <c r="L25" s="59">
        <f t="shared" si="5"/>
        <v>3915</v>
      </c>
    </row>
    <row r="26" spans="1:12" x14ac:dyDescent="0.25">
      <c r="A26" s="80"/>
      <c r="B26" s="56" t="s">
        <v>67</v>
      </c>
      <c r="C26" s="57" t="s">
        <v>5</v>
      </c>
      <c r="D26" s="58">
        <v>1595</v>
      </c>
      <c r="E26" s="57"/>
      <c r="F26" s="59">
        <f t="shared" si="0"/>
        <v>240</v>
      </c>
      <c r="G26" s="59">
        <f t="shared" si="1"/>
        <v>720</v>
      </c>
      <c r="H26" s="59">
        <f t="shared" si="2"/>
        <v>1440</v>
      </c>
      <c r="I26" s="57"/>
      <c r="J26" s="59">
        <f t="shared" si="3"/>
        <v>1995</v>
      </c>
      <c r="K26" s="59">
        <f t="shared" si="4"/>
        <v>2795</v>
      </c>
      <c r="L26" s="59">
        <f t="shared" si="5"/>
        <v>3915</v>
      </c>
    </row>
    <row r="27" spans="1:12" x14ac:dyDescent="0.25">
      <c r="A27" s="80"/>
      <c r="B27" s="56" t="s">
        <v>68</v>
      </c>
      <c r="C27" s="57" t="s">
        <v>5</v>
      </c>
      <c r="D27" s="58">
        <v>695</v>
      </c>
      <c r="E27" s="57"/>
      <c r="F27" s="59">
        <f t="shared" si="0"/>
        <v>105</v>
      </c>
      <c r="G27" s="59">
        <f t="shared" si="1"/>
        <v>315</v>
      </c>
      <c r="H27" s="59">
        <f t="shared" si="2"/>
        <v>630</v>
      </c>
      <c r="I27" s="57"/>
      <c r="J27" s="59">
        <f t="shared" si="3"/>
        <v>870</v>
      </c>
      <c r="K27" s="59">
        <f t="shared" si="4"/>
        <v>1220</v>
      </c>
      <c r="L27" s="59">
        <f t="shared" si="5"/>
        <v>1710</v>
      </c>
    </row>
    <row r="28" spans="1:12" x14ac:dyDescent="0.25">
      <c r="A28" s="80"/>
      <c r="B28" s="56" t="s">
        <v>69</v>
      </c>
      <c r="C28" s="57" t="s">
        <v>5</v>
      </c>
      <c r="D28" s="58">
        <v>695</v>
      </c>
      <c r="E28" s="57"/>
      <c r="F28" s="59">
        <f t="shared" si="0"/>
        <v>105</v>
      </c>
      <c r="G28" s="59">
        <f t="shared" si="1"/>
        <v>315</v>
      </c>
      <c r="H28" s="59">
        <f t="shared" si="2"/>
        <v>630</v>
      </c>
      <c r="I28" s="57"/>
      <c r="J28" s="59">
        <f t="shared" si="3"/>
        <v>870</v>
      </c>
      <c r="K28" s="59">
        <f t="shared" si="4"/>
        <v>1220</v>
      </c>
      <c r="L28" s="59">
        <f t="shared" si="5"/>
        <v>1710</v>
      </c>
    </row>
    <row r="29" spans="1:12" x14ac:dyDescent="0.25">
      <c r="A29" s="80"/>
      <c r="B29" s="56" t="s">
        <v>70</v>
      </c>
      <c r="C29" s="57" t="s">
        <v>5</v>
      </c>
      <c r="D29" s="58">
        <v>1250</v>
      </c>
      <c r="E29" s="57"/>
      <c r="F29" s="59">
        <f t="shared" si="0"/>
        <v>190</v>
      </c>
      <c r="G29" s="59">
        <f t="shared" si="1"/>
        <v>570</v>
      </c>
      <c r="H29" s="59">
        <f t="shared" si="2"/>
        <v>1140</v>
      </c>
      <c r="I29" s="57"/>
      <c r="J29" s="59">
        <f t="shared" si="3"/>
        <v>1565</v>
      </c>
      <c r="K29" s="59">
        <f t="shared" si="4"/>
        <v>2195</v>
      </c>
      <c r="L29" s="59">
        <f t="shared" si="5"/>
        <v>3075</v>
      </c>
    </row>
    <row r="30" spans="1:12" x14ac:dyDescent="0.25">
      <c r="A30" s="80"/>
      <c r="B30" s="56" t="s">
        <v>71</v>
      </c>
      <c r="C30" s="57" t="s">
        <v>5</v>
      </c>
      <c r="D30" s="58">
        <v>595</v>
      </c>
      <c r="E30" s="57"/>
      <c r="F30" s="59">
        <f t="shared" si="0"/>
        <v>100</v>
      </c>
      <c r="G30" s="59">
        <f t="shared" si="1"/>
        <v>300</v>
      </c>
      <c r="H30" s="59">
        <f t="shared" si="2"/>
        <v>600</v>
      </c>
      <c r="I30" s="57"/>
      <c r="J30" s="59">
        <f t="shared" si="3"/>
        <v>745</v>
      </c>
      <c r="K30" s="59">
        <f t="shared" si="4"/>
        <v>1045</v>
      </c>
      <c r="L30" s="59">
        <f t="shared" si="5"/>
        <v>1465</v>
      </c>
    </row>
    <row r="31" spans="1:12" x14ac:dyDescent="0.25">
      <c r="A31" s="80"/>
      <c r="B31" s="56" t="s">
        <v>72</v>
      </c>
      <c r="C31" s="57" t="s">
        <v>5</v>
      </c>
      <c r="D31" s="58">
        <v>135</v>
      </c>
      <c r="E31" s="57"/>
      <c r="F31" s="59">
        <f t="shared" si="0"/>
        <v>100</v>
      </c>
      <c r="G31" s="59">
        <f t="shared" si="1"/>
        <v>300</v>
      </c>
      <c r="H31" s="59">
        <f t="shared" si="2"/>
        <v>600</v>
      </c>
      <c r="I31" s="57"/>
      <c r="J31" s="59">
        <f t="shared" si="3"/>
        <v>170</v>
      </c>
      <c r="K31" s="59">
        <f t="shared" si="4"/>
        <v>240</v>
      </c>
      <c r="L31" s="59">
        <f t="shared" si="5"/>
        <v>340</v>
      </c>
    </row>
    <row r="32" spans="1:12" x14ac:dyDescent="0.25">
      <c r="A32" s="80"/>
      <c r="B32" s="56" t="s">
        <v>73</v>
      </c>
      <c r="C32" s="60">
        <v>38018</v>
      </c>
      <c r="D32" s="58"/>
      <c r="E32" s="57"/>
      <c r="F32" s="59"/>
      <c r="G32" s="59">
        <f t="shared" si="1"/>
        <v>0</v>
      </c>
      <c r="H32" s="59">
        <f t="shared" si="2"/>
        <v>0</v>
      </c>
      <c r="I32" s="57"/>
      <c r="J32" s="59">
        <f t="shared" si="3"/>
        <v>0</v>
      </c>
      <c r="K32" s="59">
        <f t="shared" si="4"/>
        <v>0</v>
      </c>
      <c r="L32" s="59">
        <f t="shared" si="5"/>
        <v>0</v>
      </c>
    </row>
    <row r="33" spans="1:12" x14ac:dyDescent="0.25">
      <c r="A33" s="80"/>
      <c r="B33" s="56" t="s">
        <v>74</v>
      </c>
      <c r="C33" s="61" t="s">
        <v>5</v>
      </c>
      <c r="D33" s="58"/>
      <c r="E33" s="61"/>
      <c r="F33" s="62"/>
      <c r="G33" s="62"/>
      <c r="H33" s="62"/>
      <c r="I33" s="61"/>
      <c r="J33" s="62"/>
      <c r="K33" s="62"/>
      <c r="L33" s="59">
        <f t="shared" si="5"/>
        <v>0</v>
      </c>
    </row>
    <row r="34" spans="1:12" x14ac:dyDescent="0.25">
      <c r="A34" s="80"/>
      <c r="B34" s="56" t="s">
        <v>75</v>
      </c>
      <c r="C34" s="57" t="s">
        <v>5</v>
      </c>
      <c r="D34" s="58">
        <v>6750</v>
      </c>
      <c r="E34" s="57"/>
      <c r="F34" s="59">
        <f t="shared" si="0"/>
        <v>1015</v>
      </c>
      <c r="G34" s="59">
        <f t="shared" si="1"/>
        <v>3045</v>
      </c>
      <c r="H34" s="59">
        <f t="shared" si="2"/>
        <v>6090</v>
      </c>
      <c r="I34" s="57"/>
      <c r="J34" s="59">
        <f t="shared" si="3"/>
        <v>8440</v>
      </c>
      <c r="K34" s="59">
        <f t="shared" si="4"/>
        <v>11820</v>
      </c>
      <c r="L34" s="59">
        <f t="shared" si="5"/>
        <v>16550</v>
      </c>
    </row>
    <row r="35" spans="1:12" x14ac:dyDescent="0.25">
      <c r="A35" s="80"/>
      <c r="B35" s="56" t="s">
        <v>76</v>
      </c>
      <c r="C35" s="57" t="s">
        <v>5</v>
      </c>
      <c r="D35" s="58">
        <v>3600</v>
      </c>
      <c r="E35" s="57"/>
      <c r="F35" s="59">
        <f t="shared" si="0"/>
        <v>540</v>
      </c>
      <c r="G35" s="59">
        <f t="shared" si="1"/>
        <v>1620</v>
      </c>
      <c r="H35" s="59">
        <f t="shared" si="2"/>
        <v>3240</v>
      </c>
      <c r="I35" s="57"/>
      <c r="J35" s="59">
        <f t="shared" si="3"/>
        <v>4500</v>
      </c>
      <c r="K35" s="59">
        <f t="shared" si="4"/>
        <v>6300</v>
      </c>
      <c r="L35" s="59">
        <f t="shared" si="5"/>
        <v>8820</v>
      </c>
    </row>
    <row r="36" spans="1:12" x14ac:dyDescent="0.25">
      <c r="A36" s="80"/>
      <c r="B36" s="56" t="s">
        <v>77</v>
      </c>
      <c r="C36" s="57" t="s">
        <v>5</v>
      </c>
      <c r="D36" s="58">
        <v>995</v>
      </c>
      <c r="E36" s="57"/>
      <c r="F36" s="59">
        <f t="shared" si="0"/>
        <v>150</v>
      </c>
      <c r="G36" s="59">
        <f t="shared" si="1"/>
        <v>450</v>
      </c>
      <c r="H36" s="59">
        <f t="shared" si="2"/>
        <v>900</v>
      </c>
      <c r="I36" s="57"/>
      <c r="J36" s="59">
        <f t="shared" si="3"/>
        <v>1245</v>
      </c>
      <c r="K36" s="59">
        <f t="shared" si="4"/>
        <v>1745</v>
      </c>
      <c r="L36" s="59">
        <f t="shared" si="5"/>
        <v>2445</v>
      </c>
    </row>
    <row r="37" spans="1:12" x14ac:dyDescent="0.25">
      <c r="A37" s="80"/>
      <c r="B37" s="56" t="s">
        <v>78</v>
      </c>
      <c r="C37" s="57" t="s">
        <v>5</v>
      </c>
      <c r="D37" s="58">
        <v>2395</v>
      </c>
      <c r="E37" s="57"/>
      <c r="F37" s="59">
        <f t="shared" si="0"/>
        <v>360</v>
      </c>
      <c r="G37" s="59">
        <f t="shared" si="1"/>
        <v>1080</v>
      </c>
      <c r="H37" s="59">
        <f t="shared" si="2"/>
        <v>2160</v>
      </c>
      <c r="I37" s="57"/>
      <c r="J37" s="59">
        <f t="shared" si="3"/>
        <v>2995</v>
      </c>
      <c r="K37" s="59">
        <f t="shared" si="4"/>
        <v>4195</v>
      </c>
      <c r="L37" s="59">
        <f t="shared" si="5"/>
        <v>5875</v>
      </c>
    </row>
    <row r="38" spans="1:12" x14ac:dyDescent="0.25">
      <c r="A38" s="80"/>
      <c r="B38" s="56" t="s">
        <v>79</v>
      </c>
      <c r="C38" s="57" t="s">
        <v>5</v>
      </c>
      <c r="D38" s="58">
        <v>695</v>
      </c>
      <c r="E38" s="57"/>
      <c r="F38" s="59">
        <f t="shared" si="0"/>
        <v>105</v>
      </c>
      <c r="G38" s="59">
        <f t="shared" si="1"/>
        <v>315</v>
      </c>
      <c r="H38" s="59">
        <f t="shared" si="2"/>
        <v>630</v>
      </c>
      <c r="I38" s="57"/>
      <c r="J38" s="59">
        <f t="shared" si="3"/>
        <v>870</v>
      </c>
      <c r="K38" s="59">
        <f t="shared" si="4"/>
        <v>1220</v>
      </c>
      <c r="L38" s="59">
        <f t="shared" si="5"/>
        <v>1710</v>
      </c>
    </row>
    <row r="39" spans="1:12" x14ac:dyDescent="0.25">
      <c r="A39" s="80"/>
      <c r="B39" s="56" t="s">
        <v>80</v>
      </c>
      <c r="C39" s="57" t="s">
        <v>5</v>
      </c>
      <c r="D39" s="58">
        <v>900</v>
      </c>
      <c r="E39" s="57"/>
      <c r="F39" s="59">
        <f t="shared" si="0"/>
        <v>135</v>
      </c>
      <c r="G39" s="59">
        <f t="shared" si="1"/>
        <v>405</v>
      </c>
      <c r="H39" s="59">
        <f t="shared" si="2"/>
        <v>810</v>
      </c>
      <c r="I39" s="57"/>
      <c r="J39" s="59">
        <f t="shared" si="3"/>
        <v>1125</v>
      </c>
      <c r="K39" s="59">
        <f t="shared" si="4"/>
        <v>1575</v>
      </c>
      <c r="L39" s="59">
        <f t="shared" si="5"/>
        <v>2205</v>
      </c>
    </row>
    <row r="40" spans="1:12" x14ac:dyDescent="0.25">
      <c r="A40" s="80"/>
      <c r="B40" s="56" t="s">
        <v>81</v>
      </c>
      <c r="C40" s="57" t="s">
        <v>5</v>
      </c>
      <c r="D40" s="58">
        <v>1920</v>
      </c>
      <c r="E40" s="57"/>
      <c r="F40" s="59">
        <f t="shared" si="0"/>
        <v>290</v>
      </c>
      <c r="G40" s="59">
        <f t="shared" si="1"/>
        <v>870</v>
      </c>
      <c r="H40" s="59">
        <f t="shared" si="2"/>
        <v>1740</v>
      </c>
      <c r="I40" s="57"/>
      <c r="J40" s="59">
        <f t="shared" si="3"/>
        <v>2400</v>
      </c>
      <c r="K40" s="59">
        <f t="shared" si="4"/>
        <v>3360</v>
      </c>
      <c r="L40" s="59">
        <f t="shared" si="5"/>
        <v>4705</v>
      </c>
    </row>
    <row r="41" spans="1:12" x14ac:dyDescent="0.25">
      <c r="A41" s="80"/>
      <c r="B41" s="56" t="s">
        <v>82</v>
      </c>
      <c r="C41" s="57" t="s">
        <v>5</v>
      </c>
      <c r="D41" s="58">
        <v>7100</v>
      </c>
      <c r="E41" s="57"/>
      <c r="F41" s="59">
        <f t="shared" si="0"/>
        <v>1065</v>
      </c>
      <c r="G41" s="59">
        <f t="shared" si="1"/>
        <v>3195</v>
      </c>
      <c r="H41" s="59">
        <f t="shared" si="2"/>
        <v>6390</v>
      </c>
      <c r="I41" s="57"/>
      <c r="J41" s="59">
        <f t="shared" si="3"/>
        <v>8875</v>
      </c>
      <c r="K41" s="59">
        <f t="shared" si="4"/>
        <v>12425</v>
      </c>
      <c r="L41" s="59">
        <f t="shared" si="5"/>
        <v>17395</v>
      </c>
    </row>
    <row r="42" spans="1:12" x14ac:dyDescent="0.25">
      <c r="A42" s="80"/>
      <c r="B42" s="56" t="s">
        <v>83</v>
      </c>
      <c r="C42" s="57" t="s">
        <v>5</v>
      </c>
      <c r="D42" s="58">
        <v>9345</v>
      </c>
      <c r="E42" s="57"/>
      <c r="F42" s="59">
        <f t="shared" si="0"/>
        <v>1405</v>
      </c>
      <c r="G42" s="59">
        <f t="shared" si="1"/>
        <v>4215</v>
      </c>
      <c r="H42" s="59">
        <f t="shared" si="2"/>
        <v>8430</v>
      </c>
      <c r="I42" s="57"/>
      <c r="J42" s="59">
        <f t="shared" si="3"/>
        <v>10280</v>
      </c>
      <c r="K42" s="59">
        <f t="shared" si="4"/>
        <v>14395</v>
      </c>
      <c r="L42" s="59">
        <f t="shared" si="5"/>
        <v>20000</v>
      </c>
    </row>
    <row r="43" spans="1:12" x14ac:dyDescent="0.25">
      <c r="A43" s="80"/>
      <c r="B43" s="56" t="s">
        <v>84</v>
      </c>
      <c r="C43" s="57" t="s">
        <v>5</v>
      </c>
      <c r="D43" s="58">
        <v>11000</v>
      </c>
      <c r="E43" s="57"/>
      <c r="F43" s="59">
        <f t="shared" si="0"/>
        <v>1650</v>
      </c>
      <c r="G43" s="59">
        <f t="shared" si="1"/>
        <v>4950</v>
      </c>
      <c r="H43" s="59">
        <f t="shared" si="2"/>
        <v>9900</v>
      </c>
      <c r="I43" s="57"/>
      <c r="J43" s="59">
        <f t="shared" si="3"/>
        <v>12100</v>
      </c>
      <c r="K43" s="59">
        <f t="shared" si="4"/>
        <v>16940</v>
      </c>
      <c r="L43" s="59">
        <f t="shared" si="5"/>
        <v>20000</v>
      </c>
    </row>
    <row r="44" spans="1:12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</row>
    <row r="45" spans="1:12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</row>
    <row r="46" spans="1:12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</row>
    <row r="47" spans="1:12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</row>
    <row r="48" spans="1:12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</row>
  </sheetData>
  <mergeCells count="3">
    <mergeCell ref="F9:H9"/>
    <mergeCell ref="J9:L9"/>
    <mergeCell ref="A13:A43"/>
  </mergeCells>
  <phoneticPr fontId="10" type="noConversion"/>
  <pageMargins left="0.75" right="0.75" top="1" bottom="1" header="0.4921259845" footer="0.492125984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CurrentProtocols</vt:lpstr>
      <vt:lpstr>Databases+Cochrane</vt:lpstr>
      <vt:lpstr>ReferenceWorks</vt:lpstr>
    </vt:vector>
  </TitlesOfParts>
  <Company>Suveco, s.r.o.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 Schloglova - Suweco CZ, s.r.o.</dc:creator>
  <cp:lastModifiedBy>Aniket Gupta</cp:lastModifiedBy>
  <dcterms:created xsi:type="dcterms:W3CDTF">2003-12-01T07:35:13Z</dcterms:created>
  <dcterms:modified xsi:type="dcterms:W3CDTF">2024-01-29T04:54:31Z</dcterms:modified>
</cp:coreProperties>
</file>