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32C83893-C9FA-4055-9ACF-5F0A732DF7CB}" xr6:coauthVersionLast="47" xr6:coauthVersionMax="47" xr10:uidLastSave="{00000000-0000-0000-0000-000000000000}"/>
  <bookViews>
    <workbookView xWindow="3348" yWindow="3348" windowWidth="17280" windowHeight="8880"/>
  </bookViews>
  <sheets>
    <sheet name="Stage1" sheetId="6" r:id="rId1"/>
    <sheet name="Stage 2" sheetId="1" r:id="rId2"/>
    <sheet name="Stage 3" sheetId="4" r:id="rId3"/>
    <sheet name="Stage 4" sheetId="2" r:id="rId4"/>
    <sheet name="Stage 5" sheetId="5" r:id="rId5"/>
    <sheet name="Total" sheetId="7" r:id="rId6"/>
    <sheet name="Workshop" sheetId="3" r:id="rId7"/>
  </sheets>
  <definedNames>
    <definedName name="_xlnm.Print_Area" localSheetId="1">'Stage 2'!$A$1:$E$43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I9" i="1"/>
  <c r="D10" i="1"/>
  <c r="F10" i="1"/>
  <c r="I10" i="1"/>
  <c r="D11" i="1"/>
  <c r="F11" i="1"/>
  <c r="I11" i="1"/>
  <c r="I13" i="1" s="1"/>
  <c r="D12" i="1"/>
  <c r="F12" i="1"/>
  <c r="I12" i="1"/>
  <c r="I18" i="1"/>
  <c r="D21" i="1"/>
  <c r="I21" i="1"/>
  <c r="D22" i="1"/>
  <c r="I22" i="1" s="1"/>
  <c r="E39" i="1"/>
  <c r="E41" i="1"/>
  <c r="I11" i="4"/>
  <c r="I10" i="2"/>
  <c r="I7" i="6"/>
  <c r="I11" i="6"/>
  <c r="I12" i="7"/>
  <c r="E35" i="3"/>
  <c r="E39" i="3" s="1"/>
  <c r="E37" i="3"/>
  <c r="E48" i="3"/>
  <c r="I25" i="1" l="1"/>
  <c r="I23" i="1"/>
  <c r="E51" i="3"/>
  <c r="I27" i="1" l="1"/>
  <c r="I29" i="1"/>
  <c r="E43" i="1" s="1"/>
  <c r="I47" i="1" s="1"/>
</calcChain>
</file>

<file path=xl/sharedStrings.xml><?xml version="1.0" encoding="utf-8"?>
<sst xmlns="http://schemas.openxmlformats.org/spreadsheetml/2006/main" count="115" uniqueCount="80">
  <si>
    <t>Total USD cost</t>
  </si>
  <si>
    <t>6. VAT (20%)</t>
  </si>
  <si>
    <t>GRAND TOTAL</t>
  </si>
  <si>
    <t>TOTAL COMMUNICATION</t>
  </si>
  <si>
    <t>3. Communication</t>
  </si>
  <si>
    <t>$5000</t>
  </si>
  <si>
    <t xml:space="preserve">Unit </t>
  </si>
  <si>
    <t xml:space="preserve">Cost of the unit </t>
  </si>
  <si>
    <t>Number of units</t>
  </si>
  <si>
    <t>workshop</t>
  </si>
  <si>
    <t>1. Seminar-presentation of Action Plan</t>
  </si>
  <si>
    <t>3. Training seminars for data users</t>
  </si>
  <si>
    <t>4. Training semin</t>
  </si>
  <si>
    <t>5. Joint seminars for data users and producers</t>
  </si>
  <si>
    <t xml:space="preserve">2. Training for trainers  </t>
  </si>
  <si>
    <t>Stage 2 Training and consultations, USD</t>
  </si>
  <si>
    <t>Description</t>
  </si>
  <si>
    <t>Amount per item</t>
  </si>
  <si>
    <t>Items Quantity</t>
  </si>
  <si>
    <t>Calculation Description for Year One</t>
  </si>
  <si>
    <t>Budget amount for Year One</t>
  </si>
  <si>
    <t>Personnal</t>
  </si>
  <si>
    <t>Project Coordinator</t>
  </si>
  <si>
    <t>x</t>
  </si>
  <si>
    <t>days per a year</t>
  </si>
  <si>
    <t>Researcher 1</t>
  </si>
  <si>
    <t>Researcher 2</t>
  </si>
  <si>
    <t>Researcher 3</t>
  </si>
  <si>
    <t>Total Personnel:</t>
  </si>
  <si>
    <t>Creating web-site with database</t>
  </si>
  <si>
    <t>Travel</t>
  </si>
  <si>
    <t>$120,00 x</t>
  </si>
  <si>
    <t>12 trips x</t>
  </si>
  <si>
    <t>persons</t>
  </si>
  <si>
    <t>Administration</t>
  </si>
  <si>
    <t>Phone bills</t>
  </si>
  <si>
    <t>per month x</t>
  </si>
  <si>
    <t xml:space="preserve">months </t>
  </si>
  <si>
    <t>Office supplies</t>
  </si>
  <si>
    <t>Total Administration:</t>
  </si>
  <si>
    <t xml:space="preserve">TOTAL DIRECT COSTS: </t>
  </si>
  <si>
    <t>OTHER INDIRECT COSTS (10%)</t>
  </si>
  <si>
    <t>Grand total:</t>
  </si>
  <si>
    <t>Subnational Information Consulting Centre</t>
  </si>
  <si>
    <t xml:space="preserve"> WORKSHOP BUDGET, USD</t>
  </si>
  <si>
    <t>Per person</t>
  </si>
  <si>
    <t>Number of people</t>
  </si>
  <si>
    <t>1. Food and bavareges</t>
  </si>
  <si>
    <t>2. Rent of conference hall</t>
  </si>
  <si>
    <t xml:space="preserve">TOTAL </t>
  </si>
  <si>
    <t xml:space="preserve"> TOTAL</t>
  </si>
  <si>
    <t>3. Travel costs  and per diem</t>
  </si>
  <si>
    <t>Per diem</t>
  </si>
  <si>
    <t>$20</t>
  </si>
  <si>
    <t>Travel costs</t>
  </si>
  <si>
    <t>$30</t>
  </si>
  <si>
    <t>Hotel</t>
  </si>
  <si>
    <t>$40</t>
  </si>
  <si>
    <t xml:space="preserve">Stage 3.Data inventory and determining the needs of data users </t>
  </si>
  <si>
    <t>Requests about data produced</t>
  </si>
  <si>
    <t>Processing of responses</t>
  </si>
  <si>
    <t>Preparing questionnaire</t>
  </si>
  <si>
    <t>Processing questionnaire and setting priorities</t>
  </si>
  <si>
    <t>Stage 4.Creating of Subnational Statistics Database</t>
  </si>
  <si>
    <t>Creating a regional information database on the basis of economic departments of oblast state Administrations</t>
  </si>
  <si>
    <t>Stage 5. Adoption and approval</t>
  </si>
  <si>
    <t>$8000</t>
  </si>
  <si>
    <t>Total</t>
  </si>
  <si>
    <t>Total for Stage</t>
  </si>
  <si>
    <t>Stage 1. Preparation Stage</t>
  </si>
  <si>
    <t>Purchase of computers</t>
  </si>
  <si>
    <t>2500*15</t>
  </si>
  <si>
    <t>Total for Action Plan Implementation</t>
  </si>
  <si>
    <t>Stage 1</t>
  </si>
  <si>
    <t>Stage 2</t>
  </si>
  <si>
    <t>Stage3</t>
  </si>
  <si>
    <t>Stage4</t>
  </si>
  <si>
    <t>Stage 5</t>
  </si>
  <si>
    <t xml:space="preserve">Development and Aprobation of adopted regulaiton of data producing and exchange </t>
  </si>
  <si>
    <t>Developing and approbation of methodologies for gathering required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</si>
</sst>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71" formatCode="_-* #,##0.00\ _г_р_н_._-;\-* #,##0.00\ _г_р_н_._-;_-* &quot;-&quot;??\ _г_р_н_._-;_-@_-"/>
    <numFmt numFmtId="172" formatCode="[$$-409]#,##0.00"/>
  </numFmts>
  <fonts count="19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</font>
    <font>
      <sz val="8"/>
      <name val="Arial"/>
    </font>
    <font>
      <b/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10"/>
      <name val="Arial"/>
      <family val="2"/>
    </font>
    <font>
      <b/>
      <i/>
      <sz val="12"/>
      <name val="Arial Cyr"/>
      <family val="2"/>
      <charset val="204"/>
    </font>
    <font>
      <sz val="14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1" fontId="10" fillId="0" borderId="0" applyFont="0" applyFill="0" applyBorder="0" applyAlignment="0" applyProtection="0"/>
    <xf numFmtId="0" fontId="10" fillId="0" borderId="0"/>
  </cellStyleXfs>
  <cellXfs count="27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5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1" xfId="0" applyFont="1" applyFill="1" applyBorder="1"/>
    <xf numFmtId="0" fontId="3" fillId="0" borderId="2" xfId="0" applyFont="1" applyFill="1" applyBorder="1"/>
    <xf numFmtId="5" fontId="7" fillId="0" borderId="1" xfId="0" applyNumberFormat="1" applyFont="1" applyFill="1" applyBorder="1"/>
    <xf numFmtId="5" fontId="7" fillId="0" borderId="3" xfId="0" applyNumberFormat="1" applyFont="1" applyFill="1" applyBorder="1"/>
    <xf numFmtId="5" fontId="5" fillId="0" borderId="1" xfId="0" applyNumberFormat="1" applyFont="1" applyFill="1" applyBorder="1"/>
    <xf numFmtId="5" fontId="8" fillId="0" borderId="4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5" fontId="3" fillId="2" borderId="6" xfId="0" applyNumberFormat="1" applyFont="1" applyFill="1" applyBorder="1" applyAlignment="1">
      <alignment horizontal="centerContinuous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Continuous"/>
    </xf>
    <xf numFmtId="0" fontId="3" fillId="2" borderId="8" xfId="0" applyFont="1" applyFill="1" applyBorder="1" applyAlignment="1">
      <alignment horizontal="centerContinuous"/>
    </xf>
    <xf numFmtId="0" fontId="3" fillId="2" borderId="8" xfId="0" quotePrefix="1" applyFont="1" applyFill="1" applyBorder="1" applyAlignment="1">
      <alignment horizontal="centerContinuous"/>
    </xf>
    <xf numFmtId="5" fontId="3" fillId="2" borderId="8" xfId="0" applyNumberFormat="1" applyFont="1" applyFill="1" applyBorder="1" applyAlignment="1">
      <alignment horizontal="centerContinuous"/>
    </xf>
    <xf numFmtId="5" fontId="7" fillId="0" borderId="1" xfId="0" applyNumberFormat="1" applyFont="1" applyFill="1" applyBorder="1" applyAlignment="1">
      <alignment horizontal="right"/>
    </xf>
    <xf numFmtId="5" fontId="3" fillId="0" borderId="1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5" fontId="3" fillId="0" borderId="0" xfId="0" applyNumberFormat="1" applyFont="1" applyFill="1" applyBorder="1"/>
    <xf numFmtId="5" fontId="7" fillId="0" borderId="0" xfId="0" applyNumberFormat="1" applyFont="1" applyFill="1" applyBorder="1"/>
    <xf numFmtId="0" fontId="5" fillId="0" borderId="7" xfId="0" applyFont="1" applyFill="1" applyBorder="1"/>
    <xf numFmtId="0" fontId="4" fillId="0" borderId="8" xfId="0" applyFont="1" applyFill="1" applyBorder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8" xfId="0" quotePrefix="1" applyFont="1" applyFill="1" applyBorder="1" applyAlignment="1">
      <alignment horizontal="centerContinuous" wrapText="1"/>
    </xf>
    <xf numFmtId="0" fontId="11" fillId="0" borderId="0" xfId="2" applyFont="1" applyAlignment="1">
      <alignment horizontal="center"/>
    </xf>
    <xf numFmtId="172" fontId="11" fillId="0" borderId="0" xfId="2" applyNumberFormat="1" applyFont="1" applyAlignment="1">
      <alignment horizontal="right"/>
    </xf>
    <xf numFmtId="172" fontId="10" fillId="0" borderId="0" xfId="2" applyNumberFormat="1"/>
    <xf numFmtId="0" fontId="10" fillId="0" borderId="0" xfId="2"/>
    <xf numFmtId="172" fontId="10" fillId="0" borderId="0" xfId="2" applyNumberFormat="1" applyAlignment="1">
      <alignment horizontal="right"/>
    </xf>
    <xf numFmtId="0" fontId="10" fillId="0" borderId="0" xfId="2" applyAlignment="1">
      <alignment horizontal="center"/>
    </xf>
    <xf numFmtId="0" fontId="9" fillId="0" borderId="9" xfId="2" applyFont="1" applyBorder="1"/>
    <xf numFmtId="0" fontId="9" fillId="0" borderId="10" xfId="2" applyFont="1" applyBorder="1"/>
    <xf numFmtId="172" fontId="9" fillId="0" borderId="11" xfId="2" applyNumberFormat="1" applyFont="1" applyBorder="1" applyAlignment="1">
      <alignment horizontal="right"/>
    </xf>
    <xf numFmtId="0" fontId="9" fillId="0" borderId="12" xfId="2" applyFont="1" applyBorder="1" applyAlignment="1">
      <alignment horizontal="center"/>
    </xf>
    <xf numFmtId="0" fontId="9" fillId="0" borderId="8" xfId="2" applyFont="1" applyBorder="1"/>
    <xf numFmtId="0" fontId="9" fillId="0" borderId="8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172" fontId="10" fillId="0" borderId="14" xfId="2" applyNumberFormat="1" applyBorder="1" applyAlignment="1">
      <alignment horizontal="right"/>
    </xf>
    <xf numFmtId="0" fontId="9" fillId="0" borderId="15" xfId="2" applyFont="1" applyBorder="1"/>
    <xf numFmtId="172" fontId="9" fillId="0" borderId="4" xfId="2" applyNumberFormat="1" applyFont="1" applyBorder="1" applyAlignment="1">
      <alignment horizontal="right"/>
    </xf>
    <xf numFmtId="0" fontId="9" fillId="0" borderId="5" xfId="2" applyFont="1" applyBorder="1" applyAlignment="1">
      <alignment horizontal="center"/>
    </xf>
    <xf numFmtId="0" fontId="9" fillId="0" borderId="16" xfId="2" applyFont="1" applyBorder="1"/>
    <xf numFmtId="0" fontId="9" fillId="0" borderId="0" xfId="2" applyFont="1" applyBorder="1"/>
    <xf numFmtId="0" fontId="9" fillId="0" borderId="0" xfId="2" applyFont="1" applyBorder="1" applyAlignment="1">
      <alignment horizontal="center"/>
    </xf>
    <xf numFmtId="0" fontId="9" fillId="0" borderId="17" xfId="2" applyFont="1" applyBorder="1" applyAlignment="1">
      <alignment horizontal="center"/>
    </xf>
    <xf numFmtId="172" fontId="10" fillId="0" borderId="17" xfId="2" applyNumberFormat="1" applyBorder="1" applyAlignment="1">
      <alignment horizontal="right"/>
    </xf>
    <xf numFmtId="0" fontId="12" fillId="0" borderId="10" xfId="2" applyFont="1" applyBorder="1"/>
    <xf numFmtId="172" fontId="0" fillId="0" borderId="8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2" fontId="12" fillId="0" borderId="18" xfId="2" applyNumberFormat="1" applyFont="1" applyBorder="1" applyProtection="1"/>
    <xf numFmtId="49" fontId="12" fillId="0" borderId="6" xfId="2" applyNumberFormat="1" applyFont="1" applyBorder="1" applyAlignment="1">
      <alignment horizontal="center"/>
    </xf>
    <xf numFmtId="1" fontId="12" fillId="0" borderId="6" xfId="2" applyNumberFormat="1" applyFont="1" applyFill="1" applyBorder="1" applyAlignment="1">
      <alignment horizontal="center"/>
    </xf>
    <xf numFmtId="0" fontId="12" fillId="0" borderId="6" xfId="2" applyFont="1" applyFill="1" applyBorder="1" applyAlignment="1">
      <alignment horizontal="left"/>
    </xf>
    <xf numFmtId="0" fontId="12" fillId="0" borderId="14" xfId="2" applyFont="1" applyFill="1" applyBorder="1" applyAlignment="1">
      <alignment horizontal="center"/>
    </xf>
    <xf numFmtId="172" fontId="12" fillId="0" borderId="14" xfId="2" applyNumberFormat="1" applyFont="1" applyFill="1" applyBorder="1" applyAlignment="1">
      <alignment horizontal="right"/>
    </xf>
    <xf numFmtId="0" fontId="13" fillId="0" borderId="10" xfId="0" applyFont="1" applyBorder="1"/>
    <xf numFmtId="1" fontId="0" fillId="0" borderId="7" xfId="0" applyNumberFormat="1" applyBorder="1" applyAlignment="1">
      <alignment horizontal="center"/>
    </xf>
    <xf numFmtId="172" fontId="12" fillId="0" borderId="13" xfId="2" applyNumberFormat="1" applyFont="1" applyFill="1" applyBorder="1" applyAlignment="1">
      <alignment horizontal="right"/>
    </xf>
    <xf numFmtId="0" fontId="13" fillId="0" borderId="19" xfId="0" applyFont="1" applyBorder="1"/>
    <xf numFmtId="172" fontId="0" fillId="0" borderId="0" xfId="0" applyNumberFormat="1" applyBorder="1" applyAlignment="1">
      <alignment horizontal="center"/>
    </xf>
    <xf numFmtId="172" fontId="12" fillId="0" borderId="17" xfId="2" applyNumberFormat="1" applyFont="1" applyFill="1" applyBorder="1" applyAlignment="1">
      <alignment horizontal="right"/>
    </xf>
    <xf numFmtId="0" fontId="13" fillId="0" borderId="15" xfId="0" applyFont="1" applyBorder="1"/>
    <xf numFmtId="172" fontId="0" fillId="0" borderId="6" xfId="0" applyNumberFormat="1" applyBorder="1" applyAlignment="1">
      <alignment horizontal="center"/>
    </xf>
    <xf numFmtId="0" fontId="9" fillId="2" borderId="15" xfId="2" applyFont="1" applyFill="1" applyBorder="1"/>
    <xf numFmtId="172" fontId="9" fillId="2" borderId="4" xfId="2" applyNumberFormat="1" applyFont="1" applyFill="1" applyBorder="1" applyAlignment="1">
      <alignment horizontal="right"/>
    </xf>
    <xf numFmtId="0" fontId="9" fillId="2" borderId="5" xfId="2" applyFont="1" applyFill="1" applyBorder="1" applyAlignment="1">
      <alignment horizontal="center"/>
    </xf>
    <xf numFmtId="2" fontId="9" fillId="2" borderId="18" xfId="2" applyNumberFormat="1" applyFont="1" applyFill="1" applyBorder="1"/>
    <xf numFmtId="0" fontId="9" fillId="2" borderId="6" xfId="2" applyFont="1" applyFill="1" applyBorder="1"/>
    <xf numFmtId="0" fontId="9" fillId="2" borderId="6" xfId="2" applyFont="1" applyFill="1" applyBorder="1" applyAlignment="1">
      <alignment horizontal="center"/>
    </xf>
    <xf numFmtId="0" fontId="9" fillId="2" borderId="14" xfId="2" applyFont="1" applyFill="1" applyBorder="1" applyAlignment="1">
      <alignment horizontal="center"/>
    </xf>
    <xf numFmtId="172" fontId="9" fillId="2" borderId="14" xfId="2" applyNumberFormat="1" applyFont="1" applyFill="1" applyBorder="1" applyAlignment="1">
      <alignment horizontal="right"/>
    </xf>
    <xf numFmtId="2" fontId="9" fillId="0" borderId="16" xfId="2" applyNumberFormat="1" applyFont="1" applyBorder="1"/>
    <xf numFmtId="0" fontId="12" fillId="0" borderId="15" xfId="2" applyFont="1" applyBorder="1"/>
    <xf numFmtId="172" fontId="12" fillId="0" borderId="4" xfId="2" applyNumberFormat="1" applyFont="1" applyFill="1" applyBorder="1" applyAlignment="1">
      <alignment horizontal="right"/>
    </xf>
    <xf numFmtId="0" fontId="12" fillId="0" borderId="5" xfId="2" applyFont="1" applyFill="1" applyBorder="1" applyAlignment="1">
      <alignment horizontal="center"/>
    </xf>
    <xf numFmtId="172" fontId="12" fillId="0" borderId="18" xfId="2" applyNumberFormat="1" applyFont="1" applyBorder="1"/>
    <xf numFmtId="0" fontId="12" fillId="0" borderId="6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172" fontId="12" fillId="2" borderId="4" xfId="2" applyNumberFormat="1" applyFont="1" applyFill="1" applyBorder="1" applyAlignment="1">
      <alignment horizontal="right"/>
    </xf>
    <xf numFmtId="0" fontId="12" fillId="2" borderId="5" xfId="2" applyFont="1" applyFill="1" applyBorder="1" applyAlignment="1">
      <alignment horizontal="center"/>
    </xf>
    <xf numFmtId="172" fontId="12" fillId="2" borderId="18" xfId="2" applyNumberFormat="1" applyFont="1" applyFill="1" applyBorder="1"/>
    <xf numFmtId="0" fontId="12" fillId="2" borderId="6" xfId="2" applyFont="1" applyFill="1" applyBorder="1" applyAlignment="1">
      <alignment horizontal="center"/>
    </xf>
    <xf numFmtId="0" fontId="12" fillId="2" borderId="14" xfId="2" applyFont="1" applyFill="1" applyBorder="1" applyAlignment="1">
      <alignment horizontal="center"/>
    </xf>
    <xf numFmtId="2" fontId="9" fillId="0" borderId="20" xfId="2" applyNumberFormat="1" applyFont="1" applyBorder="1"/>
    <xf numFmtId="0" fontId="9" fillId="0" borderId="21" xfId="2" applyFont="1" applyBorder="1"/>
    <xf numFmtId="0" fontId="9" fillId="0" borderId="2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9" fillId="2" borderId="1" xfId="2" applyFont="1" applyFill="1" applyBorder="1"/>
    <xf numFmtId="172" fontId="9" fillId="2" borderId="1" xfId="2" applyNumberFormat="1" applyFont="1" applyFill="1" applyBorder="1" applyAlignment="1">
      <alignment horizontal="right"/>
    </xf>
    <xf numFmtId="172" fontId="9" fillId="2" borderId="18" xfId="2" applyNumberFormat="1" applyFont="1" applyFill="1" applyBorder="1" applyAlignment="1">
      <alignment horizontal="center"/>
    </xf>
    <xf numFmtId="172" fontId="9" fillId="0" borderId="3" xfId="2" applyNumberFormat="1" applyFont="1" applyBorder="1" applyAlignment="1">
      <alignment horizontal="right"/>
    </xf>
    <xf numFmtId="0" fontId="9" fillId="0" borderId="7" xfId="2" applyFont="1" applyBorder="1" applyAlignment="1">
      <alignment horizontal="center"/>
    </xf>
    <xf numFmtId="2" fontId="9" fillId="0" borderId="9" xfId="2" applyNumberFormat="1" applyFont="1" applyBorder="1"/>
    <xf numFmtId="172" fontId="12" fillId="0" borderId="15" xfId="2" applyNumberFormat="1" applyFont="1" applyFill="1" applyBorder="1" applyAlignment="1">
      <alignment horizontal="right"/>
    </xf>
    <xf numFmtId="172" fontId="12" fillId="0" borderId="4" xfId="2" applyNumberFormat="1" applyFont="1" applyFill="1" applyBorder="1"/>
    <xf numFmtId="0" fontId="12" fillId="0" borderId="6" xfId="2" applyFont="1" applyFill="1" applyBorder="1" applyAlignment="1">
      <alignment horizontal="center"/>
    </xf>
    <xf numFmtId="172" fontId="12" fillId="0" borderId="3" xfId="2" applyNumberFormat="1" applyFont="1" applyFill="1" applyBorder="1" applyAlignment="1">
      <alignment horizontal="right"/>
    </xf>
    <xf numFmtId="0" fontId="12" fillId="0" borderId="7" xfId="2" applyFont="1" applyFill="1" applyBorder="1" applyAlignment="1">
      <alignment horizontal="center"/>
    </xf>
    <xf numFmtId="172" fontId="12" fillId="0" borderId="9" xfId="2" applyNumberFormat="1" applyFont="1" applyBorder="1"/>
    <xf numFmtId="0" fontId="12" fillId="0" borderId="8" xfId="2" applyFont="1" applyBorder="1" applyAlignment="1">
      <alignment horizontal="center"/>
    </xf>
    <xf numFmtId="0" fontId="12" fillId="0" borderId="13" xfId="2" applyFont="1" applyFill="1" applyBorder="1" applyAlignment="1">
      <alignment horizontal="center"/>
    </xf>
    <xf numFmtId="0" fontId="9" fillId="0" borderId="23" xfId="2" applyFont="1" applyFill="1" applyBorder="1"/>
    <xf numFmtId="172" fontId="9" fillId="0" borderId="24" xfId="2" applyNumberFormat="1" applyFont="1" applyFill="1" applyBorder="1" applyAlignment="1">
      <alignment horizontal="right"/>
    </xf>
    <xf numFmtId="0" fontId="9" fillId="0" borderId="25" xfId="2" applyFont="1" applyFill="1" applyBorder="1" applyAlignment="1">
      <alignment horizontal="center"/>
    </xf>
    <xf numFmtId="2" fontId="9" fillId="0" borderId="16" xfId="2" applyNumberFormat="1" applyFont="1" applyFill="1" applyBorder="1"/>
    <xf numFmtId="0" fontId="9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17" xfId="2" applyFont="1" applyFill="1" applyBorder="1" applyAlignment="1">
      <alignment horizontal="center"/>
    </xf>
    <xf numFmtId="172" fontId="9" fillId="0" borderId="17" xfId="2" applyNumberFormat="1" applyFont="1" applyFill="1" applyBorder="1" applyAlignment="1">
      <alignment horizontal="right"/>
    </xf>
    <xf numFmtId="0" fontId="9" fillId="2" borderId="15" xfId="2" applyFont="1" applyFill="1" applyBorder="1" applyAlignment="1">
      <alignment wrapText="1"/>
    </xf>
    <xf numFmtId="172" fontId="9" fillId="2" borderId="4" xfId="2" applyNumberFormat="1" applyFont="1" applyFill="1" applyBorder="1" applyAlignment="1">
      <alignment horizontal="right" wrapText="1"/>
    </xf>
    <xf numFmtId="0" fontId="9" fillId="2" borderId="5" xfId="2" applyFont="1" applyFill="1" applyBorder="1" applyAlignment="1">
      <alignment horizontal="center" wrapText="1"/>
    </xf>
    <xf numFmtId="172" fontId="12" fillId="2" borderId="20" xfId="2" applyNumberFormat="1" applyFont="1" applyFill="1" applyBorder="1" applyAlignment="1">
      <alignment wrapText="1"/>
    </xf>
    <xf numFmtId="0" fontId="12" fillId="2" borderId="21" xfId="2" applyFont="1" applyFill="1" applyBorder="1" applyAlignment="1">
      <alignment wrapText="1"/>
    </xf>
    <xf numFmtId="0" fontId="12" fillId="2" borderId="21" xfId="2" applyFont="1" applyFill="1" applyBorder="1" applyAlignment="1">
      <alignment horizontal="center" wrapText="1"/>
    </xf>
    <xf numFmtId="0" fontId="12" fillId="2" borderId="22" xfId="2" applyFont="1" applyFill="1" applyBorder="1" applyAlignment="1">
      <alignment horizontal="center" wrapText="1"/>
    </xf>
    <xf numFmtId="172" fontId="9" fillId="2" borderId="14" xfId="2" applyNumberFormat="1" applyFont="1" applyFill="1" applyBorder="1" applyAlignment="1">
      <alignment horizontal="right" wrapText="1"/>
    </xf>
    <xf numFmtId="0" fontId="12" fillId="0" borderId="23" xfId="2" applyFont="1" applyBorder="1"/>
    <xf numFmtId="172" fontId="12" fillId="0" borderId="24" xfId="2" applyNumberFormat="1" applyFont="1" applyBorder="1" applyAlignment="1">
      <alignment horizontal="right"/>
    </xf>
    <xf numFmtId="0" fontId="12" fillId="0" borderId="25" xfId="2" applyFont="1" applyBorder="1" applyAlignment="1">
      <alignment horizontal="center"/>
    </xf>
    <xf numFmtId="2" fontId="12" fillId="0" borderId="18" xfId="2" applyNumberFormat="1" applyFont="1" applyBorder="1"/>
    <xf numFmtId="0" fontId="12" fillId="0" borderId="6" xfId="2" applyFont="1" applyBorder="1"/>
    <xf numFmtId="172" fontId="12" fillId="0" borderId="22" xfId="2" applyNumberFormat="1" applyFont="1" applyFill="1" applyBorder="1" applyAlignment="1">
      <alignment horizontal="right"/>
    </xf>
    <xf numFmtId="0" fontId="14" fillId="2" borderId="26" xfId="2" applyFont="1" applyFill="1" applyBorder="1"/>
    <xf numFmtId="172" fontId="14" fillId="2" borderId="27" xfId="2" applyNumberFormat="1" applyFont="1" applyFill="1" applyBorder="1" applyAlignment="1">
      <alignment horizontal="right"/>
    </xf>
    <xf numFmtId="0" fontId="14" fillId="2" borderId="28" xfId="2" applyFont="1" applyFill="1" applyBorder="1" applyAlignment="1">
      <alignment horizontal="center"/>
    </xf>
    <xf numFmtId="2" fontId="14" fillId="2" borderId="29" xfId="2" applyNumberFormat="1" applyFont="1" applyFill="1" applyBorder="1"/>
    <xf numFmtId="0" fontId="14" fillId="2" borderId="30" xfId="2" applyFont="1" applyFill="1" applyBorder="1"/>
    <xf numFmtId="0" fontId="14" fillId="2" borderId="30" xfId="2" applyFont="1" applyFill="1" applyBorder="1" applyAlignment="1">
      <alignment horizontal="center"/>
    </xf>
    <xf numFmtId="0" fontId="14" fillId="2" borderId="31" xfId="2" applyFont="1" applyFill="1" applyBorder="1" applyAlignment="1">
      <alignment horizontal="center"/>
    </xf>
    <xf numFmtId="172" fontId="14" fillId="2" borderId="32" xfId="1" applyNumberFormat="1" applyFont="1" applyFill="1" applyBorder="1" applyAlignment="1">
      <alignment horizontal="right"/>
    </xf>
    <xf numFmtId="0" fontId="11" fillId="0" borderId="0" xfId="2" applyFont="1" applyAlignment="1">
      <alignment horizontal="center" wrapText="1"/>
    </xf>
    <xf numFmtId="0" fontId="15" fillId="0" borderId="0" xfId="0" applyFont="1" applyFill="1" applyBorder="1"/>
    <xf numFmtId="0" fontId="4" fillId="3" borderId="3" xfId="0" applyFont="1" applyFill="1" applyBorder="1"/>
    <xf numFmtId="0" fontId="16" fillId="0" borderId="0" xfId="0" applyFont="1" applyFill="1" applyBorder="1"/>
    <xf numFmtId="0" fontId="1" fillId="2" borderId="5" xfId="0" applyFont="1" applyFill="1" applyBorder="1" applyAlignment="1">
      <alignment horizontal="centerContinuous" wrapText="1"/>
    </xf>
    <xf numFmtId="0" fontId="9" fillId="0" borderId="10" xfId="2" applyFont="1" applyBorder="1" applyAlignment="1">
      <alignment wrapText="1"/>
    </xf>
    <xf numFmtId="172" fontId="10" fillId="0" borderId="14" xfId="2" applyNumberFormat="1" applyFont="1" applyBorder="1" applyAlignment="1">
      <alignment horizontal="right"/>
    </xf>
    <xf numFmtId="172" fontId="10" fillId="0" borderId="17" xfId="2" applyNumberFormat="1" applyFont="1" applyBorder="1" applyAlignment="1">
      <alignment horizontal="right"/>
    </xf>
    <xf numFmtId="1" fontId="12" fillId="0" borderId="33" xfId="2" applyNumberFormat="1" applyFont="1" applyFill="1" applyBorder="1" applyAlignment="1">
      <alignment horizontal="center"/>
    </xf>
    <xf numFmtId="0" fontId="12" fillId="0" borderId="33" xfId="2" applyFont="1" applyFill="1" applyBorder="1" applyAlignment="1">
      <alignment horizontal="left"/>
    </xf>
    <xf numFmtId="0" fontId="12" fillId="0" borderId="34" xfId="2" applyFont="1" applyFill="1" applyBorder="1" applyAlignment="1">
      <alignment horizontal="center"/>
    </xf>
    <xf numFmtId="0" fontId="13" fillId="0" borderId="35" xfId="0" applyFont="1" applyBorder="1"/>
    <xf numFmtId="172" fontId="0" fillId="0" borderId="35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172" fontId="12" fillId="0" borderId="35" xfId="2" applyNumberFormat="1" applyFont="1" applyBorder="1" applyProtection="1"/>
    <xf numFmtId="49" fontId="12" fillId="0" borderId="35" xfId="2" applyNumberFormat="1" applyFont="1" applyBorder="1" applyAlignment="1">
      <alignment horizontal="center"/>
    </xf>
    <xf numFmtId="1" fontId="12" fillId="0" borderId="35" xfId="2" applyNumberFormat="1" applyFont="1" applyFill="1" applyBorder="1" applyAlignment="1">
      <alignment horizontal="center"/>
    </xf>
    <xf numFmtId="0" fontId="12" fillId="0" borderId="35" xfId="2" applyFont="1" applyFill="1" applyBorder="1" applyAlignment="1">
      <alignment horizontal="left"/>
    </xf>
    <xf numFmtId="0" fontId="12" fillId="0" borderId="35" xfId="2" applyFont="1" applyFill="1" applyBorder="1" applyAlignment="1">
      <alignment horizontal="center"/>
    </xf>
    <xf numFmtId="172" fontId="12" fillId="0" borderId="35" xfId="2" applyNumberFormat="1" applyFont="1" applyFill="1" applyBorder="1" applyAlignment="1">
      <alignment horizontal="right"/>
    </xf>
    <xf numFmtId="0" fontId="13" fillId="0" borderId="0" xfId="0" applyFont="1" applyFill="1" applyBorder="1"/>
    <xf numFmtId="17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2" fontId="12" fillId="0" borderId="0" xfId="2" applyNumberFormat="1" applyFont="1" applyFill="1" applyBorder="1" applyProtection="1"/>
    <xf numFmtId="49" fontId="12" fillId="0" borderId="0" xfId="2" applyNumberFormat="1" applyFont="1" applyFill="1" applyBorder="1" applyAlignment="1">
      <alignment horizontal="center"/>
    </xf>
    <xf numFmtId="1" fontId="12" fillId="0" borderId="0" xfId="2" applyNumberFormat="1" applyFont="1" applyFill="1" applyBorder="1" applyAlignment="1">
      <alignment horizontal="center"/>
    </xf>
    <xf numFmtId="0" fontId="12" fillId="0" borderId="0" xfId="2" applyFont="1" applyFill="1" applyBorder="1" applyAlignment="1">
      <alignment horizontal="left"/>
    </xf>
    <xf numFmtId="0" fontId="12" fillId="0" borderId="0" xfId="2" applyFont="1" applyFill="1" applyBorder="1" applyAlignment="1">
      <alignment horizontal="center"/>
    </xf>
    <xf numFmtId="172" fontId="12" fillId="0" borderId="0" xfId="2" applyNumberFormat="1" applyFont="1" applyFill="1" applyBorder="1" applyAlignment="1">
      <alignment horizontal="right"/>
    </xf>
    <xf numFmtId="172" fontId="9" fillId="0" borderId="0" xfId="2" applyNumberFormat="1" applyFont="1" applyFill="1" applyBorder="1" applyAlignment="1">
      <alignment horizontal="right"/>
    </xf>
    <xf numFmtId="2" fontId="9" fillId="0" borderId="0" xfId="2" applyNumberFormat="1" applyFont="1" applyFill="1" applyBorder="1"/>
    <xf numFmtId="0" fontId="12" fillId="0" borderId="0" xfId="2" applyFont="1" applyFill="1" applyBorder="1"/>
    <xf numFmtId="172" fontId="12" fillId="0" borderId="0" xfId="2" applyNumberFormat="1" applyFont="1" applyFill="1" applyBorder="1"/>
    <xf numFmtId="172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wrapText="1"/>
    </xf>
    <xf numFmtId="172" fontId="9" fillId="0" borderId="0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center" wrapText="1"/>
    </xf>
    <xf numFmtId="172" fontId="12" fillId="0" borderId="0" xfId="2" applyNumberFormat="1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0" xfId="2" applyFont="1" applyFill="1" applyBorder="1" applyAlignment="1">
      <alignment horizontal="center" wrapText="1"/>
    </xf>
    <xf numFmtId="2" fontId="12" fillId="0" borderId="0" xfId="2" applyNumberFormat="1" applyFont="1" applyFill="1" applyBorder="1"/>
    <xf numFmtId="0" fontId="14" fillId="0" borderId="0" xfId="2" applyFont="1" applyFill="1" applyBorder="1"/>
    <xf numFmtId="172" fontId="14" fillId="0" borderId="0" xfId="2" applyNumberFormat="1" applyFont="1" applyFill="1" applyBorder="1" applyAlignment="1">
      <alignment horizontal="right"/>
    </xf>
    <xf numFmtId="0" fontId="14" fillId="0" borderId="0" xfId="2" applyFont="1" applyFill="1" applyBorder="1" applyAlignment="1">
      <alignment horizontal="center"/>
    </xf>
    <xf numFmtId="2" fontId="14" fillId="0" borderId="0" xfId="2" applyNumberFormat="1" applyFont="1" applyFill="1" applyBorder="1"/>
    <xf numFmtId="172" fontId="14" fillId="0" borderId="0" xfId="1" applyNumberFormat="1" applyFont="1" applyFill="1" applyBorder="1" applyAlignment="1">
      <alignment horizontal="right"/>
    </xf>
    <xf numFmtId="172" fontId="9" fillId="0" borderId="39" xfId="2" applyNumberFormat="1" applyFont="1" applyBorder="1" applyAlignment="1">
      <alignment horizontal="right"/>
    </xf>
    <xf numFmtId="0" fontId="9" fillId="0" borderId="40" xfId="2" applyFont="1" applyBorder="1" applyAlignment="1">
      <alignment horizontal="center"/>
    </xf>
    <xf numFmtId="172" fontId="9" fillId="0" borderId="18" xfId="2" applyNumberFormat="1" applyFont="1" applyBorder="1" applyAlignment="1">
      <alignment horizontal="right"/>
    </xf>
    <xf numFmtId="0" fontId="9" fillId="0" borderId="6" xfId="2" applyFont="1" applyBorder="1" applyAlignment="1">
      <alignment horizontal="center"/>
    </xf>
    <xf numFmtId="172" fontId="0" fillId="0" borderId="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72" fontId="12" fillId="0" borderId="6" xfId="2" applyNumberFormat="1" applyFont="1" applyBorder="1" applyProtection="1"/>
    <xf numFmtId="0" fontId="9" fillId="0" borderId="15" xfId="2" applyFont="1" applyBorder="1" applyAlignment="1">
      <alignment wrapText="1"/>
    </xf>
    <xf numFmtId="0" fontId="6" fillId="2" borderId="41" xfId="0" applyFont="1" applyFill="1" applyBorder="1" applyAlignment="1">
      <alignment wrapText="1"/>
    </xf>
    <xf numFmtId="172" fontId="0" fillId="2" borderId="29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172" fontId="12" fillId="2" borderId="33" xfId="2" applyNumberFormat="1" applyFont="1" applyFill="1" applyBorder="1" applyProtection="1"/>
    <xf numFmtId="49" fontId="12" fillId="2" borderId="33" xfId="2" applyNumberFormat="1" applyFont="1" applyFill="1" applyBorder="1" applyAlignment="1">
      <alignment horizontal="center"/>
    </xf>
    <xf numFmtId="1" fontId="12" fillId="2" borderId="33" xfId="2" applyNumberFormat="1" applyFont="1" applyFill="1" applyBorder="1" applyAlignment="1">
      <alignment horizontal="center"/>
    </xf>
    <xf numFmtId="0" fontId="12" fillId="2" borderId="33" xfId="2" applyFont="1" applyFill="1" applyBorder="1" applyAlignment="1">
      <alignment horizontal="left"/>
    </xf>
    <xf numFmtId="0" fontId="12" fillId="2" borderId="34" xfId="2" applyFont="1" applyFill="1" applyBorder="1" applyAlignment="1">
      <alignment horizontal="center"/>
    </xf>
    <xf numFmtId="172" fontId="12" fillId="2" borderId="31" xfId="2" applyNumberFormat="1" applyFont="1" applyFill="1" applyBorder="1" applyAlignment="1">
      <alignment horizontal="right"/>
    </xf>
    <xf numFmtId="0" fontId="6" fillId="0" borderId="19" xfId="0" applyFont="1" applyBorder="1" applyAlignment="1">
      <alignment wrapText="1"/>
    </xf>
    <xf numFmtId="172" fontId="0" fillId="0" borderId="1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2" fontId="12" fillId="0" borderId="21" xfId="2" applyNumberFormat="1" applyFont="1" applyBorder="1" applyProtection="1"/>
    <xf numFmtId="49" fontId="12" fillId="0" borderId="21" xfId="2" applyNumberFormat="1" applyFont="1" applyBorder="1" applyAlignment="1">
      <alignment horizontal="center"/>
    </xf>
    <xf numFmtId="1" fontId="12" fillId="0" borderId="21" xfId="2" applyNumberFormat="1" applyFont="1" applyFill="1" applyBorder="1" applyAlignment="1">
      <alignment horizontal="center"/>
    </xf>
    <xf numFmtId="0" fontId="12" fillId="0" borderId="21" xfId="2" applyFont="1" applyFill="1" applyBorder="1" applyAlignment="1">
      <alignment horizontal="left"/>
    </xf>
    <xf numFmtId="0" fontId="12" fillId="0" borderId="22" xfId="2" applyFont="1" applyFill="1" applyBorder="1" applyAlignment="1">
      <alignment horizontal="center"/>
    </xf>
    <xf numFmtId="172" fontId="12" fillId="0" borderId="34" xfId="2" applyNumberFormat="1" applyFont="1" applyFill="1" applyBorder="1" applyAlignment="1">
      <alignment horizontal="right"/>
    </xf>
    <xf numFmtId="172" fontId="0" fillId="2" borderId="33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0" fontId="12" fillId="2" borderId="42" xfId="2" applyFont="1" applyFill="1" applyBorder="1" applyAlignment="1">
      <alignment horizontal="center"/>
    </xf>
    <xf numFmtId="0" fontId="6" fillId="2" borderId="43" xfId="0" applyFont="1" applyFill="1" applyBorder="1"/>
    <xf numFmtId="172" fontId="9" fillId="2" borderId="34" xfId="2" applyNumberFormat="1" applyFont="1" applyFill="1" applyBorder="1" applyAlignment="1">
      <alignment horizontal="right"/>
    </xf>
    <xf numFmtId="0" fontId="18" fillId="4" borderId="44" xfId="0" applyFont="1" applyFill="1" applyBorder="1"/>
    <xf numFmtId="0" fontId="17" fillId="4" borderId="45" xfId="0" applyFont="1" applyFill="1" applyBorder="1"/>
    <xf numFmtId="0" fontId="3" fillId="4" borderId="45" xfId="0" applyFont="1" applyFill="1" applyBorder="1"/>
    <xf numFmtId="5" fontId="3" fillId="4" borderId="45" xfId="0" applyNumberFormat="1" applyFont="1" applyFill="1" applyBorder="1" applyAlignment="1">
      <alignment horizontal="right"/>
    </xf>
    <xf numFmtId="0" fontId="0" fillId="4" borderId="45" xfId="0" applyFill="1" applyBorder="1"/>
    <xf numFmtId="5" fontId="0" fillId="4" borderId="46" xfId="0" applyNumberFormat="1" applyFill="1" applyBorder="1"/>
    <xf numFmtId="0" fontId="6" fillId="0" borderId="43" xfId="0" applyFont="1" applyFill="1" applyBorder="1"/>
    <xf numFmtId="172" fontId="0" fillId="0" borderId="33" xfId="0" applyNumberForma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172" fontId="12" fillId="0" borderId="33" xfId="2" applyNumberFormat="1" applyFont="1" applyFill="1" applyBorder="1" applyProtection="1"/>
    <xf numFmtId="49" fontId="12" fillId="0" borderId="33" xfId="2" applyNumberFormat="1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6" fillId="0" borderId="41" xfId="0" applyFont="1" applyBorder="1"/>
    <xf numFmtId="172" fontId="6" fillId="0" borderId="31" xfId="0" applyNumberFormat="1" applyFont="1" applyBorder="1"/>
    <xf numFmtId="172" fontId="9" fillId="2" borderId="47" xfId="2" applyNumberFormat="1" applyFont="1" applyFill="1" applyBorder="1" applyAlignment="1">
      <alignment horizontal="center" vertical="center" wrapText="1"/>
    </xf>
    <xf numFmtId="172" fontId="10" fillId="0" borderId="17" xfId="2" applyNumberFormat="1" applyBorder="1" applyAlignment="1">
      <alignment horizontal="center" vertical="center" wrapText="1"/>
    </xf>
    <xf numFmtId="0" fontId="9" fillId="2" borderId="48" xfId="2" applyFont="1" applyFill="1" applyBorder="1" applyAlignment="1">
      <alignment horizontal="center" vertical="center"/>
    </xf>
    <xf numFmtId="0" fontId="9" fillId="2" borderId="41" xfId="2" applyFont="1" applyFill="1" applyBorder="1" applyAlignment="1">
      <alignment horizontal="center" vertical="center"/>
    </xf>
    <xf numFmtId="172" fontId="9" fillId="2" borderId="49" xfId="2" applyNumberFormat="1" applyFont="1" applyFill="1" applyBorder="1" applyAlignment="1">
      <alignment horizontal="right" vertical="center" wrapText="1"/>
    </xf>
    <xf numFmtId="172" fontId="10" fillId="0" borderId="29" xfId="2" applyNumberFormat="1" applyBorder="1" applyAlignment="1">
      <alignment horizontal="right" vertical="center"/>
    </xf>
    <xf numFmtId="0" fontId="9" fillId="2" borderId="35" xfId="2" applyFont="1" applyFill="1" applyBorder="1" applyAlignment="1">
      <alignment horizontal="center" vertical="center" wrapText="1"/>
    </xf>
    <xf numFmtId="0" fontId="10" fillId="0" borderId="30" xfId="2" applyBorder="1" applyAlignment="1">
      <alignment horizontal="center" vertical="center"/>
    </xf>
    <xf numFmtId="0" fontId="10" fillId="0" borderId="35" xfId="2" applyBorder="1" applyAlignment="1"/>
    <xf numFmtId="0" fontId="10" fillId="0" borderId="47" xfId="2" applyBorder="1" applyAlignment="1"/>
    <xf numFmtId="0" fontId="10" fillId="0" borderId="30" xfId="2" applyBorder="1" applyAlignment="1"/>
    <xf numFmtId="0" fontId="10" fillId="0" borderId="31" xfId="2" applyBorder="1" applyAlignme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2" borderId="49" xfId="2" applyFont="1" applyFill="1" applyBorder="1" applyAlignment="1">
      <alignment horizontal="center" vertical="center" wrapText="1"/>
    </xf>
    <xf numFmtId="0" fontId="10" fillId="0" borderId="29" xfId="2" applyBorder="1" applyAlignment="1"/>
    <xf numFmtId="0" fontId="4" fillId="2" borderId="5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172" fontId="9" fillId="2" borderId="51" xfId="2" applyNumberFormat="1" applyFont="1" applyFill="1" applyBorder="1" applyAlignment="1">
      <alignment horizontal="right" vertical="center" wrapText="1"/>
    </xf>
    <xf numFmtId="172" fontId="10" fillId="0" borderId="36" xfId="2" applyNumberFormat="1" applyBorder="1" applyAlignment="1">
      <alignment horizontal="right" vertical="center"/>
    </xf>
    <xf numFmtId="0" fontId="9" fillId="2" borderId="37" xfId="2" applyFont="1" applyFill="1" applyBorder="1" applyAlignment="1">
      <alignment horizontal="center" vertical="center" wrapText="1"/>
    </xf>
    <xf numFmtId="0" fontId="10" fillId="0" borderId="38" xfId="2" applyBorder="1" applyAlignment="1">
      <alignment horizontal="center" vertical="center"/>
    </xf>
    <xf numFmtId="0" fontId="5" fillId="0" borderId="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5" fontId="4" fillId="2" borderId="50" xfId="0" applyNumberFormat="1" applyFont="1" applyFill="1" applyBorder="1" applyAlignment="1">
      <alignment horizontal="center" wrapText="1"/>
    </xf>
    <xf numFmtId="5" fontId="4" fillId="2" borderId="2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3">
    <cellStyle name="Comma_Budget form for CPS" xfId="1"/>
    <cellStyle name="Normal" xfId="0" builtinId="0"/>
    <cellStyle name="Normal_Budget form for CP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1" sqref="I11"/>
    </sheetView>
  </sheetViews>
  <sheetFormatPr defaultRowHeight="13.2" x14ac:dyDescent="0.25"/>
  <cols>
    <col min="1" max="1" width="25.5546875" customWidth="1"/>
    <col min="9" max="9" width="12.5546875" customWidth="1"/>
  </cols>
  <sheetData>
    <row r="1" spans="1:9" ht="15.6" x14ac:dyDescent="0.3">
      <c r="A1" s="155" t="s">
        <v>69</v>
      </c>
      <c r="B1" s="15"/>
      <c r="C1" s="15"/>
      <c r="D1" s="16"/>
      <c r="E1" s="15"/>
      <c r="F1" s="3"/>
      <c r="G1" s="3"/>
      <c r="H1" s="4"/>
      <c r="I1" s="4"/>
    </row>
    <row r="2" spans="1:9" x14ac:dyDescent="0.25">
      <c r="A2" s="3"/>
      <c r="B2" s="3"/>
      <c r="C2" s="3"/>
      <c r="D2" s="5"/>
      <c r="E2" s="3"/>
      <c r="F2" s="3"/>
      <c r="G2" s="3"/>
      <c r="H2" s="4"/>
      <c r="I2" s="4"/>
    </row>
    <row r="3" spans="1:9" ht="15.6" x14ac:dyDescent="0.3">
      <c r="A3" s="151"/>
      <c r="B3" s="45"/>
      <c r="C3" s="44"/>
      <c r="D3" s="44"/>
      <c r="E3" s="44"/>
      <c r="F3" s="44"/>
      <c r="G3" s="44"/>
      <c r="H3" s="44"/>
      <c r="I3" s="46"/>
    </row>
    <row r="4" spans="1:9" ht="13.8" thickBot="1" x14ac:dyDescent="0.3">
      <c r="A4" s="47"/>
      <c r="B4" s="48"/>
      <c r="C4" s="49"/>
      <c r="D4" s="47"/>
      <c r="E4" s="47"/>
      <c r="F4" s="49"/>
      <c r="G4" s="47"/>
      <c r="H4" s="49"/>
      <c r="I4" s="46"/>
    </row>
    <row r="5" spans="1:9" x14ac:dyDescent="0.25">
      <c r="A5" s="245" t="s">
        <v>16</v>
      </c>
      <c r="B5" s="247"/>
      <c r="C5" s="249"/>
      <c r="D5" s="249"/>
      <c r="E5" s="251"/>
      <c r="F5" s="251"/>
      <c r="G5" s="251"/>
      <c r="H5" s="252"/>
      <c r="I5" s="243" t="s">
        <v>20</v>
      </c>
    </row>
    <row r="6" spans="1:9" ht="13.8" thickBot="1" x14ac:dyDescent="0.3">
      <c r="A6" s="246"/>
      <c r="B6" s="248"/>
      <c r="C6" s="250"/>
      <c r="D6" s="253"/>
      <c r="E6" s="253"/>
      <c r="F6" s="253"/>
      <c r="G6" s="253"/>
      <c r="H6" s="254"/>
      <c r="I6" s="244"/>
    </row>
    <row r="7" spans="1:9" x14ac:dyDescent="0.25">
      <c r="A7" s="156" t="s">
        <v>70</v>
      </c>
      <c r="B7" s="197"/>
      <c r="C7" s="198"/>
      <c r="D7" s="54"/>
      <c r="E7" s="54"/>
      <c r="F7" s="55" t="s">
        <v>71</v>
      </c>
      <c r="G7" s="54"/>
      <c r="H7" s="56"/>
      <c r="I7" s="157">
        <f>2500*15</f>
        <v>37500</v>
      </c>
    </row>
    <row r="8" spans="1:9" x14ac:dyDescent="0.25">
      <c r="A8" s="58"/>
      <c r="B8" s="199"/>
      <c r="C8" s="200"/>
      <c r="D8" s="62"/>
      <c r="E8" s="62"/>
      <c r="F8" s="63"/>
      <c r="G8" s="62"/>
      <c r="H8" s="64"/>
      <c r="I8" s="158"/>
    </row>
    <row r="9" spans="1:9" x14ac:dyDescent="0.25">
      <c r="A9" s="51"/>
      <c r="B9" s="201"/>
      <c r="C9" s="202"/>
      <c r="D9" s="203"/>
      <c r="E9" s="70"/>
      <c r="F9" s="71"/>
      <c r="G9" s="72"/>
      <c r="H9" s="73"/>
      <c r="I9" s="74"/>
    </row>
    <row r="10" spans="1:9" x14ac:dyDescent="0.25">
      <c r="A10" s="214"/>
      <c r="B10" s="215"/>
      <c r="C10" s="216"/>
      <c r="D10" s="217"/>
      <c r="E10" s="218"/>
      <c r="F10" s="219"/>
      <c r="G10" s="220"/>
      <c r="H10" s="221"/>
      <c r="I10" s="80"/>
    </row>
    <row r="11" spans="1:9" ht="13.8" thickBot="1" x14ac:dyDescent="0.3">
      <c r="A11" s="226" t="s">
        <v>67</v>
      </c>
      <c r="B11" s="223"/>
      <c r="C11" s="224"/>
      <c r="D11" s="208"/>
      <c r="E11" s="209"/>
      <c r="F11" s="210"/>
      <c r="G11" s="211"/>
      <c r="H11" s="225"/>
      <c r="I11" s="227">
        <f>SUM(I7,I8,I9,I10)</f>
        <v>37500</v>
      </c>
    </row>
    <row r="12" spans="1:9" x14ac:dyDescent="0.25">
      <c r="A12" s="171"/>
      <c r="B12" s="172"/>
      <c r="C12" s="173"/>
      <c r="D12" s="174"/>
      <c r="E12" s="175"/>
      <c r="F12" s="176"/>
      <c r="G12" s="177"/>
      <c r="H12" s="178"/>
      <c r="I12" s="179"/>
    </row>
  </sheetData>
  <mergeCells count="5">
    <mergeCell ref="I5:I6"/>
    <mergeCell ref="A5:A6"/>
    <mergeCell ref="B5:B6"/>
    <mergeCell ref="C5:C6"/>
    <mergeCell ref="D5:H6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A33" zoomScaleNormal="100" workbookViewId="0">
      <selection activeCell="I29" sqref="I29"/>
    </sheetView>
  </sheetViews>
  <sheetFormatPr defaultRowHeight="15" x14ac:dyDescent="0.25"/>
  <cols>
    <col min="1" max="1" width="41.6640625" customWidth="1"/>
    <col min="3" max="3" width="8" customWidth="1"/>
    <col min="4" max="4" width="8.109375" customWidth="1"/>
    <col min="7" max="8" width="9.109375" style="2" customWidth="1"/>
    <col min="9" max="9" width="13.109375" style="2" customWidth="1"/>
    <col min="10" max="12" width="9.109375" style="2" customWidth="1"/>
    <col min="13" max="32" width="9.109375" style="1" customWidth="1"/>
  </cols>
  <sheetData>
    <row r="1" spans="1:32" ht="15.6" x14ac:dyDescent="0.3">
      <c r="A1" s="14" t="s">
        <v>15</v>
      </c>
      <c r="B1" s="15"/>
      <c r="C1" s="15"/>
      <c r="D1" s="16"/>
      <c r="E1" s="15"/>
      <c r="F1" s="3"/>
      <c r="G1" s="3"/>
      <c r="H1" s="4"/>
      <c r="I1" s="4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ht="13.2" x14ac:dyDescent="0.25">
      <c r="A2" s="3"/>
      <c r="B2" s="3"/>
      <c r="C2" s="3"/>
      <c r="D2" s="5"/>
      <c r="E2" s="3"/>
      <c r="F2" s="3"/>
      <c r="G2" s="3"/>
      <c r="H2" s="4"/>
      <c r="I2" s="4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ht="31.2" x14ac:dyDescent="0.3">
      <c r="A3" s="151" t="s">
        <v>43</v>
      </c>
      <c r="B3" s="45"/>
      <c r="C3" s="44"/>
      <c r="D3" s="44"/>
      <c r="E3" s="44"/>
      <c r="F3" s="44"/>
      <c r="G3" s="44"/>
      <c r="H3" s="44"/>
      <c r="I3" s="4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13.8" thickBot="1" x14ac:dyDescent="0.3">
      <c r="A4" s="47"/>
      <c r="B4" s="48"/>
      <c r="C4" s="49"/>
      <c r="D4" s="47"/>
      <c r="E4" s="47"/>
      <c r="F4" s="49"/>
      <c r="G4" s="47"/>
      <c r="H4" s="49"/>
      <c r="I4" s="46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ht="12.75" customHeight="1" x14ac:dyDescent="0.25">
      <c r="A5" s="245" t="s">
        <v>16</v>
      </c>
      <c r="B5" s="262" t="s">
        <v>17</v>
      </c>
      <c r="C5" s="264" t="s">
        <v>18</v>
      </c>
      <c r="D5" s="258" t="s">
        <v>19</v>
      </c>
      <c r="E5" s="251"/>
      <c r="F5" s="251"/>
      <c r="G5" s="251"/>
      <c r="H5" s="252"/>
      <c r="I5" s="243" t="s">
        <v>20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3.8" thickBot="1" x14ac:dyDescent="0.3">
      <c r="A6" s="246"/>
      <c r="B6" s="263"/>
      <c r="C6" s="265"/>
      <c r="D6" s="259"/>
      <c r="E6" s="253"/>
      <c r="F6" s="253"/>
      <c r="G6" s="253"/>
      <c r="H6" s="254"/>
      <c r="I6" s="24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3.2" x14ac:dyDescent="0.25">
      <c r="A7" s="51" t="s">
        <v>21</v>
      </c>
      <c r="B7" s="52"/>
      <c r="C7" s="53"/>
      <c r="D7" s="50"/>
      <c r="E7" s="54"/>
      <c r="F7" s="55"/>
      <c r="G7" s="54"/>
      <c r="H7" s="56"/>
      <c r="I7" s="5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3.2" x14ac:dyDescent="0.25">
      <c r="A8" s="58"/>
      <c r="B8" s="59"/>
      <c r="C8" s="60"/>
      <c r="D8" s="61"/>
      <c r="E8" s="62"/>
      <c r="F8" s="63"/>
      <c r="G8" s="62"/>
      <c r="H8" s="64"/>
      <c r="I8" s="6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3.2" x14ac:dyDescent="0.25">
      <c r="A9" s="66" t="s">
        <v>22</v>
      </c>
      <c r="B9" s="67">
        <v>35</v>
      </c>
      <c r="C9" s="68">
        <v>260</v>
      </c>
      <c r="D9" s="69">
        <f>B9</f>
        <v>35</v>
      </c>
      <c r="E9" s="70" t="s">
        <v>23</v>
      </c>
      <c r="F9" s="71">
        <v>260</v>
      </c>
      <c r="G9" s="72" t="s">
        <v>24</v>
      </c>
      <c r="H9" s="73"/>
      <c r="I9" s="74">
        <f>B9*C9</f>
        <v>9100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3.2" x14ac:dyDescent="0.25">
      <c r="A10" s="75" t="s">
        <v>25</v>
      </c>
      <c r="B10" s="67">
        <v>32</v>
      </c>
      <c r="C10" s="76">
        <v>95</v>
      </c>
      <c r="D10" s="69">
        <f>B10</f>
        <v>32</v>
      </c>
      <c r="E10" s="70" t="s">
        <v>23</v>
      </c>
      <c r="F10" s="71">
        <f>C10</f>
        <v>95</v>
      </c>
      <c r="G10" s="72" t="s">
        <v>24</v>
      </c>
      <c r="H10" s="73"/>
      <c r="I10" s="77">
        <f>B10*C10</f>
        <v>3040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2.75" customHeight="1" x14ac:dyDescent="0.25">
      <c r="A11" s="78" t="s">
        <v>26</v>
      </c>
      <c r="B11" s="79">
        <v>32</v>
      </c>
      <c r="C11" s="76">
        <v>95</v>
      </c>
      <c r="D11" s="69">
        <f>B11</f>
        <v>32</v>
      </c>
      <c r="E11" s="70" t="s">
        <v>23</v>
      </c>
      <c r="F11" s="71">
        <f>C11</f>
        <v>95</v>
      </c>
      <c r="G11" s="72" t="s">
        <v>24</v>
      </c>
      <c r="H11" s="73"/>
      <c r="I11" s="80">
        <f>B11*C11</f>
        <v>3040</v>
      </c>
    </row>
    <row r="12" spans="1:32" ht="13.2" x14ac:dyDescent="0.25">
      <c r="A12" s="81" t="s">
        <v>27</v>
      </c>
      <c r="B12" s="82">
        <v>32</v>
      </c>
      <c r="C12" s="68">
        <v>95</v>
      </c>
      <c r="D12" s="69">
        <f>B12</f>
        <v>32</v>
      </c>
      <c r="E12" s="70" t="s">
        <v>23</v>
      </c>
      <c r="F12" s="71">
        <f>C12</f>
        <v>95</v>
      </c>
      <c r="G12" s="72" t="s">
        <v>24</v>
      </c>
      <c r="H12" s="73"/>
      <c r="I12" s="74">
        <f>B12*C12</f>
        <v>3040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3.2" x14ac:dyDescent="0.25">
      <c r="A13" s="83" t="s">
        <v>28</v>
      </c>
      <c r="B13" s="84"/>
      <c r="C13" s="85"/>
      <c r="D13" s="86"/>
      <c r="E13" s="87"/>
      <c r="F13" s="88"/>
      <c r="G13" s="87"/>
      <c r="H13" s="89"/>
      <c r="I13" s="90">
        <f>SUM(I9:I12)</f>
        <v>18220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3.2" x14ac:dyDescent="0.25">
      <c r="A14" s="58"/>
      <c r="B14" s="59"/>
      <c r="C14" s="60"/>
      <c r="D14" s="91"/>
      <c r="E14" s="62"/>
      <c r="F14" s="63"/>
      <c r="G14" s="62"/>
      <c r="H14" s="64"/>
      <c r="I14" s="80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3.2" x14ac:dyDescent="0.25">
      <c r="A15" s="92"/>
      <c r="B15" s="93"/>
      <c r="C15" s="94"/>
      <c r="D15" s="95"/>
      <c r="E15" s="96"/>
      <c r="F15" s="96"/>
      <c r="G15" s="96"/>
      <c r="H15" s="97"/>
      <c r="I15" s="74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3.2" x14ac:dyDescent="0.25">
      <c r="A16" s="83" t="s">
        <v>29</v>
      </c>
      <c r="B16" s="98">
        <v>0</v>
      </c>
      <c r="C16" s="99"/>
      <c r="D16" s="100"/>
      <c r="E16" s="101"/>
      <c r="F16" s="101"/>
      <c r="G16" s="101"/>
      <c r="H16" s="102"/>
      <c r="I16" s="90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3.2" x14ac:dyDescent="0.25">
      <c r="A17" s="58"/>
      <c r="B17" s="59"/>
      <c r="C17" s="60"/>
      <c r="D17" s="103"/>
      <c r="E17" s="104"/>
      <c r="F17" s="105"/>
      <c r="G17" s="104"/>
      <c r="H17" s="106"/>
      <c r="I17" s="74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3.2" x14ac:dyDescent="0.25">
      <c r="A18" s="107" t="s">
        <v>30</v>
      </c>
      <c r="B18" s="108">
        <v>120</v>
      </c>
      <c r="C18" s="85">
        <v>48</v>
      </c>
      <c r="D18" s="109" t="s">
        <v>31</v>
      </c>
      <c r="E18" s="88" t="s">
        <v>32</v>
      </c>
      <c r="F18" s="88">
        <v>4</v>
      </c>
      <c r="G18" s="88" t="s">
        <v>33</v>
      </c>
      <c r="H18" s="89"/>
      <c r="I18" s="98">
        <f>B18*C18</f>
        <v>5760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3.2" x14ac:dyDescent="0.25">
      <c r="A19" s="51"/>
      <c r="B19" s="110"/>
      <c r="C19" s="111"/>
      <c r="D19" s="112"/>
      <c r="E19" s="54"/>
      <c r="F19" s="55"/>
      <c r="G19" s="54"/>
      <c r="H19" s="56"/>
      <c r="I19" s="1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ht="13.2" x14ac:dyDescent="0.25">
      <c r="A20" s="58" t="s">
        <v>34</v>
      </c>
      <c r="B20" s="59"/>
      <c r="C20" s="60"/>
      <c r="D20" s="91"/>
      <c r="E20" s="62"/>
      <c r="F20" s="63"/>
      <c r="G20" s="62"/>
      <c r="H20" s="64"/>
      <c r="I20" s="8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3.2" x14ac:dyDescent="0.25">
      <c r="A21" s="92" t="s">
        <v>35</v>
      </c>
      <c r="B21" s="114">
        <v>30</v>
      </c>
      <c r="C21" s="94"/>
      <c r="D21" s="95">
        <f>B21</f>
        <v>30</v>
      </c>
      <c r="E21" s="96" t="s">
        <v>36</v>
      </c>
      <c r="F21" s="115">
        <v>12</v>
      </c>
      <c r="G21" s="115" t="s">
        <v>37</v>
      </c>
      <c r="H21" s="73"/>
      <c r="I21" s="74">
        <f>D21*F21</f>
        <v>360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3.2" x14ac:dyDescent="0.25">
      <c r="A22" s="66" t="s">
        <v>38</v>
      </c>
      <c r="B22" s="116">
        <v>25</v>
      </c>
      <c r="C22" s="117"/>
      <c r="D22" s="118">
        <f>B22</f>
        <v>25</v>
      </c>
      <c r="E22" s="119" t="s">
        <v>36</v>
      </c>
      <c r="F22" s="119">
        <v>12</v>
      </c>
      <c r="G22" s="115" t="s">
        <v>37</v>
      </c>
      <c r="H22" s="120"/>
      <c r="I22" s="74">
        <f>D22*F22</f>
        <v>300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ht="13.2" x14ac:dyDescent="0.25">
      <c r="A23" s="83" t="s">
        <v>39</v>
      </c>
      <c r="B23" s="84"/>
      <c r="C23" s="85"/>
      <c r="D23" s="86"/>
      <c r="E23" s="87"/>
      <c r="F23" s="88"/>
      <c r="G23" s="87"/>
      <c r="H23" s="89"/>
      <c r="I23" s="90">
        <f>SUM(I21:I22)</f>
        <v>660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3.2" x14ac:dyDescent="0.25">
      <c r="A24" s="121"/>
      <c r="B24" s="122"/>
      <c r="C24" s="123"/>
      <c r="D24" s="124"/>
      <c r="E24" s="125"/>
      <c r="F24" s="126"/>
      <c r="G24" s="125"/>
      <c r="H24" s="127"/>
      <c r="I24" s="128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ht="13.2" x14ac:dyDescent="0.25">
      <c r="A25" s="83" t="s">
        <v>40</v>
      </c>
      <c r="B25" s="84"/>
      <c r="C25" s="85"/>
      <c r="D25" s="86"/>
      <c r="E25" s="87"/>
      <c r="F25" s="88"/>
      <c r="G25" s="87"/>
      <c r="H25" s="89"/>
      <c r="I25" s="90">
        <f>I13+I16+I18+I23</f>
        <v>24640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ht="13.2" x14ac:dyDescent="0.25">
      <c r="A26" s="51"/>
      <c r="B26" s="110"/>
      <c r="C26" s="111"/>
      <c r="D26" s="91"/>
      <c r="E26" s="62"/>
      <c r="F26" s="63"/>
      <c r="G26" s="62"/>
      <c r="H26" s="64"/>
      <c r="I26" s="8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ht="13.2" x14ac:dyDescent="0.25">
      <c r="A27" s="129" t="s">
        <v>41</v>
      </c>
      <c r="B27" s="130"/>
      <c r="C27" s="131"/>
      <c r="D27" s="132"/>
      <c r="E27" s="133"/>
      <c r="F27" s="134"/>
      <c r="G27" s="133"/>
      <c r="H27" s="135"/>
      <c r="I27" s="136">
        <f>I25*0.11111</f>
        <v>2737.7503999999999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3.8" thickBot="1" x14ac:dyDescent="0.3">
      <c r="A28" s="137"/>
      <c r="B28" s="138"/>
      <c r="C28" s="139"/>
      <c r="D28" s="140"/>
      <c r="E28" s="141"/>
      <c r="F28" s="96"/>
      <c r="G28" s="141"/>
      <c r="H28" s="97"/>
      <c r="I28" s="14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ht="16.2" thickBot="1" x14ac:dyDescent="0.35">
      <c r="A29" s="143" t="s">
        <v>42</v>
      </c>
      <c r="B29" s="144"/>
      <c r="C29" s="145"/>
      <c r="D29" s="146"/>
      <c r="E29" s="147"/>
      <c r="F29" s="148"/>
      <c r="G29" s="147"/>
      <c r="H29" s="149"/>
      <c r="I29" s="150">
        <f>I25+I27</f>
        <v>27377.750400000001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ht="13.2" x14ac:dyDescent="0.25">
      <c r="A30" s="28"/>
      <c r="B30" s="28"/>
      <c r="C30" s="28"/>
      <c r="D30" s="28"/>
      <c r="E30" s="28"/>
      <c r="F30" s="3"/>
      <c r="G30" s="3"/>
      <c r="H30" s="4"/>
      <c r="I30" s="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ht="13.2" x14ac:dyDescent="0.25">
      <c r="A31" s="7" t="s">
        <v>4</v>
      </c>
      <c r="B31" s="3"/>
      <c r="C31" s="3"/>
      <c r="D31" s="5"/>
      <c r="E31" s="3"/>
      <c r="F31" s="3"/>
      <c r="G31" s="3"/>
      <c r="H31" s="4"/>
      <c r="I31" s="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ht="13.2" x14ac:dyDescent="0.25">
      <c r="A32" s="30"/>
      <c r="B32" s="3"/>
      <c r="C32" s="3"/>
      <c r="D32" s="3"/>
      <c r="E32" s="260" t="s">
        <v>0</v>
      </c>
      <c r="F32" s="3"/>
      <c r="G32" s="3"/>
      <c r="H32" s="4"/>
      <c r="I32" s="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ht="21" x14ac:dyDescent="0.25">
      <c r="A33" s="17"/>
      <c r="B33" s="32" t="s">
        <v>6</v>
      </c>
      <c r="C33" s="41" t="s">
        <v>7</v>
      </c>
      <c r="D33" s="42" t="s">
        <v>8</v>
      </c>
      <c r="E33" s="261"/>
      <c r="F33" s="3"/>
      <c r="G33" s="3"/>
      <c r="H33" s="4"/>
      <c r="I33" s="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ht="13.2" x14ac:dyDescent="0.25">
      <c r="A34" s="36" t="s">
        <v>10</v>
      </c>
      <c r="B34" s="37" t="s">
        <v>9</v>
      </c>
      <c r="C34" s="38" t="s">
        <v>5</v>
      </c>
      <c r="D34" s="39">
        <v>1</v>
      </c>
      <c r="E34" s="40">
        <v>5000</v>
      </c>
      <c r="F34" s="3"/>
      <c r="G34" s="3"/>
      <c r="H34" s="4"/>
      <c r="I34" s="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ht="13.2" x14ac:dyDescent="0.25">
      <c r="A35" s="36" t="s">
        <v>14</v>
      </c>
      <c r="B35" s="37" t="s">
        <v>9</v>
      </c>
      <c r="C35" s="38" t="s">
        <v>5</v>
      </c>
      <c r="D35" s="39">
        <v>14</v>
      </c>
      <c r="E35" s="40">
        <v>70000</v>
      </c>
      <c r="F35" s="3"/>
      <c r="G35" s="3"/>
      <c r="H35" s="4"/>
      <c r="I35" s="4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ht="13.2" x14ac:dyDescent="0.25">
      <c r="A36" s="36" t="s">
        <v>11</v>
      </c>
      <c r="B36" s="37" t="s">
        <v>9</v>
      </c>
      <c r="C36" s="38" t="s">
        <v>5</v>
      </c>
      <c r="D36" s="39">
        <v>6</v>
      </c>
      <c r="E36" s="40">
        <v>30000</v>
      </c>
      <c r="F36" s="3"/>
      <c r="G36" s="3"/>
      <c r="H36" s="4"/>
      <c r="I36" s="4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ht="13.2" x14ac:dyDescent="0.25">
      <c r="A37" s="36" t="s">
        <v>12</v>
      </c>
      <c r="B37" s="37" t="s">
        <v>9</v>
      </c>
      <c r="C37" s="38" t="s">
        <v>5</v>
      </c>
      <c r="D37" s="39">
        <v>6</v>
      </c>
      <c r="E37" s="40">
        <v>30000</v>
      </c>
      <c r="F37" s="3"/>
      <c r="G37" s="3"/>
      <c r="H37" s="4"/>
      <c r="I37" s="4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ht="13.2" x14ac:dyDescent="0.25">
      <c r="A38" s="29" t="s">
        <v>13</v>
      </c>
      <c r="B38" s="33" t="s">
        <v>9</v>
      </c>
      <c r="C38" s="35" t="s">
        <v>5</v>
      </c>
      <c r="D38" s="34">
        <v>3</v>
      </c>
      <c r="E38" s="11">
        <v>15000</v>
      </c>
      <c r="F38" s="3"/>
      <c r="G38" s="3"/>
      <c r="H38" s="4"/>
      <c r="I38" s="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ht="13.2" x14ac:dyDescent="0.25">
      <c r="A39" s="19" t="s">
        <v>3</v>
      </c>
      <c r="B39" s="20"/>
      <c r="C39" s="43"/>
      <c r="D39" s="22"/>
      <c r="E39" s="10">
        <f>SUM(E38:E38,E37,E36,E35,E34)</f>
        <v>150000</v>
      </c>
      <c r="F39" s="3"/>
      <c r="G39" s="3"/>
      <c r="H39" s="4"/>
      <c r="I39" s="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ht="13.2" x14ac:dyDescent="0.25">
      <c r="A40" s="28"/>
      <c r="B40" s="28"/>
      <c r="C40" s="28"/>
      <c r="D40" s="28"/>
      <c r="E40" s="28"/>
      <c r="F40" s="3"/>
      <c r="G40" s="3"/>
      <c r="H40" s="4"/>
      <c r="I40" s="4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13.2" x14ac:dyDescent="0.25">
      <c r="A41" s="7" t="s">
        <v>1</v>
      </c>
      <c r="B41" s="3"/>
      <c r="C41" s="3"/>
      <c r="D41" s="5"/>
      <c r="E41" s="23">
        <f>SUM(E12,'Stage 4'!E4,E23,'Stage 4'!E9,E39)*0.2</f>
        <v>30000</v>
      </c>
      <c r="F41" s="3"/>
      <c r="G41" s="3"/>
      <c r="H41" s="4"/>
      <c r="I41" s="4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ht="13.2" x14ac:dyDescent="0.25">
      <c r="A42" s="6"/>
      <c r="B42" s="3"/>
      <c r="C42" s="3"/>
      <c r="D42" s="5"/>
      <c r="E42" s="3"/>
      <c r="F42" s="3"/>
      <c r="G42" s="3"/>
      <c r="H42" s="4"/>
      <c r="I42" s="4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2" x14ac:dyDescent="0.25">
      <c r="A43" s="255" t="s">
        <v>2</v>
      </c>
      <c r="B43" s="256"/>
      <c r="C43" s="256"/>
      <c r="D43" s="257"/>
      <c r="E43" s="13">
        <f>SUM(I29,,,,E39,E41)</f>
        <v>207377.75039999999</v>
      </c>
      <c r="F43" s="3"/>
      <c r="G43" s="3"/>
      <c r="H43" s="4"/>
      <c r="I43" s="4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2" x14ac:dyDescent="0.25">
      <c r="A44" s="3"/>
      <c r="B44" s="3"/>
      <c r="C44" s="3"/>
      <c r="D44" s="5"/>
      <c r="E44" s="3"/>
      <c r="F44" s="3"/>
      <c r="G44" s="3"/>
      <c r="H44" s="4"/>
      <c r="I44" s="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2" x14ac:dyDescent="0.25">
      <c r="A45" s="3"/>
      <c r="B45" s="3"/>
      <c r="C45" s="3"/>
      <c r="D45" s="5"/>
      <c r="E45" s="3"/>
      <c r="F45" s="3"/>
      <c r="G45" s="3"/>
      <c r="H45" s="4"/>
      <c r="I45" s="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8" thickBot="1" x14ac:dyDescent="0.3">
      <c r="A46" s="3"/>
      <c r="B46" s="3"/>
      <c r="C46" s="3"/>
      <c r="D46" s="5"/>
      <c r="E46" s="3"/>
      <c r="F46" s="3"/>
      <c r="G46" s="3"/>
      <c r="H46" s="4"/>
      <c r="I46" s="4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22.2" thickTop="1" thickBot="1" x14ac:dyDescent="0.45">
      <c r="A47" s="228" t="s">
        <v>68</v>
      </c>
      <c r="B47" s="229"/>
      <c r="C47" s="230"/>
      <c r="D47" s="231"/>
      <c r="E47" s="230"/>
      <c r="F47" s="230"/>
      <c r="G47" s="230"/>
      <c r="H47" s="232"/>
      <c r="I47" s="233">
        <f>SUM(E43,I29)</f>
        <v>234755.50079999998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5.6" thickTop="1" x14ac:dyDescent="0.25">
      <c r="A48" s="3"/>
      <c r="B48" s="3"/>
      <c r="C48" s="3"/>
      <c r="D48" s="5"/>
      <c r="E48" s="3"/>
    </row>
    <row r="49" spans="1:5" x14ac:dyDescent="0.25">
      <c r="A49" s="3"/>
      <c r="B49" s="3"/>
      <c r="C49" s="3"/>
      <c r="D49" s="5"/>
      <c r="E49" s="3"/>
    </row>
    <row r="50" spans="1:5" x14ac:dyDescent="0.25">
      <c r="A50" s="3"/>
      <c r="B50" s="3"/>
      <c r="C50" s="3"/>
      <c r="D50" s="5"/>
      <c r="E50" s="3"/>
    </row>
  </sheetData>
  <mergeCells count="7">
    <mergeCell ref="A43:D43"/>
    <mergeCell ref="D5:H6"/>
    <mergeCell ref="I5:I6"/>
    <mergeCell ref="E32:E33"/>
    <mergeCell ref="A5:A6"/>
    <mergeCell ref="B5:B6"/>
    <mergeCell ref="C5:C6"/>
  </mergeCells>
  <phoneticPr fontId="5" type="noConversion"/>
  <printOptions horizontalCentered="1"/>
  <pageMargins left="0.5" right="0.25" top="0.5" bottom="0" header="0.5" footer="0"/>
  <pageSetup paperSize="9" scale="85" fitToWidth="5" orientation="portrait" horizontalDpi="4294967292" verticalDpi="1200" r:id="rId1"/>
  <headerFooter alignWithMargins="0">
    <oddHeader>&amp;R&amp;8Appendix # 6</oddHeader>
    <oddFooter>&amp;L&amp;8&amp;D
&amp;T&amp;C&amp;8&amp;P&amp;R&amp;8&amp;F
&amp;A</oddFooter>
  </headerFooter>
  <rowBreaks count="2" manualBreakCount="2">
    <brk id="89" max="65535" man="1"/>
    <brk id="10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J12"/>
    </sheetView>
  </sheetViews>
  <sheetFormatPr defaultRowHeight="13.2" x14ac:dyDescent="0.25"/>
  <cols>
    <col min="1" max="1" width="26.33203125" customWidth="1"/>
    <col min="9" max="9" width="12.6640625" customWidth="1"/>
  </cols>
  <sheetData>
    <row r="1" spans="1:9" ht="31.2" x14ac:dyDescent="0.3">
      <c r="A1" s="155" t="s">
        <v>58</v>
      </c>
      <c r="B1" s="15"/>
      <c r="C1" s="15"/>
      <c r="D1" s="16"/>
      <c r="E1" s="15"/>
      <c r="F1" s="3"/>
      <c r="G1" s="3"/>
      <c r="H1" s="4"/>
      <c r="I1" s="4"/>
    </row>
    <row r="2" spans="1:9" x14ac:dyDescent="0.25">
      <c r="A2" s="3"/>
      <c r="B2" s="3"/>
      <c r="C2" s="3"/>
      <c r="D2" s="5"/>
      <c r="E2" s="3"/>
      <c r="F2" s="3"/>
      <c r="G2" s="3"/>
      <c r="H2" s="4"/>
      <c r="I2" s="4"/>
    </row>
    <row r="3" spans="1:9" ht="15.6" x14ac:dyDescent="0.3">
      <c r="A3" s="151"/>
      <c r="B3" s="45"/>
      <c r="C3" s="44"/>
      <c r="D3" s="44"/>
      <c r="E3" s="44"/>
      <c r="F3" s="44"/>
      <c r="G3" s="44"/>
      <c r="H3" s="44"/>
      <c r="I3" s="46"/>
    </row>
    <row r="4" spans="1:9" ht="13.8" thickBot="1" x14ac:dyDescent="0.3">
      <c r="A4" s="47"/>
      <c r="B4" s="48"/>
      <c r="C4" s="49"/>
      <c r="D4" s="47"/>
      <c r="E4" s="47"/>
      <c r="F4" s="49"/>
      <c r="G4" s="47"/>
      <c r="H4" s="49"/>
      <c r="I4" s="46"/>
    </row>
    <row r="5" spans="1:9" x14ac:dyDescent="0.25">
      <c r="A5" s="245" t="s">
        <v>16</v>
      </c>
      <c r="B5" s="247"/>
      <c r="C5" s="249"/>
      <c r="D5" s="249"/>
      <c r="E5" s="251"/>
      <c r="F5" s="251"/>
      <c r="G5" s="251"/>
      <c r="H5" s="252"/>
      <c r="I5" s="243" t="s">
        <v>20</v>
      </c>
    </row>
    <row r="6" spans="1:9" ht="13.8" thickBot="1" x14ac:dyDescent="0.3">
      <c r="A6" s="246"/>
      <c r="B6" s="248"/>
      <c r="C6" s="250"/>
      <c r="D6" s="253"/>
      <c r="E6" s="253"/>
      <c r="F6" s="253"/>
      <c r="G6" s="253"/>
      <c r="H6" s="254"/>
      <c r="I6" s="244"/>
    </row>
    <row r="7" spans="1:9" ht="26.4" x14ac:dyDescent="0.25">
      <c r="A7" s="156" t="s">
        <v>59</v>
      </c>
      <c r="B7" s="197"/>
      <c r="C7" s="198"/>
      <c r="D7" s="54"/>
      <c r="E7" s="54"/>
      <c r="F7" s="55"/>
      <c r="G7" s="54"/>
      <c r="H7" s="56"/>
      <c r="I7" s="157">
        <v>1000</v>
      </c>
    </row>
    <row r="8" spans="1:9" x14ac:dyDescent="0.25">
      <c r="A8" s="58" t="s">
        <v>60</v>
      </c>
      <c r="B8" s="199"/>
      <c r="C8" s="200"/>
      <c r="D8" s="62"/>
      <c r="E8" s="62"/>
      <c r="F8" s="63"/>
      <c r="G8" s="62"/>
      <c r="H8" s="64"/>
      <c r="I8" s="158">
        <v>3000</v>
      </c>
    </row>
    <row r="9" spans="1:9" x14ac:dyDescent="0.25">
      <c r="A9" s="51" t="s">
        <v>61</v>
      </c>
      <c r="B9" s="201"/>
      <c r="C9" s="202"/>
      <c r="D9" s="203"/>
      <c r="E9" s="70"/>
      <c r="F9" s="71"/>
      <c r="G9" s="72"/>
      <c r="H9" s="73"/>
      <c r="I9" s="74">
        <v>5000</v>
      </c>
    </row>
    <row r="10" spans="1:9" ht="26.4" x14ac:dyDescent="0.25">
      <c r="A10" s="214" t="s">
        <v>62</v>
      </c>
      <c r="B10" s="215"/>
      <c r="C10" s="216"/>
      <c r="D10" s="217"/>
      <c r="E10" s="218"/>
      <c r="F10" s="219"/>
      <c r="G10" s="220"/>
      <c r="H10" s="221"/>
      <c r="I10" s="80">
        <v>5000</v>
      </c>
    </row>
    <row r="11" spans="1:9" ht="13.8" thickBot="1" x14ac:dyDescent="0.3">
      <c r="A11" s="226" t="s">
        <v>67</v>
      </c>
      <c r="B11" s="223"/>
      <c r="C11" s="224"/>
      <c r="D11" s="208"/>
      <c r="E11" s="209"/>
      <c r="F11" s="210"/>
      <c r="G11" s="211"/>
      <c r="H11" s="225"/>
      <c r="I11" s="227">
        <f>SUM(I7,I8,I9,I10)</f>
        <v>14000</v>
      </c>
    </row>
    <row r="12" spans="1:9" x14ac:dyDescent="0.25">
      <c r="A12" s="171"/>
      <c r="B12" s="172"/>
      <c r="C12" s="173"/>
      <c r="D12" s="174"/>
      <c r="E12" s="175"/>
      <c r="F12" s="176"/>
      <c r="G12" s="177"/>
      <c r="H12" s="178"/>
      <c r="I12" s="179"/>
    </row>
    <row r="13" spans="1:9" x14ac:dyDescent="0.25">
      <c r="A13" s="125"/>
      <c r="B13" s="180"/>
      <c r="C13" s="126"/>
      <c r="D13" s="181"/>
      <c r="E13" s="125"/>
      <c r="F13" s="126"/>
      <c r="G13" s="125"/>
      <c r="H13" s="126"/>
      <c r="I13" s="180"/>
    </row>
    <row r="14" spans="1:9" x14ac:dyDescent="0.25">
      <c r="A14" s="125"/>
      <c r="B14" s="180"/>
      <c r="C14" s="126"/>
      <c r="D14" s="181"/>
      <c r="E14" s="125"/>
      <c r="F14" s="126"/>
      <c r="G14" s="125"/>
      <c r="H14" s="126"/>
      <c r="I14" s="179"/>
    </row>
    <row r="15" spans="1:9" x14ac:dyDescent="0.25">
      <c r="A15" s="182"/>
      <c r="B15" s="179"/>
      <c r="C15" s="178"/>
      <c r="D15" s="183"/>
      <c r="E15" s="178"/>
      <c r="F15" s="178"/>
      <c r="G15" s="178"/>
      <c r="H15" s="178"/>
      <c r="I15" s="179"/>
    </row>
    <row r="16" spans="1:9" x14ac:dyDescent="0.25">
      <c r="A16" s="125"/>
      <c r="B16" s="179"/>
      <c r="C16" s="178"/>
      <c r="D16" s="183"/>
      <c r="E16" s="178"/>
      <c r="F16" s="178"/>
      <c r="G16" s="178"/>
      <c r="H16" s="178"/>
      <c r="I16" s="180"/>
    </row>
    <row r="17" spans="1:9" x14ac:dyDescent="0.25">
      <c r="A17" s="125"/>
      <c r="B17" s="180"/>
      <c r="C17" s="126"/>
      <c r="D17" s="181"/>
      <c r="E17" s="125"/>
      <c r="F17" s="126"/>
      <c r="G17" s="125"/>
      <c r="H17" s="126"/>
      <c r="I17" s="179"/>
    </row>
    <row r="18" spans="1:9" x14ac:dyDescent="0.25">
      <c r="A18" s="125"/>
      <c r="B18" s="180"/>
      <c r="C18" s="126"/>
      <c r="D18" s="184"/>
      <c r="E18" s="126"/>
      <c r="F18" s="126"/>
      <c r="G18" s="126"/>
      <c r="H18" s="126"/>
      <c r="I18" s="179"/>
    </row>
    <row r="19" spans="1:9" x14ac:dyDescent="0.25">
      <c r="A19" s="125"/>
      <c r="B19" s="180"/>
      <c r="C19" s="126"/>
      <c r="D19" s="181"/>
      <c r="E19" s="125"/>
      <c r="F19" s="126"/>
      <c r="G19" s="125"/>
      <c r="H19" s="126"/>
      <c r="I19" s="179"/>
    </row>
    <row r="20" spans="1:9" x14ac:dyDescent="0.25">
      <c r="A20" s="125"/>
      <c r="B20" s="180"/>
      <c r="C20" s="126"/>
      <c r="D20" s="181"/>
      <c r="E20" s="125"/>
      <c r="F20" s="126"/>
      <c r="G20" s="125"/>
      <c r="H20" s="126"/>
      <c r="I20" s="179"/>
    </row>
    <row r="21" spans="1:9" x14ac:dyDescent="0.25">
      <c r="A21" s="182"/>
      <c r="B21" s="183"/>
      <c r="C21" s="178"/>
      <c r="D21" s="183"/>
      <c r="E21" s="178"/>
      <c r="F21" s="178"/>
      <c r="G21" s="178"/>
      <c r="H21" s="178"/>
      <c r="I21" s="179"/>
    </row>
    <row r="22" spans="1:9" x14ac:dyDescent="0.25">
      <c r="A22" s="182"/>
      <c r="B22" s="179"/>
      <c r="C22" s="178"/>
      <c r="D22" s="183"/>
      <c r="E22" s="178"/>
      <c r="F22" s="178"/>
      <c r="G22" s="178"/>
      <c r="H22" s="178"/>
      <c r="I22" s="179"/>
    </row>
    <row r="23" spans="1:9" x14ac:dyDescent="0.25">
      <c r="A23" s="125"/>
      <c r="B23" s="180"/>
      <c r="C23" s="126"/>
      <c r="D23" s="181"/>
      <c r="E23" s="125"/>
      <c r="F23" s="126"/>
      <c r="G23" s="125"/>
      <c r="H23" s="126"/>
      <c r="I23" s="180"/>
    </row>
    <row r="24" spans="1:9" x14ac:dyDescent="0.25">
      <c r="A24" s="125"/>
      <c r="B24" s="180"/>
      <c r="C24" s="126"/>
      <c r="D24" s="181"/>
      <c r="E24" s="125"/>
      <c r="F24" s="126"/>
      <c r="G24" s="125"/>
      <c r="H24" s="126"/>
      <c r="I24" s="180"/>
    </row>
    <row r="25" spans="1:9" x14ac:dyDescent="0.25">
      <c r="A25" s="125"/>
      <c r="B25" s="180"/>
      <c r="C25" s="126"/>
      <c r="D25" s="181"/>
      <c r="E25" s="125"/>
      <c r="F25" s="126"/>
      <c r="G25" s="125"/>
      <c r="H25" s="126"/>
      <c r="I25" s="180"/>
    </row>
    <row r="26" spans="1:9" x14ac:dyDescent="0.25">
      <c r="A26" s="125"/>
      <c r="B26" s="180"/>
      <c r="C26" s="126"/>
      <c r="D26" s="181"/>
      <c r="E26" s="125"/>
      <c r="F26" s="126"/>
      <c r="G26" s="125"/>
      <c r="H26" s="126"/>
      <c r="I26" s="179"/>
    </row>
    <row r="27" spans="1:9" x14ac:dyDescent="0.25">
      <c r="A27" s="185"/>
      <c r="B27" s="186"/>
      <c r="C27" s="187"/>
      <c r="D27" s="188"/>
      <c r="E27" s="189"/>
      <c r="F27" s="190"/>
      <c r="G27" s="189"/>
      <c r="H27" s="190"/>
      <c r="I27" s="186"/>
    </row>
    <row r="28" spans="1:9" x14ac:dyDescent="0.25">
      <c r="A28" s="182"/>
      <c r="B28" s="179"/>
      <c r="C28" s="178"/>
      <c r="D28" s="191"/>
      <c r="E28" s="182"/>
      <c r="F28" s="178"/>
      <c r="G28" s="182"/>
      <c r="H28" s="178"/>
      <c r="I28" s="179"/>
    </row>
    <row r="29" spans="1:9" ht="15.6" x14ac:dyDescent="0.3">
      <c r="A29" s="192"/>
      <c r="B29" s="193"/>
      <c r="C29" s="194"/>
      <c r="D29" s="195"/>
      <c r="E29" s="192"/>
      <c r="F29" s="194"/>
      <c r="G29" s="192"/>
      <c r="H29" s="194"/>
      <c r="I29" s="196"/>
    </row>
  </sheetData>
  <mergeCells count="5">
    <mergeCell ref="I5:I6"/>
    <mergeCell ref="A5:A6"/>
    <mergeCell ref="B5:B6"/>
    <mergeCell ref="C5:C6"/>
    <mergeCell ref="D5:H6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8" sqref="A8"/>
    </sheetView>
  </sheetViews>
  <sheetFormatPr defaultRowHeight="13.2" x14ac:dyDescent="0.25"/>
  <cols>
    <col min="1" max="1" width="26.33203125" customWidth="1"/>
    <col min="9" max="9" width="10.109375" bestFit="1" customWidth="1"/>
  </cols>
  <sheetData>
    <row r="1" spans="1:9" ht="15.6" x14ac:dyDescent="0.3">
      <c r="A1" s="155" t="s">
        <v>63</v>
      </c>
      <c r="B1" s="15"/>
      <c r="C1" s="15"/>
      <c r="D1" s="16"/>
      <c r="E1" s="15"/>
      <c r="F1" s="3"/>
      <c r="G1" s="3"/>
      <c r="H1" s="4"/>
      <c r="I1" s="4"/>
    </row>
    <row r="2" spans="1:9" x14ac:dyDescent="0.25">
      <c r="A2" s="3"/>
      <c r="B2" s="3"/>
      <c r="C2" s="3"/>
      <c r="D2" s="5"/>
      <c r="E2" s="3"/>
      <c r="F2" s="3"/>
      <c r="G2" s="3"/>
      <c r="H2" s="4"/>
      <c r="I2" s="4"/>
    </row>
    <row r="3" spans="1:9" ht="15.6" x14ac:dyDescent="0.3">
      <c r="A3" s="151"/>
      <c r="B3" s="45"/>
      <c r="C3" s="44"/>
      <c r="D3" s="44"/>
      <c r="E3" s="44"/>
      <c r="F3" s="44"/>
      <c r="G3" s="44"/>
      <c r="H3" s="44"/>
      <c r="I3" s="46"/>
    </row>
    <row r="4" spans="1:9" ht="13.8" thickBot="1" x14ac:dyDescent="0.3">
      <c r="A4" s="47"/>
      <c r="B4" s="48"/>
      <c r="C4" s="49"/>
      <c r="D4" s="47"/>
      <c r="E4" s="47"/>
      <c r="F4" s="49"/>
      <c r="G4" s="47"/>
      <c r="H4" s="49"/>
      <c r="I4" s="46"/>
    </row>
    <row r="5" spans="1:9" x14ac:dyDescent="0.25">
      <c r="A5" s="245" t="s">
        <v>16</v>
      </c>
      <c r="B5" s="247"/>
      <c r="C5" s="249"/>
      <c r="D5" s="249"/>
      <c r="E5" s="251"/>
      <c r="F5" s="251"/>
      <c r="G5" s="251"/>
      <c r="H5" s="252"/>
      <c r="I5" s="243" t="s">
        <v>20</v>
      </c>
    </row>
    <row r="6" spans="1:9" ht="13.8" thickBot="1" x14ac:dyDescent="0.3">
      <c r="A6" s="246"/>
      <c r="B6" s="248"/>
      <c r="C6" s="250"/>
      <c r="D6" s="253"/>
      <c r="E6" s="253"/>
      <c r="F6" s="253"/>
      <c r="G6" s="253"/>
      <c r="H6" s="254"/>
      <c r="I6" s="244"/>
    </row>
    <row r="7" spans="1:9" ht="39.6" x14ac:dyDescent="0.25">
      <c r="A7" s="156" t="s">
        <v>79</v>
      </c>
      <c r="B7" s="197"/>
      <c r="C7" s="198"/>
      <c r="D7" s="54"/>
      <c r="E7" s="54"/>
      <c r="F7" s="55"/>
      <c r="G7" s="54"/>
      <c r="H7" s="56"/>
      <c r="I7" s="157">
        <v>7000</v>
      </c>
    </row>
    <row r="8" spans="1:9" ht="66" x14ac:dyDescent="0.25">
      <c r="A8" s="204" t="s">
        <v>64</v>
      </c>
      <c r="B8" s="199"/>
      <c r="C8" s="200"/>
      <c r="D8" s="62"/>
      <c r="E8" s="62"/>
      <c r="F8" s="63"/>
      <c r="G8" s="62"/>
      <c r="H8" s="64"/>
      <c r="I8" s="158">
        <v>11000</v>
      </c>
    </row>
    <row r="9" spans="1:9" x14ac:dyDescent="0.25">
      <c r="A9" s="51"/>
      <c r="B9" s="201"/>
      <c r="C9" s="202"/>
      <c r="D9" s="203"/>
      <c r="E9" s="70"/>
      <c r="F9" s="71"/>
      <c r="G9" s="72"/>
      <c r="H9" s="73"/>
      <c r="I9" s="74"/>
    </row>
    <row r="10" spans="1:9" ht="13.8" thickBot="1" x14ac:dyDescent="0.3">
      <c r="A10" s="205" t="s">
        <v>67</v>
      </c>
      <c r="B10" s="206"/>
      <c r="C10" s="207"/>
      <c r="D10" s="208"/>
      <c r="E10" s="209"/>
      <c r="F10" s="210"/>
      <c r="G10" s="211"/>
      <c r="H10" s="212"/>
      <c r="I10" s="213">
        <f>SUM(I7,I8)</f>
        <v>18000</v>
      </c>
    </row>
    <row r="11" spans="1:9" x14ac:dyDescent="0.25">
      <c r="A11" s="162"/>
      <c r="B11" s="163"/>
      <c r="C11" s="164"/>
      <c r="D11" s="165"/>
      <c r="E11" s="166"/>
      <c r="F11" s="167"/>
      <c r="G11" s="168"/>
      <c r="H11" s="169"/>
      <c r="I11" s="170"/>
    </row>
    <row r="12" spans="1:9" x14ac:dyDescent="0.25">
      <c r="A12" s="171"/>
      <c r="B12" s="172"/>
      <c r="C12" s="173"/>
      <c r="D12" s="174"/>
      <c r="E12" s="175"/>
      <c r="F12" s="176"/>
      <c r="G12" s="177"/>
      <c r="H12" s="178"/>
      <c r="I12" s="179"/>
    </row>
    <row r="13" spans="1:9" x14ac:dyDescent="0.25">
      <c r="A13" s="125"/>
      <c r="B13" s="180"/>
      <c r="C13" s="126"/>
      <c r="D13" s="181"/>
      <c r="E13" s="125"/>
      <c r="F13" s="126"/>
      <c r="G13" s="125"/>
      <c r="H13" s="126"/>
      <c r="I13" s="180"/>
    </row>
    <row r="14" spans="1:9" x14ac:dyDescent="0.25">
      <c r="A14" s="125"/>
      <c r="B14" s="180"/>
      <c r="C14" s="126"/>
      <c r="D14" s="181"/>
      <c r="E14" s="125"/>
      <c r="F14" s="126"/>
      <c r="G14" s="125"/>
      <c r="H14" s="126"/>
      <c r="I14" s="179"/>
    </row>
    <row r="15" spans="1:9" x14ac:dyDescent="0.25">
      <c r="A15" s="182"/>
      <c r="B15" s="179"/>
      <c r="C15" s="178"/>
      <c r="D15" s="183"/>
      <c r="E15" s="178"/>
      <c r="F15" s="178"/>
      <c r="G15" s="178"/>
      <c r="H15" s="178"/>
      <c r="I15" s="179"/>
    </row>
    <row r="16" spans="1:9" x14ac:dyDescent="0.25">
      <c r="A16" s="125"/>
      <c r="B16" s="179"/>
      <c r="C16" s="178"/>
      <c r="D16" s="183"/>
      <c r="E16" s="178"/>
      <c r="F16" s="178"/>
      <c r="G16" s="178"/>
      <c r="H16" s="178"/>
      <c r="I16" s="180"/>
    </row>
    <row r="17" spans="1:9" x14ac:dyDescent="0.25">
      <c r="A17" s="125"/>
      <c r="B17" s="180"/>
      <c r="C17" s="126"/>
      <c r="D17" s="181"/>
      <c r="E17" s="125"/>
      <c r="F17" s="126"/>
      <c r="G17" s="125"/>
      <c r="H17" s="126"/>
      <c r="I17" s="179"/>
    </row>
    <row r="18" spans="1:9" x14ac:dyDescent="0.25">
      <c r="A18" s="125"/>
      <c r="B18" s="180"/>
      <c r="C18" s="126"/>
      <c r="D18" s="184"/>
      <c r="E18" s="126"/>
      <c r="F18" s="126"/>
      <c r="G18" s="126"/>
      <c r="H18" s="126"/>
      <c r="I18" s="179"/>
    </row>
    <row r="19" spans="1:9" x14ac:dyDescent="0.25">
      <c r="A19" s="125"/>
      <c r="B19" s="180"/>
      <c r="C19" s="126"/>
      <c r="D19" s="181"/>
      <c r="E19" s="125"/>
      <c r="F19" s="126"/>
      <c r="G19" s="125"/>
      <c r="H19" s="126"/>
      <c r="I19" s="179"/>
    </row>
    <row r="20" spans="1:9" x14ac:dyDescent="0.25">
      <c r="A20" s="125"/>
      <c r="B20" s="180"/>
      <c r="C20" s="126"/>
      <c r="D20" s="181"/>
      <c r="E20" s="125"/>
      <c r="F20" s="126"/>
      <c r="G20" s="125"/>
      <c r="H20" s="126"/>
      <c r="I20" s="179"/>
    </row>
    <row r="21" spans="1:9" x14ac:dyDescent="0.25">
      <c r="A21" s="182"/>
      <c r="B21" s="183"/>
      <c r="C21" s="178"/>
      <c r="D21" s="183"/>
      <c r="E21" s="178"/>
      <c r="F21" s="178"/>
      <c r="G21" s="178"/>
      <c r="H21" s="178"/>
      <c r="I21" s="179"/>
    </row>
    <row r="22" spans="1:9" x14ac:dyDescent="0.25">
      <c r="A22" s="182"/>
      <c r="B22" s="179"/>
      <c r="C22" s="178"/>
      <c r="D22" s="183"/>
      <c r="E22" s="178"/>
      <c r="F22" s="178"/>
      <c r="G22" s="178"/>
      <c r="H22" s="178"/>
      <c r="I22" s="179"/>
    </row>
    <row r="23" spans="1:9" x14ac:dyDescent="0.25">
      <c r="A23" s="125"/>
      <c r="B23" s="180"/>
      <c r="C23" s="126"/>
      <c r="D23" s="181"/>
      <c r="E23" s="125"/>
      <c r="F23" s="126"/>
      <c r="G23" s="125"/>
      <c r="H23" s="126"/>
      <c r="I23" s="180"/>
    </row>
    <row r="24" spans="1:9" x14ac:dyDescent="0.25">
      <c r="A24" s="125"/>
      <c r="B24" s="180"/>
      <c r="C24" s="126"/>
      <c r="D24" s="181"/>
      <c r="E24" s="125"/>
      <c r="F24" s="126"/>
      <c r="G24" s="125"/>
      <c r="H24" s="126"/>
      <c r="I24" s="180"/>
    </row>
    <row r="25" spans="1:9" x14ac:dyDescent="0.25">
      <c r="A25" s="125"/>
      <c r="B25" s="180"/>
      <c r="C25" s="126"/>
      <c r="D25" s="181"/>
      <c r="E25" s="125"/>
      <c r="F25" s="126"/>
      <c r="G25" s="125"/>
      <c r="H25" s="126"/>
      <c r="I25" s="180"/>
    </row>
    <row r="26" spans="1:9" x14ac:dyDescent="0.25">
      <c r="A26" s="125"/>
      <c r="B26" s="180"/>
      <c r="C26" s="126"/>
      <c r="D26" s="181"/>
      <c r="E26" s="125"/>
      <c r="F26" s="126"/>
      <c r="G26" s="125"/>
      <c r="H26" s="126"/>
      <c r="I26" s="179"/>
    </row>
    <row r="27" spans="1:9" x14ac:dyDescent="0.25">
      <c r="A27" s="185"/>
      <c r="B27" s="186"/>
      <c r="C27" s="187"/>
      <c r="D27" s="188"/>
      <c r="E27" s="189"/>
      <c r="F27" s="190"/>
      <c r="G27" s="189"/>
      <c r="H27" s="190"/>
      <c r="I27" s="186"/>
    </row>
    <row r="28" spans="1:9" x14ac:dyDescent="0.25">
      <c r="A28" s="182"/>
      <c r="B28" s="179"/>
      <c r="C28" s="178"/>
      <c r="D28" s="191"/>
      <c r="E28" s="182"/>
      <c r="F28" s="178"/>
      <c r="G28" s="182"/>
      <c r="H28" s="178"/>
      <c r="I28" s="179"/>
    </row>
    <row r="29" spans="1:9" ht="15.6" x14ac:dyDescent="0.3">
      <c r="A29" s="192"/>
      <c r="B29" s="193"/>
      <c r="C29" s="194"/>
      <c r="D29" s="195"/>
      <c r="E29" s="192"/>
      <c r="F29" s="194"/>
      <c r="G29" s="192"/>
      <c r="H29" s="194"/>
      <c r="I29" s="196"/>
    </row>
  </sheetData>
  <mergeCells count="5">
    <mergeCell ref="I5:I6"/>
    <mergeCell ref="A5:A6"/>
    <mergeCell ref="B5:B6"/>
    <mergeCell ref="C5:C6"/>
    <mergeCell ref="D5:H6"/>
  </mergeCells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"/>
    </sheetView>
  </sheetViews>
  <sheetFormatPr defaultRowHeight="13.2" x14ac:dyDescent="0.25"/>
  <cols>
    <col min="1" max="1" width="26.33203125" customWidth="1"/>
  </cols>
  <sheetData>
    <row r="1" spans="1:9" ht="15.6" x14ac:dyDescent="0.3">
      <c r="A1" s="155" t="s">
        <v>65</v>
      </c>
      <c r="B1" s="15"/>
      <c r="C1" s="15"/>
      <c r="D1" s="16"/>
      <c r="E1" s="15"/>
      <c r="F1" s="3"/>
      <c r="G1" s="3"/>
      <c r="H1" s="4"/>
      <c r="I1" s="4"/>
    </row>
    <row r="2" spans="1:9" x14ac:dyDescent="0.25">
      <c r="A2" s="3"/>
      <c r="B2" s="3"/>
      <c r="C2" s="3"/>
      <c r="D2" s="5"/>
      <c r="E2" s="3"/>
      <c r="F2" s="3"/>
      <c r="G2" s="3"/>
      <c r="H2" s="4"/>
      <c r="I2" s="4"/>
    </row>
    <row r="3" spans="1:9" ht="15.6" x14ac:dyDescent="0.3">
      <c r="A3" s="151"/>
      <c r="B3" s="45"/>
      <c r="C3" s="44"/>
      <c r="D3" s="44"/>
      <c r="E3" s="44"/>
      <c r="F3" s="44"/>
      <c r="G3" s="44"/>
      <c r="H3" s="44"/>
      <c r="I3" s="46"/>
    </row>
    <row r="4" spans="1:9" ht="13.8" thickBot="1" x14ac:dyDescent="0.3">
      <c r="A4" s="47"/>
      <c r="B4" s="48"/>
      <c r="C4" s="49"/>
      <c r="D4" s="47"/>
      <c r="E4" s="47"/>
      <c r="F4" s="49"/>
      <c r="G4" s="47"/>
      <c r="H4" s="49"/>
      <c r="I4" s="46"/>
    </row>
    <row r="5" spans="1:9" x14ac:dyDescent="0.25">
      <c r="A5" s="245" t="s">
        <v>16</v>
      </c>
      <c r="B5" s="247"/>
      <c r="C5" s="249"/>
      <c r="D5" s="249"/>
      <c r="E5" s="251"/>
      <c r="F5" s="251"/>
      <c r="G5" s="251"/>
      <c r="H5" s="252"/>
      <c r="I5" s="243" t="s">
        <v>20</v>
      </c>
    </row>
    <row r="6" spans="1:9" ht="13.8" thickBot="1" x14ac:dyDescent="0.3">
      <c r="A6" s="246"/>
      <c r="B6" s="248"/>
      <c r="C6" s="250"/>
      <c r="D6" s="253"/>
      <c r="E6" s="253"/>
      <c r="F6" s="253"/>
      <c r="G6" s="253"/>
      <c r="H6" s="254"/>
      <c r="I6" s="244"/>
    </row>
    <row r="7" spans="1:9" ht="52.8" x14ac:dyDescent="0.25">
      <c r="A7" s="156" t="s">
        <v>78</v>
      </c>
      <c r="B7" s="197"/>
      <c r="C7" s="198"/>
      <c r="D7" s="54"/>
      <c r="E7" s="54"/>
      <c r="F7" s="55"/>
      <c r="G7" s="54"/>
      <c r="H7" s="56"/>
      <c r="I7" s="157" t="s">
        <v>66</v>
      </c>
    </row>
    <row r="8" spans="1:9" x14ac:dyDescent="0.25">
      <c r="A8" s="58"/>
      <c r="B8" s="199"/>
      <c r="C8" s="200"/>
      <c r="D8" s="62"/>
      <c r="E8" s="62"/>
      <c r="F8" s="63"/>
      <c r="G8" s="62"/>
      <c r="H8" s="64"/>
      <c r="I8" s="158"/>
    </row>
    <row r="9" spans="1:9" x14ac:dyDescent="0.25">
      <c r="A9" s="51"/>
      <c r="B9" s="201"/>
      <c r="C9" s="202"/>
      <c r="D9" s="203"/>
      <c r="E9" s="70"/>
      <c r="F9" s="71"/>
      <c r="G9" s="72"/>
      <c r="H9" s="73"/>
      <c r="I9" s="74"/>
    </row>
    <row r="10" spans="1:9" ht="13.8" thickBot="1" x14ac:dyDescent="0.3">
      <c r="A10" s="205" t="s">
        <v>67</v>
      </c>
      <c r="B10" s="206"/>
      <c r="C10" s="207"/>
      <c r="D10" s="208"/>
      <c r="E10" s="209"/>
      <c r="F10" s="210"/>
      <c r="G10" s="211"/>
      <c r="H10" s="212"/>
      <c r="I10" s="213" t="s">
        <v>66</v>
      </c>
    </row>
    <row r="11" spans="1:9" x14ac:dyDescent="0.25">
      <c r="A11" s="162"/>
      <c r="B11" s="163"/>
      <c r="C11" s="164"/>
      <c r="D11" s="165"/>
      <c r="E11" s="166"/>
      <c r="F11" s="167"/>
      <c r="G11" s="168"/>
      <c r="H11" s="169"/>
      <c r="I11" s="170"/>
    </row>
    <row r="12" spans="1:9" x14ac:dyDescent="0.25">
      <c r="A12" s="171"/>
      <c r="B12" s="172"/>
      <c r="C12" s="173"/>
      <c r="D12" s="174"/>
      <c r="E12" s="175"/>
      <c r="F12" s="176"/>
      <c r="G12" s="177"/>
      <c r="H12" s="178"/>
      <c r="I12" s="179"/>
    </row>
    <row r="13" spans="1:9" x14ac:dyDescent="0.25">
      <c r="A13" s="125"/>
      <c r="B13" s="180"/>
      <c r="C13" s="126"/>
      <c r="D13" s="181"/>
      <c r="E13" s="125"/>
      <c r="F13" s="126"/>
      <c r="G13" s="125"/>
      <c r="H13" s="126"/>
      <c r="I13" s="180"/>
    </row>
    <row r="14" spans="1:9" x14ac:dyDescent="0.25">
      <c r="A14" s="125"/>
      <c r="B14" s="180"/>
      <c r="C14" s="126"/>
      <c r="D14" s="181"/>
      <c r="E14" s="125"/>
      <c r="F14" s="126"/>
      <c r="G14" s="125"/>
      <c r="H14" s="126"/>
      <c r="I14" s="179"/>
    </row>
    <row r="15" spans="1:9" x14ac:dyDescent="0.25">
      <c r="A15" s="182"/>
      <c r="B15" s="179"/>
      <c r="C15" s="178"/>
      <c r="D15" s="183"/>
      <c r="E15" s="178"/>
      <c r="F15" s="178"/>
      <c r="G15" s="178"/>
      <c r="H15" s="178"/>
      <c r="I15" s="179"/>
    </row>
    <row r="16" spans="1:9" x14ac:dyDescent="0.25">
      <c r="A16" s="125"/>
      <c r="B16" s="179"/>
      <c r="C16" s="178"/>
      <c r="D16" s="183"/>
      <c r="E16" s="178"/>
      <c r="F16" s="178"/>
      <c r="G16" s="178"/>
      <c r="H16" s="178"/>
      <c r="I16" s="180"/>
    </row>
    <row r="17" spans="1:9" x14ac:dyDescent="0.25">
      <c r="A17" s="125"/>
      <c r="B17" s="180"/>
      <c r="C17" s="126"/>
      <c r="D17" s="181"/>
      <c r="E17" s="125"/>
      <c r="F17" s="126"/>
      <c r="G17" s="125"/>
      <c r="H17" s="126"/>
      <c r="I17" s="179"/>
    </row>
    <row r="18" spans="1:9" x14ac:dyDescent="0.25">
      <c r="A18" s="125"/>
      <c r="B18" s="180"/>
      <c r="C18" s="126"/>
      <c r="D18" s="184"/>
      <c r="E18" s="126"/>
      <c r="F18" s="126"/>
      <c r="G18" s="126"/>
      <c r="H18" s="126"/>
      <c r="I18" s="179"/>
    </row>
    <row r="19" spans="1:9" x14ac:dyDescent="0.25">
      <c r="A19" s="125"/>
      <c r="B19" s="180"/>
      <c r="C19" s="126"/>
      <c r="D19" s="181"/>
      <c r="E19" s="125"/>
      <c r="F19" s="126"/>
      <c r="G19" s="125"/>
      <c r="H19" s="126"/>
      <c r="I19" s="179"/>
    </row>
    <row r="20" spans="1:9" x14ac:dyDescent="0.25">
      <c r="A20" s="125"/>
      <c r="B20" s="180"/>
      <c r="C20" s="126"/>
      <c r="D20" s="181"/>
      <c r="E20" s="125"/>
      <c r="F20" s="126"/>
      <c r="G20" s="125"/>
      <c r="H20" s="126"/>
      <c r="I20" s="179"/>
    </row>
    <row r="21" spans="1:9" x14ac:dyDescent="0.25">
      <c r="A21" s="182"/>
      <c r="B21" s="183"/>
      <c r="C21" s="178"/>
      <c r="D21" s="183"/>
      <c r="E21" s="178"/>
      <c r="F21" s="178"/>
      <c r="G21" s="178"/>
      <c r="H21" s="178"/>
      <c r="I21" s="179"/>
    </row>
    <row r="22" spans="1:9" x14ac:dyDescent="0.25">
      <c r="A22" s="182"/>
      <c r="B22" s="179"/>
      <c r="C22" s="178"/>
      <c r="D22" s="183"/>
      <c r="E22" s="178"/>
      <c r="F22" s="178"/>
      <c r="G22" s="178"/>
      <c r="H22" s="178"/>
      <c r="I22" s="179"/>
    </row>
    <row r="23" spans="1:9" x14ac:dyDescent="0.25">
      <c r="A23" s="125"/>
      <c r="B23" s="180"/>
      <c r="C23" s="126"/>
      <c r="D23" s="181"/>
      <c r="E23" s="125"/>
      <c r="F23" s="126"/>
      <c r="G23" s="125"/>
      <c r="H23" s="126"/>
      <c r="I23" s="180"/>
    </row>
    <row r="24" spans="1:9" x14ac:dyDescent="0.25">
      <c r="A24" s="125"/>
      <c r="B24" s="180"/>
      <c r="C24" s="126"/>
      <c r="D24" s="181"/>
      <c r="E24" s="125"/>
      <c r="F24" s="126"/>
      <c r="G24" s="125"/>
      <c r="H24" s="126"/>
      <c r="I24" s="180"/>
    </row>
    <row r="25" spans="1:9" x14ac:dyDescent="0.25">
      <c r="A25" s="125"/>
      <c r="B25" s="180"/>
      <c r="C25" s="126"/>
      <c r="D25" s="181"/>
      <c r="E25" s="125"/>
      <c r="F25" s="126"/>
      <c r="G25" s="125"/>
      <c r="H25" s="126"/>
      <c r="I25" s="180"/>
    </row>
    <row r="26" spans="1:9" x14ac:dyDescent="0.25">
      <c r="A26" s="125"/>
      <c r="B26" s="180"/>
      <c r="C26" s="126"/>
      <c r="D26" s="181"/>
      <c r="E26" s="125"/>
      <c r="F26" s="126"/>
      <c r="G26" s="125"/>
      <c r="H26" s="126"/>
      <c r="I26" s="179"/>
    </row>
    <row r="27" spans="1:9" x14ac:dyDescent="0.25">
      <c r="A27" s="185"/>
      <c r="B27" s="186"/>
      <c r="C27" s="187"/>
      <c r="D27" s="188"/>
      <c r="E27" s="189"/>
      <c r="F27" s="190"/>
      <c r="G27" s="189"/>
      <c r="H27" s="190"/>
      <c r="I27" s="186"/>
    </row>
    <row r="28" spans="1:9" x14ac:dyDescent="0.25">
      <c r="A28" s="182"/>
      <c r="B28" s="179"/>
      <c r="C28" s="178"/>
      <c r="D28" s="191"/>
      <c r="E28" s="182"/>
      <c r="F28" s="178"/>
      <c r="G28" s="182"/>
      <c r="H28" s="178"/>
      <c r="I28" s="179"/>
    </row>
    <row r="29" spans="1:9" ht="15.6" x14ac:dyDescent="0.3">
      <c r="A29" s="192"/>
      <c r="B29" s="193"/>
      <c r="C29" s="194"/>
      <c r="D29" s="195"/>
      <c r="E29" s="192"/>
      <c r="F29" s="194"/>
      <c r="G29" s="192"/>
      <c r="H29" s="194"/>
      <c r="I29" s="196"/>
    </row>
  </sheetData>
  <mergeCells count="5">
    <mergeCell ref="I5:I6"/>
    <mergeCell ref="A5:A6"/>
    <mergeCell ref="B5:B6"/>
    <mergeCell ref="C5:C6"/>
    <mergeCell ref="D5:H6"/>
  </mergeCells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9" sqref="E18:E19"/>
    </sheetView>
  </sheetViews>
  <sheetFormatPr defaultRowHeight="13.2" x14ac:dyDescent="0.25"/>
  <cols>
    <col min="9" max="9" width="11.109375" bestFit="1" customWidth="1"/>
  </cols>
  <sheetData>
    <row r="1" spans="1:9" ht="15.6" x14ac:dyDescent="0.3">
      <c r="A1" s="155" t="s">
        <v>72</v>
      </c>
      <c r="B1" s="15"/>
      <c r="C1" s="15"/>
      <c r="D1" s="16"/>
      <c r="E1" s="15"/>
      <c r="F1" s="3"/>
      <c r="G1" s="3"/>
      <c r="H1" s="4"/>
      <c r="I1" s="4"/>
    </row>
    <row r="2" spans="1:9" x14ac:dyDescent="0.25">
      <c r="A2" s="3"/>
      <c r="B2" s="3"/>
      <c r="C2" s="3"/>
      <c r="D2" s="5"/>
      <c r="E2" s="3"/>
      <c r="F2" s="3"/>
      <c r="G2" s="3"/>
      <c r="H2" s="4"/>
      <c r="I2" s="4"/>
    </row>
    <row r="3" spans="1:9" ht="15.6" x14ac:dyDescent="0.3">
      <c r="A3" s="151"/>
      <c r="B3" s="45"/>
      <c r="C3" s="44"/>
      <c r="D3" s="44"/>
      <c r="E3" s="44"/>
      <c r="F3" s="44"/>
      <c r="G3" s="44"/>
      <c r="H3" s="44"/>
      <c r="I3" s="46"/>
    </row>
    <row r="4" spans="1:9" ht="13.8" thickBot="1" x14ac:dyDescent="0.3">
      <c r="A4" s="47"/>
      <c r="B4" s="48"/>
      <c r="C4" s="49"/>
      <c r="D4" s="47"/>
      <c r="E4" s="47"/>
      <c r="F4" s="49"/>
      <c r="G4" s="47"/>
      <c r="H4" s="49"/>
      <c r="I4" s="46"/>
    </row>
    <row r="5" spans="1:9" x14ac:dyDescent="0.25">
      <c r="A5" s="245"/>
      <c r="B5" s="247"/>
      <c r="C5" s="249"/>
      <c r="D5" s="249"/>
      <c r="E5" s="251"/>
      <c r="F5" s="251"/>
      <c r="G5" s="251"/>
      <c r="H5" s="252"/>
      <c r="I5" s="243" t="s">
        <v>20</v>
      </c>
    </row>
    <row r="6" spans="1:9" ht="13.8" thickBot="1" x14ac:dyDescent="0.3">
      <c r="A6" s="246"/>
      <c r="B6" s="248"/>
      <c r="C6" s="250"/>
      <c r="D6" s="253"/>
      <c r="E6" s="253"/>
      <c r="F6" s="253"/>
      <c r="G6" s="253"/>
      <c r="H6" s="254"/>
      <c r="I6" s="244"/>
    </row>
    <row r="7" spans="1:9" ht="13.8" thickBot="1" x14ac:dyDescent="0.3">
      <c r="A7" s="156" t="s">
        <v>73</v>
      </c>
      <c r="B7" s="197"/>
      <c r="C7" s="198"/>
      <c r="D7" s="54"/>
      <c r="E7" s="54"/>
      <c r="F7" s="55"/>
      <c r="G7" s="54"/>
      <c r="H7" s="56"/>
      <c r="I7" s="227">
        <v>37500</v>
      </c>
    </row>
    <row r="8" spans="1:9" x14ac:dyDescent="0.25">
      <c r="A8" s="58" t="s">
        <v>74</v>
      </c>
      <c r="B8" s="199"/>
      <c r="C8" s="200"/>
      <c r="D8" s="62"/>
      <c r="E8" s="62"/>
      <c r="F8" s="63"/>
      <c r="G8" s="62"/>
      <c r="H8" s="64"/>
      <c r="I8" s="158">
        <v>234756</v>
      </c>
    </row>
    <row r="9" spans="1:9" x14ac:dyDescent="0.25">
      <c r="A9" s="51" t="s">
        <v>75</v>
      </c>
      <c r="B9" s="201"/>
      <c r="C9" s="202"/>
      <c r="D9" s="203"/>
      <c r="E9" s="70"/>
      <c r="F9" s="71"/>
      <c r="G9" s="72"/>
      <c r="H9" s="73"/>
      <c r="I9" s="74">
        <v>14000</v>
      </c>
    </row>
    <row r="10" spans="1:9" x14ac:dyDescent="0.25">
      <c r="A10" s="51" t="s">
        <v>76</v>
      </c>
      <c r="B10" s="215"/>
      <c r="C10" s="216"/>
      <c r="D10" s="217"/>
      <c r="E10" s="218"/>
      <c r="F10" s="219"/>
      <c r="G10" s="220"/>
      <c r="H10" s="221"/>
      <c r="I10" s="80">
        <v>18000</v>
      </c>
    </row>
    <row r="11" spans="1:9" ht="13.8" thickBot="1" x14ac:dyDescent="0.3">
      <c r="A11" s="234" t="s">
        <v>77</v>
      </c>
      <c r="B11" s="235"/>
      <c r="C11" s="236"/>
      <c r="D11" s="237"/>
      <c r="E11" s="238"/>
      <c r="F11" s="159"/>
      <c r="G11" s="160"/>
      <c r="H11" s="161"/>
      <c r="I11" s="222">
        <v>8000</v>
      </c>
    </row>
    <row r="12" spans="1:9" ht="13.8" thickBot="1" x14ac:dyDescent="0.3">
      <c r="A12" s="241" t="s">
        <v>67</v>
      </c>
      <c r="B12" s="239"/>
      <c r="C12" s="239"/>
      <c r="D12" s="239"/>
      <c r="E12" s="239"/>
      <c r="F12" s="239"/>
      <c r="G12" s="239"/>
      <c r="H12" s="240"/>
      <c r="I12" s="242">
        <f>SUM(I7,I8,I9,I10,I11)</f>
        <v>312256</v>
      </c>
    </row>
  </sheetData>
  <mergeCells count="5">
    <mergeCell ref="I5:I6"/>
    <mergeCell ref="A5:A6"/>
    <mergeCell ref="B5:B6"/>
    <mergeCell ref="C5:C6"/>
    <mergeCell ref="D5:H6"/>
  </mergeCells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3" sqref="E23"/>
    </sheetView>
  </sheetViews>
  <sheetFormatPr defaultRowHeight="13.2" x14ac:dyDescent="0.25"/>
  <cols>
    <col min="1" max="1" width="35.33203125" customWidth="1"/>
  </cols>
  <sheetData>
    <row r="1" spans="1:5" ht="15.6" x14ac:dyDescent="0.3">
      <c r="A1" s="14" t="s">
        <v>44</v>
      </c>
      <c r="B1" s="15"/>
      <c r="C1" s="15"/>
      <c r="D1" s="16"/>
      <c r="E1" s="15"/>
    </row>
    <row r="2" spans="1:5" ht="17.399999999999999" hidden="1" x14ac:dyDescent="0.3">
      <c r="A2" s="152"/>
      <c r="B2" s="3"/>
      <c r="C2" s="3"/>
      <c r="D2" s="5"/>
      <c r="E2" s="3"/>
    </row>
    <row r="3" spans="1:5" hidden="1" x14ac:dyDescent="0.25">
      <c r="A3" s="7"/>
      <c r="B3" s="3"/>
      <c r="C3" s="3"/>
      <c r="D3" s="5"/>
      <c r="E3" s="3"/>
    </row>
    <row r="4" spans="1:5" hidden="1" x14ac:dyDescent="0.25">
      <c r="A4" s="30"/>
      <c r="B4" s="31"/>
      <c r="C4" s="18"/>
      <c r="D4" s="9"/>
      <c r="E4" s="260"/>
    </row>
    <row r="5" spans="1:5" hidden="1" x14ac:dyDescent="0.25">
      <c r="A5" s="17"/>
      <c r="B5" s="17"/>
      <c r="C5" s="18"/>
      <c r="D5" s="18"/>
      <c r="E5" s="261"/>
    </row>
    <row r="6" spans="1:5" hidden="1" x14ac:dyDescent="0.25">
      <c r="A6" s="8"/>
      <c r="B6" s="8"/>
      <c r="C6" s="12"/>
      <c r="D6" s="8"/>
      <c r="E6" s="10"/>
    </row>
    <row r="7" spans="1:5" hidden="1" x14ac:dyDescent="0.25">
      <c r="A7" s="8"/>
      <c r="B7" s="8"/>
      <c r="C7" s="12"/>
      <c r="D7" s="8"/>
      <c r="E7" s="10"/>
    </row>
    <row r="8" spans="1:5" hidden="1" x14ac:dyDescent="0.25">
      <c r="A8" s="8"/>
      <c r="B8" s="8"/>
      <c r="C8" s="12"/>
      <c r="D8" s="8"/>
      <c r="E8" s="10"/>
    </row>
    <row r="9" spans="1:5" hidden="1" x14ac:dyDescent="0.25">
      <c r="A9" s="8"/>
      <c r="B9" s="8"/>
      <c r="C9" s="12"/>
      <c r="D9" s="8"/>
      <c r="E9" s="10"/>
    </row>
    <row r="10" spans="1:5" hidden="1" x14ac:dyDescent="0.25">
      <c r="A10" s="8"/>
      <c r="B10" s="8"/>
      <c r="C10" s="12"/>
      <c r="D10" s="8"/>
      <c r="E10" s="10"/>
    </row>
    <row r="11" spans="1:5" hidden="1" x14ac:dyDescent="0.25">
      <c r="A11" s="8"/>
      <c r="B11" s="8"/>
      <c r="C11" s="12"/>
      <c r="D11" s="8"/>
      <c r="E11" s="10"/>
    </row>
    <row r="12" spans="1:5" hidden="1" x14ac:dyDescent="0.25">
      <c r="A12" s="19"/>
      <c r="B12" s="20"/>
      <c r="C12" s="21"/>
      <c r="D12" s="22"/>
      <c r="E12" s="10"/>
    </row>
    <row r="13" spans="1:5" x14ac:dyDescent="0.25">
      <c r="A13" s="28"/>
      <c r="B13" s="28"/>
      <c r="C13" s="28"/>
      <c r="D13" s="28"/>
      <c r="E13" s="28"/>
    </row>
    <row r="14" spans="1:5" x14ac:dyDescent="0.25">
      <c r="B14" s="28"/>
      <c r="C14" s="28"/>
      <c r="D14" s="28"/>
      <c r="E14" s="28"/>
    </row>
    <row r="19" spans="1:5" x14ac:dyDescent="0.25">
      <c r="A19" s="28"/>
      <c r="B19" s="28"/>
      <c r="C19" s="28"/>
      <c r="D19" s="28"/>
      <c r="E19" s="28"/>
    </row>
    <row r="20" spans="1:5" x14ac:dyDescent="0.25">
      <c r="A20" s="7"/>
      <c r="B20" s="3"/>
      <c r="C20" s="3"/>
      <c r="D20" s="5"/>
      <c r="E20" s="3"/>
    </row>
    <row r="21" spans="1:5" x14ac:dyDescent="0.25">
      <c r="A21" s="153"/>
      <c r="B21" s="268" t="s">
        <v>45</v>
      </c>
      <c r="C21" s="269"/>
      <c r="D21" s="272" t="s">
        <v>46</v>
      </c>
      <c r="E21" s="260"/>
    </row>
    <row r="22" spans="1:5" x14ac:dyDescent="0.25">
      <c r="A22" s="7" t="s">
        <v>47</v>
      </c>
      <c r="B22" s="270"/>
      <c r="C22" s="271"/>
      <c r="D22" s="273"/>
      <c r="E22" s="261"/>
    </row>
    <row r="23" spans="1:5" x14ac:dyDescent="0.25">
      <c r="A23" s="8"/>
      <c r="B23" s="274">
        <v>40</v>
      </c>
      <c r="C23" s="275"/>
      <c r="D23" s="24">
        <v>40</v>
      </c>
      <c r="E23" s="28">
        <v>1600</v>
      </c>
    </row>
    <row r="24" spans="1:5" x14ac:dyDescent="0.25">
      <c r="A24" s="25"/>
      <c r="B24" s="26"/>
      <c r="C24" s="26"/>
      <c r="D24" s="27"/>
      <c r="E24" s="28"/>
    </row>
    <row r="25" spans="1:5" x14ac:dyDescent="0.25">
      <c r="A25" s="7"/>
      <c r="B25" s="3"/>
      <c r="C25" s="3"/>
      <c r="D25" s="5"/>
      <c r="E25" s="3"/>
    </row>
    <row r="26" spans="1:5" x14ac:dyDescent="0.25">
      <c r="A26" s="153"/>
      <c r="B26" s="268"/>
      <c r="C26" s="269"/>
      <c r="D26" s="272"/>
      <c r="E26" s="260"/>
    </row>
    <row r="27" spans="1:5" x14ac:dyDescent="0.25">
      <c r="A27" s="7" t="s">
        <v>48</v>
      </c>
      <c r="B27" s="270"/>
      <c r="C27" s="271"/>
      <c r="D27" s="273"/>
      <c r="E27" s="261"/>
    </row>
    <row r="28" spans="1:5" x14ac:dyDescent="0.25">
      <c r="A28" s="8"/>
      <c r="B28" s="274"/>
      <c r="C28" s="275"/>
      <c r="D28" s="24"/>
      <c r="E28" s="28">
        <v>500</v>
      </c>
    </row>
    <row r="30" spans="1:5" x14ac:dyDescent="0.25">
      <c r="A30" s="28"/>
      <c r="B30" s="28"/>
      <c r="C30" s="28"/>
      <c r="D30" s="28"/>
      <c r="E30" s="28"/>
    </row>
    <row r="31" spans="1:5" x14ac:dyDescent="0.25">
      <c r="A31" s="7"/>
      <c r="B31" s="3"/>
      <c r="C31" s="3"/>
      <c r="D31" s="5"/>
      <c r="E31" s="3"/>
    </row>
    <row r="32" spans="1:5" x14ac:dyDescent="0.25">
      <c r="A32" s="30"/>
      <c r="B32" s="3"/>
      <c r="C32" s="3"/>
      <c r="D32" s="3"/>
      <c r="E32" s="260"/>
    </row>
    <row r="33" spans="1:5" x14ac:dyDescent="0.25">
      <c r="A33" s="17"/>
      <c r="B33" s="255"/>
      <c r="C33" s="256"/>
      <c r="D33" s="257"/>
      <c r="E33" s="261"/>
    </row>
    <row r="34" spans="1:5" x14ac:dyDescent="0.25">
      <c r="A34" s="29"/>
      <c r="B34" s="274"/>
      <c r="C34" s="276"/>
      <c r="D34" s="275"/>
      <c r="E34" s="11"/>
    </row>
    <row r="35" spans="1:5" x14ac:dyDescent="0.25">
      <c r="A35" s="19" t="s">
        <v>49</v>
      </c>
      <c r="B35" s="20"/>
      <c r="C35" s="21"/>
      <c r="D35" s="22"/>
      <c r="E35" s="10">
        <f>SUM(E23,E12,E28)</f>
        <v>2100</v>
      </c>
    </row>
    <row r="36" spans="1:5" x14ac:dyDescent="0.25">
      <c r="A36" s="28"/>
      <c r="B36" s="28"/>
      <c r="C36" s="28"/>
      <c r="D36" s="28"/>
      <c r="E36" s="28"/>
    </row>
    <row r="37" spans="1:5" x14ac:dyDescent="0.25">
      <c r="A37" s="7" t="s">
        <v>1</v>
      </c>
      <c r="B37" s="3"/>
      <c r="C37" s="3"/>
      <c r="D37" s="5"/>
      <c r="E37" s="23">
        <f>E35*0.2</f>
        <v>420</v>
      </c>
    </row>
    <row r="38" spans="1:5" x14ac:dyDescent="0.25">
      <c r="A38" s="6"/>
      <c r="B38" s="3"/>
      <c r="C38" s="3"/>
      <c r="D38" s="5"/>
      <c r="E38" s="3"/>
    </row>
    <row r="39" spans="1:5" x14ac:dyDescent="0.25">
      <c r="A39" s="255" t="s">
        <v>50</v>
      </c>
      <c r="B39" s="256"/>
      <c r="C39" s="256"/>
      <c r="D39" s="257"/>
      <c r="E39" s="13">
        <f>SUM(,E35,E37)</f>
        <v>2520</v>
      </c>
    </row>
    <row r="40" spans="1:5" x14ac:dyDescent="0.25">
      <c r="A40" s="3"/>
      <c r="B40" s="3"/>
      <c r="C40" s="3"/>
      <c r="D40" s="5"/>
      <c r="E40" s="3"/>
    </row>
    <row r="41" spans="1:5" ht="13.8" x14ac:dyDescent="0.25">
      <c r="A41" s="154"/>
      <c r="B41" s="3"/>
      <c r="C41" s="3"/>
      <c r="D41" s="5"/>
      <c r="E41" s="3"/>
    </row>
    <row r="42" spans="1:5" x14ac:dyDescent="0.25">
      <c r="A42" s="3"/>
      <c r="B42" s="3"/>
      <c r="C42" s="3"/>
      <c r="D42" s="5"/>
      <c r="E42" s="3"/>
    </row>
    <row r="43" spans="1:5" x14ac:dyDescent="0.25">
      <c r="A43" s="153"/>
      <c r="B43" s="268" t="s">
        <v>45</v>
      </c>
      <c r="C43" s="269"/>
      <c r="D43" s="272" t="s">
        <v>46</v>
      </c>
      <c r="E43" s="260"/>
    </row>
    <row r="44" spans="1:5" x14ac:dyDescent="0.25">
      <c r="A44" s="7" t="s">
        <v>51</v>
      </c>
      <c r="B44" s="270"/>
      <c r="C44" s="271"/>
      <c r="D44" s="273"/>
      <c r="E44" s="261"/>
    </row>
    <row r="45" spans="1:5" x14ac:dyDescent="0.25">
      <c r="A45" s="8" t="s">
        <v>52</v>
      </c>
      <c r="B45" s="266" t="s">
        <v>53</v>
      </c>
      <c r="C45" s="267"/>
      <c r="D45" s="24">
        <v>30</v>
      </c>
      <c r="E45" s="28">
        <v>300</v>
      </c>
    </row>
    <row r="46" spans="1:5" x14ac:dyDescent="0.25">
      <c r="A46" s="3" t="s">
        <v>54</v>
      </c>
      <c r="B46" s="266" t="s">
        <v>55</v>
      </c>
      <c r="C46" s="267"/>
      <c r="D46" s="24">
        <v>30</v>
      </c>
      <c r="E46" s="28">
        <v>900</v>
      </c>
    </row>
    <row r="47" spans="1:5" x14ac:dyDescent="0.25">
      <c r="A47" s="3" t="s">
        <v>56</v>
      </c>
      <c r="B47" s="266" t="s">
        <v>57</v>
      </c>
      <c r="C47" s="267"/>
      <c r="D47" s="24">
        <v>30</v>
      </c>
      <c r="E47" s="28">
        <v>1200</v>
      </c>
    </row>
    <row r="48" spans="1:5" x14ac:dyDescent="0.25">
      <c r="A48" s="255" t="s">
        <v>50</v>
      </c>
      <c r="B48" s="256"/>
      <c r="C48" s="256"/>
      <c r="D48" s="257"/>
      <c r="E48" s="13">
        <f>SUM(E47,E45,E46)</f>
        <v>2400</v>
      </c>
    </row>
    <row r="51" spans="1:5" x14ac:dyDescent="0.25">
      <c r="A51" s="255" t="s">
        <v>2</v>
      </c>
      <c r="B51" s="256"/>
      <c r="C51" s="256"/>
      <c r="D51" s="257"/>
      <c r="E51" s="13">
        <f>SUM(,E48,E39)</f>
        <v>4920</v>
      </c>
    </row>
  </sheetData>
  <mergeCells count="21">
    <mergeCell ref="E4:E5"/>
    <mergeCell ref="B21:C22"/>
    <mergeCell ref="D21:D22"/>
    <mergeCell ref="E21:E22"/>
    <mergeCell ref="E43:E44"/>
    <mergeCell ref="B28:C28"/>
    <mergeCell ref="E32:E33"/>
    <mergeCell ref="B33:D33"/>
    <mergeCell ref="B34:D34"/>
    <mergeCell ref="B23:C23"/>
    <mergeCell ref="B26:C27"/>
    <mergeCell ref="D26:D27"/>
    <mergeCell ref="E26:E27"/>
    <mergeCell ref="A51:D51"/>
    <mergeCell ref="B45:C45"/>
    <mergeCell ref="B46:C46"/>
    <mergeCell ref="B47:C47"/>
    <mergeCell ref="A48:D48"/>
    <mergeCell ref="A39:D39"/>
    <mergeCell ref="B43:C44"/>
    <mergeCell ref="D43:D4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Stage1</vt:lpstr>
      <vt:lpstr>Stage 2</vt:lpstr>
      <vt:lpstr>Stage 3</vt:lpstr>
      <vt:lpstr>Stage 4</vt:lpstr>
      <vt:lpstr>Stage 5</vt:lpstr>
      <vt:lpstr>Total</vt:lpstr>
      <vt:lpstr>Workshop</vt:lpstr>
      <vt:lpstr>'Stage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Aniket Gupta</cp:lastModifiedBy>
  <cp:lastPrinted>2002-04-01T15:03:37Z</cp:lastPrinted>
  <dcterms:created xsi:type="dcterms:W3CDTF">1997-09-04T09:45:53Z</dcterms:created>
  <dcterms:modified xsi:type="dcterms:W3CDTF">2024-01-29T04:56:04Z</dcterms:modified>
</cp:coreProperties>
</file>