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2EDE109B-6179-4DE7-87C1-97F3A396A894}" xr6:coauthVersionLast="47" xr6:coauthVersionMax="47" xr10:uidLastSave="{00000000-0000-0000-0000-000000000000}"/>
  <bookViews>
    <workbookView xWindow="2652" yWindow="2652" windowWidth="17280" windowHeight="8880"/>
  </bookViews>
  <sheets>
    <sheet name="Triennium" sheetId="2" r:id="rId1"/>
  </sheets>
  <definedNames>
    <definedName name="_xlnm.Print_Area" localSheetId="0">Triennium!$A$1:$I$466</definedName>
    <definedName name="_xlnm.Print_Titles" localSheetId="0">Triennium!$6:$8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1" i="2" l="1"/>
  <c r="H441" i="2" s="1"/>
  <c r="H428" i="2"/>
  <c r="H422" i="2"/>
  <c r="H420" i="2"/>
  <c r="H390" i="2"/>
  <c r="H366" i="2"/>
  <c r="F357" i="2"/>
  <c r="H354" i="2" s="1"/>
  <c r="F384" i="2"/>
  <c r="H380" i="2" s="1"/>
  <c r="H408" i="2"/>
  <c r="F465" i="2"/>
  <c r="I312" i="2"/>
  <c r="F309" i="2"/>
  <c r="H298" i="2"/>
  <c r="F295" i="2"/>
  <c r="F288" i="2"/>
  <c r="H259" i="2"/>
  <c r="H250" i="2"/>
  <c r="H227" i="2"/>
  <c r="H214" i="2"/>
  <c r="H200" i="2"/>
  <c r="H158" i="2"/>
  <c r="H148" i="2"/>
  <c r="H133" i="2"/>
  <c r="H92" i="2"/>
  <c r="H78" i="2"/>
  <c r="H54" i="2"/>
  <c r="H38" i="2"/>
  <c r="H10" i="2"/>
  <c r="F274" i="2"/>
  <c r="F190" i="2"/>
  <c r="F118" i="2"/>
</calcChain>
</file>

<file path=xl/sharedStrings.xml><?xml version="1.0" encoding="utf-8"?>
<sst xmlns="http://schemas.openxmlformats.org/spreadsheetml/2006/main" count="542" uniqueCount="456">
  <si>
    <t>Support for 181 delegates and observers from developing countries and countries whose economies are undergoing transition to attend the 1999 Conference of the Parties.</t>
  </si>
  <si>
    <t xml:space="preserve">Preparatory meeting for the 1999 Conference of the Parties, covering the cost of the meeting facilities and materials, travel and subsistence costs of sponsored participants and staff, and hospitality provided during the meeting which was held in Manila, The Philippines, in February 1999.  </t>
  </si>
  <si>
    <t>Transfers from projects</t>
  </si>
  <si>
    <t>Provided the travel expenses for sponsored delegates to the MedWet Com3 meeting in Djerba, Tunisia in 2000.</t>
  </si>
  <si>
    <t>Guinea: Implementing the Convention.  Sierra Leone: Assistance to ratify Ramsar sites.</t>
  </si>
  <si>
    <t>Madagascar: Management plan for Manambolomaty site.</t>
  </si>
  <si>
    <t>The Swiss Grant has provided funding for six projects in:</t>
  </si>
  <si>
    <t>&gt; Development of Guidance on Climate Change and Wetlands</t>
  </si>
  <si>
    <t>&gt; Preparation of Guidelines for Water Allocations and Management</t>
  </si>
  <si>
    <t>&gt; Global Review of Wetland Resources - Wetland Inventory Meta-database</t>
  </si>
  <si>
    <t>&gt; Principles and guidelines for integrating wetlands into Integrated Coastal Zone Management.</t>
  </si>
  <si>
    <t>&gt; Contribution to Guidelines for Water Allocations and Management</t>
  </si>
  <si>
    <t>In 2001 consultants prepared reports for COP8 on:</t>
  </si>
  <si>
    <t>Reserve fund excess</t>
  </si>
  <si>
    <t>was established.  A wetlands Inventory Training program was initiated in Cameroon and Kenya.</t>
  </si>
  <si>
    <t>Expenditures relating to the 7th Conference of the Parties in San José, Costa Rica in 1999.</t>
  </si>
  <si>
    <t>Financial support from the USA in 1999 provided training of an intern from Africa and to expose him/her to the workings of the Convention as an instrument for international co-operation for the conservation and wise use of wetlands.  The intern gives technical assistance to the Bureau's Regional Co-ordinator for Africa.</t>
  </si>
  <si>
    <t>A contract with the Kenya Wildlife Service funded the preparation of Lake Bogoria as a Ramsar site.</t>
  </si>
  <si>
    <t>Support for wetland training and education in the Neotropics in the context of the agreement between the Government of the United States and the Bureau concerning the partnership for effective implementation of the Convention in the Western Hemisphere in honour of the Convention's 25th Anniversary. Projects are jointly approved by the US Department of State, US Fish and Wildlife Service, and the Bureau.
Expenditure to date has funded 149 projects in the Neotropics in the field of training and capacity building.</t>
  </si>
  <si>
    <t xml:space="preserve">The grant also paid for the production of the Ramsar "Toolkit" - a boxed set of 10 handbooks.  </t>
  </si>
  <si>
    <t>The Bureau has mailed out approximately 2,500 sets of this reference guide.</t>
  </si>
  <si>
    <t>"Voluntary Fund for the Convention's Outreach Programme".  A consultant has prepared a report on implementing</t>
  </si>
  <si>
    <t>the Convention's Outreach Programme 1999-2002:  Reviewing and Action Plannning for Wetland Communication,</t>
  </si>
  <si>
    <t>Education and Public Awareness.  The report has been translated into French and Spanish.</t>
  </si>
  <si>
    <t>A contribution was made to the Ugandan Wetland Programme for preparations for WWD 2002.</t>
  </si>
  <si>
    <t xml:space="preserve">A consultant was engaged to prepare an information document entitled 'Agenda 21 and the Ramsar Convention' </t>
  </si>
  <si>
    <t>in the preparation of the 2002 World Summit on Sustainable Development.</t>
  </si>
  <si>
    <t xml:space="preserve">Five expert consultants were contracted to prepare studies on Wetland Appraisal; Legal and </t>
  </si>
  <si>
    <t>Institutional work; and Management and Training.  All final reports have been submitted.</t>
  </si>
  <si>
    <t>on Ramsar's activities, for the UN Department of Economic and Social Affairs, for the information of those involved</t>
  </si>
  <si>
    <t>in Latin America and the Caribbean</t>
  </si>
  <si>
    <t>In 2001, 42 proposals were submitted, and approval for funding was given to 23 projects and two workshops.</t>
  </si>
  <si>
    <t>Switzerland has pledged</t>
  </si>
  <si>
    <t>European Regional Meeting - Bled, Slovenia  13-18 October 2001</t>
  </si>
  <si>
    <t>Eastern &amp; Southern Africa Regional Meeting - Lusaka, Zambia, 12-14 November 2001</t>
  </si>
  <si>
    <t xml:space="preserve">The meeting was attended by 38 persons, comprising 10 Contracting Parties, 7 non-Contracting Parties, </t>
  </si>
  <si>
    <t>3 organizations and 7 partner organizations.  In total 32 delegates were sponsored to attend.</t>
  </si>
  <si>
    <t>East Asian Regional Meeting - Bangkok, Thailand, 1-3 October 2001</t>
  </si>
  <si>
    <t>agencies attended the meeting.  Fifteen delegates were sponsored to attend.</t>
  </si>
  <si>
    <t>A paper was prepared for the UNFCCC COP5.</t>
  </si>
  <si>
    <t>Wetlands International prepared a Global Review Study.</t>
  </si>
  <si>
    <t>Malaysia in November 2000.</t>
  </si>
  <si>
    <t>Five scientists were sponsored to attend the Asian Wetland Symposium in Penang, Malaysia in August 2001.</t>
  </si>
  <si>
    <t>A River Basin Study was prepared in 2000, which led to the implementation of the River Basin Initiative.</t>
  </si>
  <si>
    <t>Field equipment was furnished to the Hamukungu Ramsar Site Management Association in Uganda.</t>
  </si>
  <si>
    <t xml:space="preserve">Conference and the Turtle workshop in Belize.  The project also provided 8 specialists the chance to attend the </t>
  </si>
  <si>
    <t>Middle East Regional Meeting - Beirut, Lebanon, 5-10 October 2002</t>
  </si>
  <si>
    <t>Publication of Wetland Biodiversity in connection with the celebration of the Convention's 25th  Anniversary; the printing of the publication was donated by India.  The remaining funds were used for its dissemination.</t>
  </si>
  <si>
    <t>The project supported an expert to travel to the ISEH meeting in Brisbane.</t>
  </si>
  <si>
    <t>Danone has committed to continuing the Evian project and has provided funding for a total of FFR 2,000,000 over a period of two years.</t>
  </si>
  <si>
    <t xml:space="preserve">The Evian project, known formally as the 'Caring for Water Resources and Water Quality Initiative', is a portfolio of activities in support of the Convention, funded by the Groupe Danone (which includes the Evian mineral water company) and the French Global Environment Facility (FFEM), and developed with the support of the Government of France, the town of Evian, and in particular the Conservatoire du Littoral.  </t>
  </si>
  <si>
    <t xml:space="preserve">The Bureau acted as International Service Provider under contract to the UNDP. </t>
  </si>
  <si>
    <t>Forty good quality proposals were submitted in response to the 2001 call for proposals.  There were nine submitted from the African Region, 6 from the Americas, 8 from the Asian regional, 16 from the European region and one from Oceania.  In total these projects amounted to CHF 1,325,121.  The Standing Committee approved nine projects for a total of CHF 327,890 of available funds.</t>
  </si>
  <si>
    <t>(SGF)  Small Grants Fund for Wetland Conservation and Wise Use</t>
  </si>
  <si>
    <t>Voluntary contributions from Japan in the years 1997, 1998 and 1999 specifically targetted for projects in the Asian region.  Funds have been donated to COP7 Sponsored Delegate travel, the Small Grants Fund for 1999, and two Small Grants Projects in Nepal in 1999 and 2000.</t>
  </si>
  <si>
    <t>printing of the COP8 Proceedings.</t>
  </si>
  <si>
    <t xml:space="preserve">reproduction and distribution of documents; interpreters and translators; per diems and travel for Bureau staff &amp; </t>
  </si>
  <si>
    <t>DOC.  FINANCE SG-4</t>
  </si>
  <si>
    <t>Support for the development of the Ramsar expert database.  A consultant was appointed to set up and compile a database of wetland experts, particularly from developing countries and countries whose economy is in transition.  The database was launched on World Wetlands Day, 2 February 1998 and currently has entries on over 300 experts from 68 countries.  The Bureau is looking for ways to continue to maintain the database.</t>
  </si>
  <si>
    <t>against Salvinia molesta was funded in Senegal, and a workshop was held in Mauritius.</t>
  </si>
  <si>
    <t>Balance Carried Forward at 01.01.99</t>
  </si>
  <si>
    <t xml:space="preserve">Income </t>
  </si>
  <si>
    <t>Balance Carried Forward</t>
  </si>
  <si>
    <t>28.01.00</t>
  </si>
  <si>
    <t>31.12.00</t>
  </si>
  <si>
    <t>10.10.00</t>
  </si>
  <si>
    <t>07.06.01</t>
  </si>
  <si>
    <t>Interpretation for Sub-Group on COP8, 15-17 May 2002 in Gland</t>
  </si>
  <si>
    <t>of the Sub-Group on COP8.</t>
  </si>
  <si>
    <t>Danone Evian - 2001</t>
  </si>
  <si>
    <t>Wetlands for the Future.  An initiative to promote training in the management of wetlands</t>
  </si>
  <si>
    <t>Workshops on Inland Water Ecosystems were held in Zimbabwe in July 2000, Colombia in September 2000, and</t>
  </si>
  <si>
    <t xml:space="preserve">               </t>
  </si>
  <si>
    <t>Note:  Some contributions originally made to this meeting were transferred to other meetings, with the donors consent.</t>
  </si>
  <si>
    <t>€</t>
  </si>
  <si>
    <r>
      <t>Greece</t>
    </r>
    <r>
      <rPr>
        <sz val="10"/>
        <rFont val="Arial"/>
        <family val="2"/>
      </rPr>
      <t xml:space="preserve"> - Min.of Environment 2001</t>
    </r>
  </si>
  <si>
    <r>
      <t>Greece</t>
    </r>
    <r>
      <rPr>
        <sz val="10"/>
        <rFont val="Arial"/>
        <family val="2"/>
      </rPr>
      <t xml:space="preserve"> - Min.of Environment 2002</t>
    </r>
    <r>
      <rPr>
        <b/>
        <sz val="10"/>
        <rFont val="Arial"/>
      </rPr>
      <t/>
    </r>
  </si>
  <si>
    <t xml:space="preserve">In honour of the Convention's 25th Anniversary, pledges from a number of Contracting Parties have been earmarked for support of goals listed in the Ramsar Strategic Plan 1997-2002.  Certain Contracting Parties pledged funds to be used in their own countries.  A donation of non-earmarked funds from Switzerland (CHF 500,000) continues to sustain this project.  </t>
  </si>
  <si>
    <t>This book will depict significant Ramsar sites around the world.</t>
  </si>
  <si>
    <t>31.12.01</t>
  </si>
  <si>
    <t>15.02.02</t>
  </si>
  <si>
    <t>Spain has offered to pay for English, French and Spanish interpretation for the meeting</t>
  </si>
  <si>
    <t>03.2002</t>
  </si>
  <si>
    <t>Carried forward for previous years*</t>
  </si>
  <si>
    <t xml:space="preserve">2001 Small Grants Fund </t>
  </si>
  <si>
    <t>7500-500</t>
  </si>
  <si>
    <t>7500-600</t>
  </si>
  <si>
    <t>Austria, Denmark, Iceland, Ireland, Japan, Sweden-SIDA, United Kindom, USA and and the 1999 Core budget surplus.</t>
  </si>
  <si>
    <t>* Funds in the amount of CHF 119,364 are committed for previous years' contracts.</t>
  </si>
  <si>
    <t>Six initiatives were undertaken in 2001.</t>
  </si>
  <si>
    <t xml:space="preserve">   COP7 Trust Fund opened in Costa Rica.</t>
  </si>
  <si>
    <t>*  These amounts were paid directly to the</t>
  </si>
  <si>
    <t>SGF - Coral Reefs</t>
  </si>
  <si>
    <t>SGF - Black Storks - Flyways Project</t>
  </si>
  <si>
    <t>Spain - Biodiversity Foundation</t>
  </si>
  <si>
    <t>Ministry of Environment</t>
  </si>
  <si>
    <t>Japan*</t>
  </si>
  <si>
    <t>In 2001 CHF 100,000 was approved to support the Asian Regional Meetings in 2001 and 2002.</t>
  </si>
  <si>
    <t>16.05.02</t>
  </si>
  <si>
    <t xml:space="preserve">Netherlands </t>
  </si>
  <si>
    <t>DGIS and Wetlands International took over three projects in Bulgaria, Belarus and the Slovak Republic.</t>
  </si>
  <si>
    <t>7076-000</t>
  </si>
  <si>
    <t>The Greek Government contributed funds to help establish and support the MedWet Unit in Greece.</t>
  </si>
  <si>
    <t>Project Balance</t>
  </si>
  <si>
    <t>Examples:</t>
  </si>
  <si>
    <t>Swiss Grant for Africa 1997</t>
  </si>
  <si>
    <t>A brochure describing this project will be distributed at COP8.</t>
  </si>
  <si>
    <t>Swiss Grant for Africa 1998</t>
  </si>
  <si>
    <t>Japan Voluntary Additional Contribution</t>
  </si>
  <si>
    <t>The 24th Standing Committee approved the use of the excess in the Reserve fund to initiate the</t>
  </si>
  <si>
    <t>A consultant was engaged to prepare documents  for World Wetland Day.</t>
  </si>
  <si>
    <t>Swiss Grant for Africa 2000</t>
  </si>
  <si>
    <t>Swiss Grant for Africa 1999</t>
  </si>
  <si>
    <t>Americas Regional Meeting to non-CP States   15-22 September 2002</t>
  </si>
  <si>
    <t>Antigua &amp; Barbuda, Barbados, Guyana, Grenada, St Vincent &amp; the Grenadines, and Saint Lucia (CP) to ascertain.</t>
  </si>
  <si>
    <t>The meeting was attended by 141 participants, representing 38 Contracting Parties in the European Region</t>
  </si>
  <si>
    <t xml:space="preserve"> (of a total of 44), nine international organisations, and a number of non-governmental organisations and invited experts.</t>
  </si>
  <si>
    <t>Swiss Grant for Africa 2001</t>
  </si>
  <si>
    <t>OMPO - Oiseaux Migrateurs du</t>
  </si>
  <si>
    <t>Paléarctique Occidental</t>
  </si>
  <si>
    <t xml:space="preserve">Assistance for wetland conservation and wise use initiatives in developing countries and countries with economies in transition.  The Fund's resources are being directed to small-scale projects not traditionally covered by larger funding agencies.  Some of the funds in the project reflect 25th Anniversary Pledges.  </t>
  </si>
  <si>
    <t>The meeting was attended by 78 persons, comprising 9 Contracting Parties, 2 non-Contracting Parties, 7 organizations,</t>
  </si>
  <si>
    <t>7 NGO's, plus observers.  Eighteen sponsored delegates were supported to attend the meeting.  * Japan offered</t>
  </si>
  <si>
    <t>full funding, but Sida's contribution had to be used before 31.12.01.  Thus Japan's funding had to be reserved.</t>
  </si>
  <si>
    <t>Central/North American &amp; Caribbean Regional Meeting - San Pedro Sula, Honduras,</t>
  </si>
  <si>
    <t xml:space="preserve"> A total of 45 sponsored delegates were helped with funding to attend the meeting.</t>
  </si>
  <si>
    <t>The 2001 programme included:  A symposium on Mountain Living Waters; an Evian Encounter for Arab Countries, a Workshop through EACN China, various Communications projects and the Evian Exhibition.</t>
  </si>
  <si>
    <t xml:space="preserve">       1 Jan. 1999 to 31 Aug 2002</t>
  </si>
  <si>
    <t>1999-2002</t>
  </si>
  <si>
    <t>as of 31 August 2002</t>
  </si>
  <si>
    <t xml:space="preserve">Additional fundraising has been initiated to achieve a total goal of CHF 1.4 million to support delegates and observers </t>
  </si>
  <si>
    <t>from developing countries and countries whose economies are undergoing transition to attend the Conference</t>
  </si>
  <si>
    <t>of the Parties in Valencia, Spain in November 2002.</t>
  </si>
  <si>
    <t>Triennium Report for the years 1999, 2000, 2001 and up to 31 August 2002</t>
  </si>
  <si>
    <t>and the RC for Africa.</t>
  </si>
  <si>
    <t>RAM No. 41 to Ichkeul, Tunisia (on Montreux record) was undertaken in March 2000 by a consultant</t>
  </si>
  <si>
    <t>USA - Dep't of State - 2002</t>
  </si>
  <si>
    <t>In 2002, 34 proposals were submitted and 21 were approved.</t>
  </si>
  <si>
    <t>7056-041</t>
  </si>
  <si>
    <t>Conservacion Altoandinos - Chile</t>
  </si>
  <si>
    <t>Minera Escondida Ltda</t>
  </si>
  <si>
    <t>In 2002, Minera Escondida Ltda generously gave US$30,800 towards a project in Chile entitled:</t>
  </si>
  <si>
    <t>Belgium, Wallonne Region</t>
  </si>
  <si>
    <t>The fund helped pay for the printing of the WCMC Seagrass Atlas.</t>
  </si>
  <si>
    <t xml:space="preserve">200 Video copies were made for EcoCienca in Ecuador.  </t>
  </si>
  <si>
    <t>Belgium provided funding for the airfare of a participant from Senegal to the RIZA course in the Netherlands.</t>
  </si>
  <si>
    <t>The funds in this project are designed to be made available at short notice to governments, NGOs, and other bodies (normally within Ramsar Contracting Party States, though exceptionally in non-Party countries) for activities related to the Convention and Strategic Plan which only require limited funds.  Expenditure to date has funded sixteen projects.</t>
  </si>
  <si>
    <t>Danone Evian - 2002</t>
  </si>
  <si>
    <t>During 2002 an additional three projects were added:</t>
  </si>
  <si>
    <t xml:space="preserve">A Workshop through EACN Japan; The Evian Award 2002 (to be presented at COP8 Valencie); </t>
  </si>
  <si>
    <t>Austria, Fed. Min. of Agriculture, Forestry, Env &amp; Water Mgmt</t>
  </si>
  <si>
    <t>Belgium, Ministere de la Region Wallonne</t>
  </si>
  <si>
    <t>Finland, MoEnv.</t>
  </si>
  <si>
    <t>Germany, Ministry for Umwelt, Naturschutz</t>
  </si>
  <si>
    <t>Hungary, Dept for Int'l Relations</t>
  </si>
  <si>
    <t>Hungary, Min for Euro Relations</t>
  </si>
  <si>
    <t>Japan, Mission</t>
  </si>
  <si>
    <t>Netherlands, Min. of Agriculture, Nature Mgmt &amp; Fisheries</t>
  </si>
  <si>
    <t>Spain, Ministerio de Medio Ambiente</t>
  </si>
  <si>
    <t>Denmark, Min. of Env.DANCEE</t>
  </si>
  <si>
    <t>France, UNESCO</t>
  </si>
  <si>
    <t>Switzerland, Direction du Développement et de la Coopération DDC</t>
  </si>
  <si>
    <t>7097-010</t>
  </si>
  <si>
    <t>7097-000</t>
  </si>
  <si>
    <t>7102-000</t>
  </si>
  <si>
    <t>7100-010</t>
  </si>
  <si>
    <t>Swiss Grant for Africa 2002</t>
  </si>
  <si>
    <t>7098-010</t>
  </si>
  <si>
    <t>7098-030</t>
  </si>
  <si>
    <t>West Africa and Island States Regional Meeting - Cotonou, Benin 5-7 June 2002</t>
  </si>
  <si>
    <t>The meeting will be attended by approximately 50 persons, comprising 7 from non-Contracting Parties, 7 Partner</t>
  </si>
  <si>
    <t>organizations, 4 NGO's, plus observers.  Thirteen sponsored delegates will be supported to attend the meeting.</t>
  </si>
  <si>
    <t>12.08.02</t>
  </si>
  <si>
    <t>supported to attend the meeting.</t>
  </si>
  <si>
    <t xml:space="preserve"> organizations, 9 International and regional organizations, plus observers.  Sixteen sponsored delegates were </t>
  </si>
  <si>
    <t>2000 &amp; 2001</t>
  </si>
  <si>
    <t>7500-800</t>
  </si>
  <si>
    <t>2002 Small Grants Fund</t>
  </si>
  <si>
    <t>Austria - Min. Land, Forestry, Env.</t>
  </si>
  <si>
    <t>Sweden - SIDA</t>
  </si>
  <si>
    <t>USA - Dept of State &amp; Dept of Int.</t>
  </si>
  <si>
    <t>Review and refine of the CBD programme of work on the biological diversity of inland water ecosystems.</t>
  </si>
  <si>
    <t>A joint agreement funded by Wetlands International through their Conservation and Wise Use of Wetlands - Global</t>
  </si>
  <si>
    <t>Programme, to review current knowledge of the status and trends of the biological diversity of inland water eco-</t>
  </si>
  <si>
    <t xml:space="preserve">systems, its uses and threats; and to identify gaps in information.  The projects objectives also included the </t>
  </si>
  <si>
    <t>and an Evaluation Report of the whole project will be prepared by a consultant.</t>
  </si>
  <si>
    <t xml:space="preserve">A consultant co-ordinated the call for photographs to all Parties, the production of a CD-Rom and the final </t>
  </si>
  <si>
    <t>printing of the book.  The book wil be ready for distribution at COP8.</t>
  </si>
  <si>
    <t>The funding will cover the translation of documents before and during the COP; hiring of consultants and experts;</t>
  </si>
  <si>
    <t xml:space="preserve">to share lessons on participatry management of natural resources.  The present project is to consolidate the </t>
  </si>
  <si>
    <t>global PMC website in English and SIMP in Spanish.</t>
  </si>
  <si>
    <t>"Action plan for the conservation and development of the High Andean wetlands".</t>
  </si>
  <si>
    <t>In 2002 CHF 100,000 was approved to support COP8 delegates.</t>
  </si>
  <si>
    <t xml:space="preserve">Ninety participants attended the meeting, of which the following Contracting Parties were represented:  </t>
  </si>
  <si>
    <t>22 from the Neotropics, three from North America and 3 European observers.  Five non-Contracting Parties participated.</t>
  </si>
  <si>
    <t>Five Partner organizations and 13 NGOs were represented.  A total of 41 delegates were sponsored to attend.</t>
  </si>
  <si>
    <t xml:space="preserve">A delegation of representatives from the Bahamas, Trinidad &amp; Tobago and the US Fish &amp; Wildlife Service visited </t>
  </si>
  <si>
    <t>the status of preparation for adherence to the Convention.</t>
  </si>
  <si>
    <t>SEPARATELY FUNDED PROJECT:</t>
  </si>
  <si>
    <t>evaluation of progress in the iplementation of the current CBD PoW, and the review and refinement of the PoW.</t>
  </si>
  <si>
    <t>Wetlands International</t>
  </si>
  <si>
    <t>06.09.02</t>
  </si>
  <si>
    <t>7103-000</t>
  </si>
  <si>
    <t>Transboundary Management of Ramsar &amp; World Heritage Site</t>
  </si>
  <si>
    <t xml:space="preserve">100,000 hectares, including two existing Ramsar sites (Burkina Faso &amp; niger) and one potential site (in Benin). </t>
  </si>
  <si>
    <t>African countries surrounding the "W" area of the Niger River Basin.  It comprises a wetland complex covering over</t>
  </si>
  <si>
    <t>Ramsar is supporting training for this five-year, 30 million Euro European Commision funded project involving 8</t>
  </si>
  <si>
    <t>7104-000</t>
  </si>
  <si>
    <t>WWF - Living Waters Progm.</t>
  </si>
  <si>
    <t>High Altitude Wetlands/Lakes Workshop in Urumqi, China</t>
  </si>
  <si>
    <t>A workshop was held in Urumqi in mid August 2002, to support the preparation, printing and publication of the</t>
  </si>
  <si>
    <t xml:space="preserve"> Country Report.  Eight participants were sponsored.  A second workshop will be held before the end of the year</t>
  </si>
  <si>
    <t>7105-000</t>
  </si>
  <si>
    <t>Participatry management Network Service - PMNS</t>
  </si>
  <si>
    <t xml:space="preserve">SIDA has provided support since 2000 for the Participatry Management Clearinghouse on natural resources.  </t>
  </si>
  <si>
    <t xml:space="preserve">It is a joint service of IUCN, Ramsar and WWF.  Its aim is to improve the flow of information and knowledge and </t>
  </si>
  <si>
    <t>To date we have received 56 proposals from 37 countries, requesting a total of 2,057,977 swiss francs in aid.</t>
  </si>
  <si>
    <t>TOTAL</t>
  </si>
  <si>
    <t>Seven initiatives were undertaken for 2002 :</t>
  </si>
  <si>
    <t>Implementation of recommendations for a joint initiative on invasive species in Africa.</t>
  </si>
  <si>
    <t xml:space="preserve">Establishing the National Committee for the Niger Basin in Guinea.  Encouraging non-pollutant energy through </t>
  </si>
  <si>
    <t>the Center for African Wetlands.  Setting up the institutional mechanism for the implementation of the Convention in</t>
  </si>
  <si>
    <t>Angola, Mozambique, Djibouti, Rwanda, the Seychelles, and Lesotho.  Technical assistance for implemtnation of</t>
  </si>
  <si>
    <t>the Convention in the above six African countries.  Strengthening communication for Nigeria.  Designation of Lake</t>
  </si>
  <si>
    <t>Malawi/Niassa/Nyasa as a Ramsar site.</t>
  </si>
  <si>
    <t>Swiss/WWF partnership</t>
  </si>
  <si>
    <t>WWF Living Waters</t>
  </si>
  <si>
    <t>The meeting was attended by 38 participants, comprising 8 Contracting Parties, 3 non-Contracting Parties, 6 Partner</t>
  </si>
  <si>
    <t>Central and Northern Africa Regional Meeting - Algiers, Algeria 19-21 March 2002</t>
  </si>
  <si>
    <t>26.08.02</t>
  </si>
  <si>
    <t>Sweden, SIDA (2002)</t>
  </si>
  <si>
    <t>Switzerland, Agency for Environ.</t>
  </si>
  <si>
    <t>7099-010</t>
  </si>
  <si>
    <t>7099-020</t>
  </si>
  <si>
    <t>Spain</t>
  </si>
  <si>
    <t>Sweden, SIDA (2001)</t>
  </si>
  <si>
    <t>South America Regional Meeting - Buenos Aires, Argentina     10-12 September 2001</t>
  </si>
  <si>
    <t xml:space="preserve">A total of 58 delegates attended the first regional meeting.  Of these 13 Contracting Parties and 4 </t>
  </si>
  <si>
    <t>organizations were represented.  A total of 26 delegates were sponsored to attend the meeting.</t>
  </si>
  <si>
    <t>Central America and Caribbean Regional Meeting - Guayaquil, Ecuador   1-5 July 2002</t>
  </si>
  <si>
    <t>Over 60 delegates representing 17 Contracting Parties and four organizations, as well as other non-governmental</t>
  </si>
  <si>
    <t>26-28 September 2001</t>
  </si>
  <si>
    <t>7098-040</t>
  </si>
  <si>
    <t>Summary meeting for the Africa Region - Gland, Switzerland    October, 2002</t>
  </si>
  <si>
    <t>A meeting will be held in Gland to summarize the key results of the regional meetings.</t>
  </si>
  <si>
    <t>Norway, Min. of Environment</t>
  </si>
  <si>
    <t>West and Central Asian Regional Meeting - Islamic Republic of Iran, 3-5 February 2002</t>
  </si>
  <si>
    <t>3 organizations and 7 partner organizations.  In total 25 delegates were sponsored to attend.</t>
  </si>
  <si>
    <t>MAVA</t>
  </si>
  <si>
    <t>Algeria, Min. of the Environment</t>
  </si>
  <si>
    <t>The 1998 grant for work in Africa covered the balance of seed funding for a project to evaluate wetland systems in the Southern African Development Community (SADC); development of an integrated management plan at a Ramsar site in Botswana; support for the development of a common approach to shared water catchment areas in Benin, Burkina Faso, Niger, and Togo; support for a public awareness campaign on invasive species in wetlands; completion of the national wetland policy in Zambia; and Wetland International's 1998 African Waterfowl Census Report.</t>
  </si>
  <si>
    <t>Status of Projects Managed by the Convention Bureau</t>
  </si>
  <si>
    <t>Project Number</t>
  </si>
  <si>
    <t>Project Title / Description</t>
  </si>
  <si>
    <t>25th Anniversary Pledges</t>
  </si>
  <si>
    <t>Special Requests Project</t>
  </si>
  <si>
    <t>MedWet 2 Co-ordination</t>
  </si>
  <si>
    <t>The 1997 grant for work in Africa was used for the assessment of potential Ramsar sites in The Gambia; for initial studies on populations of water birds in a Ramsar site in Gabon; for the preparation of a management plan for a national park in Niger; for an emergency rehabilitation plan in a biosphere reserve in Senegal; for Wetlands International's 1997 African Waterfowl Census Report; and for seed funding for a project to evaluate wetland systems in the Southern African Development Community (SADC).</t>
  </si>
  <si>
    <t xml:space="preserve">Total Expenditures  </t>
  </si>
  <si>
    <t>Ramsar Advisory Missions  (RAMs)</t>
  </si>
  <si>
    <t>Convention Outreach Programme</t>
  </si>
  <si>
    <t>GEF Iran</t>
  </si>
  <si>
    <t>Botswana:  Development of a management plan for the Okavango Delta.</t>
  </si>
  <si>
    <t>Six projects were funded in Botswana, Burkina Faso, Cameroon and Nigeria.</t>
  </si>
  <si>
    <t>STRP Working Groups</t>
  </si>
  <si>
    <t>7002-000</t>
  </si>
  <si>
    <t>7066-000</t>
  </si>
  <si>
    <t>7070-000</t>
  </si>
  <si>
    <t>7071-000</t>
  </si>
  <si>
    <t>7072-000</t>
  </si>
  <si>
    <t>7079-000</t>
  </si>
  <si>
    <t>Evian Project  (1998-2000)</t>
  </si>
  <si>
    <t>7079-</t>
  </si>
  <si>
    <t>010 to 080</t>
  </si>
  <si>
    <t>Evian Project  2001 - 2002</t>
  </si>
  <si>
    <t>7081-000</t>
  </si>
  <si>
    <t>Ramsar Promotional Book</t>
  </si>
  <si>
    <t>7086-000</t>
  </si>
  <si>
    <t>7087-000</t>
  </si>
  <si>
    <t>7088-000</t>
  </si>
  <si>
    <t>7090-000</t>
  </si>
  <si>
    <t>7091-000</t>
  </si>
  <si>
    <t>7093-000</t>
  </si>
  <si>
    <t>7094-000</t>
  </si>
  <si>
    <t>CHF</t>
  </si>
  <si>
    <t>7500 - 700</t>
  </si>
  <si>
    <t>Support from the Austrian Federal Ministry for Environment for Ramsar to coordinate with the Ministry of Tourism and Wildlife of the Kenya Wildlife Service to start on Phase II of the project on the European White Stork in their wintering grounds. Sub-projects include a mini-poster on the distribution and ecology of the White Stork, a twinning programme between schools, communities &amp; national park administrators and providing equipment for site managers.</t>
  </si>
  <si>
    <t>7095-010</t>
  </si>
  <si>
    <t>7095-020</t>
  </si>
  <si>
    <t>COP8 - Sponsored Delegates</t>
  </si>
  <si>
    <t>7095-030</t>
  </si>
  <si>
    <t>COP8 - Secondee</t>
  </si>
  <si>
    <t>7096-000</t>
  </si>
  <si>
    <t>7097-020</t>
  </si>
  <si>
    <t>7100-000</t>
  </si>
  <si>
    <t>7101-000</t>
  </si>
  <si>
    <t>COP8 - Valencia, Spain 2002 -  Administration</t>
  </si>
  <si>
    <t>7098-020</t>
  </si>
  <si>
    <t>7099-000</t>
  </si>
  <si>
    <t>7099-030</t>
  </si>
  <si>
    <t>7500-000</t>
  </si>
  <si>
    <t>7056-000</t>
  </si>
  <si>
    <t>7056-030</t>
  </si>
  <si>
    <t xml:space="preserve">Millenium 2000 Wetland Event in Quebec City, Canada in August 2000. </t>
  </si>
  <si>
    <t xml:space="preserve">Funding has also been provided to support four specialized workshops in Colombia, Mexico, the CARIBWA </t>
  </si>
  <si>
    <t xml:space="preserve">WWF's Mediterranean Programme provided funds to cover the MedWet Co-ordinator's part-time salary and travel and office expenses in 1997 and 1998.  For 1999 and 2000 the contributions came from the MAVA Foundation.  </t>
  </si>
  <si>
    <t>Two experts visited the Schinias wetlands in Greece.</t>
  </si>
  <si>
    <t>Activities in 2001:</t>
  </si>
  <si>
    <t>Expenditures relating to the Conference of the Parties to be held 18-26 November 2002.</t>
  </si>
  <si>
    <t>Mr Carlos Villalba has been seconded from Spain as the Bureau's "COP8 Technical Support Officer" until</t>
  </si>
  <si>
    <t>December 2002.  Part of Mr Villalba's time will be devoted to working with the MedWet Coordination Unit in Athens.</t>
  </si>
  <si>
    <t xml:space="preserve">An integrated management plan for the Okavango Delta in Botswana; an invasive species initiative for all African </t>
  </si>
  <si>
    <t>Contracting Parties; an African Waterfowl Census for all African CPs; Support for accession to the Convention</t>
  </si>
  <si>
    <t>for Burundi, Mauritius and Sudan; Restoration of a new Ramsar site in Algeria; and Transboundary management</t>
  </si>
  <si>
    <t>and Ramsar site designation in the Lake Malawi Basin for Malawi, Mozambique and Tanzania.</t>
  </si>
  <si>
    <t>Austrian-Kenyan Twinning Project on Studies on White Stork in their Wintering Grounds</t>
  </si>
  <si>
    <t>7051-000</t>
  </si>
  <si>
    <t>Wetland Database / Directory Expertise</t>
  </si>
  <si>
    <t>Closed</t>
  </si>
  <si>
    <r>
      <t>Wetland Biodiversity</t>
    </r>
    <r>
      <rPr>
        <b/>
        <sz val="10"/>
        <rFont val="Arial"/>
      </rPr>
      <t xml:space="preserve"> Publication</t>
    </r>
  </si>
  <si>
    <t>India</t>
  </si>
  <si>
    <t>Printing</t>
  </si>
  <si>
    <t>7063-000</t>
  </si>
  <si>
    <t>Seventh Meeting of the Conference of the Parties</t>
  </si>
  <si>
    <t>Registration Fees</t>
  </si>
  <si>
    <t>Hotel Commissions</t>
  </si>
  <si>
    <t>Bal PanAm meeting</t>
  </si>
  <si>
    <t>Greece</t>
  </si>
  <si>
    <t>Core Budget 98+99</t>
  </si>
  <si>
    <t>Reserve Fund</t>
  </si>
  <si>
    <t>Sweden, Sida</t>
  </si>
  <si>
    <t>Switzerland</t>
  </si>
  <si>
    <t>Total</t>
  </si>
  <si>
    <t>*</t>
  </si>
  <si>
    <t>US FWS</t>
  </si>
  <si>
    <t>$</t>
  </si>
  <si>
    <t>Netherlands,Embassy</t>
  </si>
  <si>
    <t xml:space="preserve">Spanish Int'l </t>
  </si>
  <si>
    <t>Cooperation Agency</t>
  </si>
  <si>
    <t>African Intern</t>
  </si>
  <si>
    <t>USA</t>
  </si>
  <si>
    <t>7074-000</t>
  </si>
  <si>
    <t>7073-000</t>
  </si>
  <si>
    <t>Costa Rica Conference of the Parties - Delegate Support</t>
  </si>
  <si>
    <t>Austria</t>
  </si>
  <si>
    <t>Belgium</t>
  </si>
  <si>
    <t>Germany</t>
  </si>
  <si>
    <t>Hungary</t>
  </si>
  <si>
    <t>In total 181 delegates were funded, from 85 Contracting Parties and 17 Observer States.</t>
  </si>
  <si>
    <t>Italy</t>
  </si>
  <si>
    <t>Japan</t>
  </si>
  <si>
    <t>Norway</t>
  </si>
  <si>
    <t>Sweden, SIDA</t>
  </si>
  <si>
    <t>United Kingdom</t>
  </si>
  <si>
    <t>From 7061</t>
  </si>
  <si>
    <t>UNESCO</t>
  </si>
  <si>
    <t>WWF Int'l</t>
  </si>
  <si>
    <t>WWF-Australia</t>
  </si>
  <si>
    <t>WWf-UK</t>
  </si>
  <si>
    <t>Honorarium WRP</t>
  </si>
  <si>
    <t>Australia</t>
  </si>
  <si>
    <t>Denmark</t>
  </si>
  <si>
    <t>Finland</t>
  </si>
  <si>
    <t>France</t>
  </si>
  <si>
    <t>Netherlands</t>
  </si>
  <si>
    <t>Portugal</t>
  </si>
  <si>
    <t>Asian Regional Meeting</t>
  </si>
  <si>
    <t>Publication of COP7 Proceedings</t>
  </si>
  <si>
    <t>7089-000</t>
  </si>
  <si>
    <t>7084-000</t>
  </si>
  <si>
    <t>7083-000</t>
  </si>
  <si>
    <t>7092-000</t>
  </si>
  <si>
    <t>MedWet Com3</t>
  </si>
  <si>
    <t xml:space="preserve">2000 Income Received </t>
  </si>
  <si>
    <t>UK - RSPB 1999</t>
  </si>
  <si>
    <t>UK - RSPB 2000</t>
  </si>
  <si>
    <t>UK - RSPB 2001</t>
  </si>
  <si>
    <t>USA - Dep't of State - 1999</t>
  </si>
  <si>
    <t>USA - Dep't of State - 2000</t>
  </si>
  <si>
    <t>USA - Dep't of State - 2001</t>
  </si>
  <si>
    <t>WWF International</t>
  </si>
  <si>
    <t>Project transfers</t>
  </si>
  <si>
    <t>WWF - International - 1999</t>
  </si>
  <si>
    <t>MAVA Foundation - 2000</t>
  </si>
  <si>
    <t>USA Dep't of State 97-99</t>
  </si>
  <si>
    <t>Transfer to cover deficit</t>
  </si>
  <si>
    <t>USA - Fish &amp; Wildlife Service</t>
  </si>
  <si>
    <t>Austria 1999</t>
  </si>
  <si>
    <t>Austria, Arge Natuursch. 2001</t>
  </si>
  <si>
    <t>Austria, Umwelt - 2001</t>
  </si>
  <si>
    <t xml:space="preserve">Danone Evian </t>
  </si>
  <si>
    <t>Conservatoire Littorale</t>
  </si>
  <si>
    <t>France, FFEM</t>
  </si>
  <si>
    <t>Canada, CIDA</t>
  </si>
  <si>
    <t>France, Min. Foreign Affairs</t>
  </si>
  <si>
    <t>France, Min. of Environment</t>
  </si>
  <si>
    <t>Spain, Min. of Env.</t>
  </si>
  <si>
    <t>Japan, Min. of Foreign Affairs</t>
  </si>
  <si>
    <t>UNDP GEF</t>
  </si>
  <si>
    <t>Spain, Min. of Environment</t>
  </si>
  <si>
    <t>USA - Dept of State</t>
  </si>
  <si>
    <t>UK - Dept of Environment</t>
  </si>
  <si>
    <t>Spain, Ministry of Environment</t>
  </si>
  <si>
    <t>Denmark, DANCEE</t>
  </si>
  <si>
    <t>UK, DEFRA</t>
  </si>
  <si>
    <t>Norway, Dir. For Nature Mgmt</t>
  </si>
  <si>
    <t>Argentina</t>
  </si>
  <si>
    <t>Canada</t>
  </si>
  <si>
    <t>*  Funds from previous years are all committed for second payments to contracts.</t>
  </si>
  <si>
    <t>1999 Income Received</t>
  </si>
  <si>
    <t>1999 Small Grants Fund</t>
  </si>
  <si>
    <t>Fourteen projects were funded and Japan supported a project in Nepal and Switzerland (DEZA) funded a project in Armenia.</t>
  </si>
  <si>
    <t>2000 Small Grants Fund</t>
  </si>
  <si>
    <t>Eight projects were funded through the Grant, and OMPO co-funded a project in Niger-Togo.</t>
  </si>
  <si>
    <t>WWF International took over two projects in Morocco and Algeria.</t>
  </si>
  <si>
    <t>Germany, Fed. Min. for Environ.</t>
  </si>
  <si>
    <t>Japan - Min. of Foreign Affairs</t>
  </si>
  <si>
    <t>USA - Dept of State + Dept of</t>
  </si>
  <si>
    <t xml:space="preserve">   Interior, Fish &amp; Wildlife Service</t>
  </si>
  <si>
    <t>WWF - Living Waters</t>
  </si>
  <si>
    <t>PROJECTS TAKEN OVER:</t>
  </si>
  <si>
    <t>DGIS / Wetlands International</t>
  </si>
  <si>
    <t>7500-701</t>
  </si>
  <si>
    <t>The USA provided separate funding to promote projects specifically involved in protecting Coral Reefs.</t>
  </si>
  <si>
    <t>USA, Dept of State</t>
  </si>
  <si>
    <t>7500-610</t>
  </si>
  <si>
    <t>7500-710</t>
  </si>
  <si>
    <t>The Belgian Wallonne District is continuing to support a long-term study which tracks the flyways of the</t>
  </si>
  <si>
    <t>Black Stork between Europe and Africa.</t>
  </si>
  <si>
    <t>Belgium, Wallonne District</t>
  </si>
  <si>
    <t>Austria, Belgium, Denmark, EHCSP, Japan, Monaco, United Kingdom, USA, WWF Int'l, and Core Budget.</t>
  </si>
  <si>
    <t>Activities in 2000:</t>
  </si>
  <si>
    <t>RAM No. 43 to the Ebro Delta, Spain, took place in September 2000.</t>
  </si>
  <si>
    <t>RAM No. 44 to the Sumava Peatlands in the Czech Republic took place in June 2001</t>
  </si>
  <si>
    <t>The RC for Africa undertook RAM No. 45 to the Parc national de la Keran site in Togo in August 2001.</t>
  </si>
  <si>
    <t>RAM No. 46 was made to the Mühlenberger Loch in Germany (24-26 September 2001).</t>
  </si>
  <si>
    <t>RAM No. 47, a joint World Heritage/IUCN mission for the Srebarna site in Bulgaria was undertaken in October 2001.</t>
  </si>
  <si>
    <t>RAM No. 48 was undertaken at the Llancanelo Site in Mendoza, Argentina in October 2001.</t>
  </si>
  <si>
    <t>RAM No. 50 to Chilika Lake, India, for removal of this site from the Montreux Record took place 11-13 December 2001.</t>
  </si>
  <si>
    <t>RAM No. 49 was undertaken at the Ouse Washes Ramsar Site, UK on 5-8 November 2001.</t>
  </si>
  <si>
    <t>A translation of the Ramsar Toolkit into Chinese was funded in 2001.</t>
  </si>
  <si>
    <t>Now funded through the Core budget.</t>
  </si>
  <si>
    <t>Switzerland, additional funds</t>
  </si>
  <si>
    <t>As well, a public awareness &amp; education programme has been started in Ghana and Kenya, an emergency plan</t>
  </si>
  <si>
    <t xml:space="preserve">Belgium supports a separate project which tracks the Black Stork Flyways.  </t>
  </si>
  <si>
    <t>WWF - Living Waters Programme is supporting a project in Mongolia.</t>
  </si>
  <si>
    <t>Pledged:</t>
  </si>
  <si>
    <t>USA - Dep't of State</t>
  </si>
  <si>
    <t xml:space="preserve">A combined implementation of environment-related conventions in CAR, Benin, Cameroon and Tanzania </t>
  </si>
  <si>
    <t>Reserve Fund excess</t>
  </si>
  <si>
    <t>Approximately 600 copies of the COP7 Proceedings (Resolutions and Recommendations, List of Participants and</t>
  </si>
  <si>
    <t>the Conference Report) were mailed to participants of the COP.</t>
  </si>
  <si>
    <t>** SIDA donated the balance to 7073 COP7 preparations.</t>
  </si>
  <si>
    <t xml:space="preserve">Technical missions, at the request of the countries concerned, to Ramsar sites included in the Montreux Record in order to prepare recommendations on how to address the problems involved.  </t>
  </si>
  <si>
    <t>RAM No. 42 to Djoudj, Senegal and Diawling, Mauritania was undertaken in September 2000.</t>
  </si>
  <si>
    <t>MAVA Foundation  - 1999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</si>
</sst>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82" formatCode="_(* #,##0_);_(* \(#,##0\);_(* &quot;-&quot;??_);_(@_)"/>
    <numFmt numFmtId="189" formatCode="#,##0.0000"/>
  </numFmts>
  <fonts count="21" x14ac:knownFonts="1">
    <font>
      <sz val="10"/>
      <name val="Arial"/>
    </font>
    <font>
      <b/>
      <sz val="10"/>
      <name val="Arial"/>
    </font>
    <font>
      <b/>
      <i/>
      <sz val="10"/>
      <name val="Arial"/>
    </font>
    <font>
      <sz val="10"/>
      <name val="Arial"/>
    </font>
    <font>
      <b/>
      <sz val="16"/>
      <name val="Arial"/>
    </font>
    <font>
      <b/>
      <sz val="12"/>
      <name val="Arial"/>
    </font>
    <font>
      <b/>
      <sz val="12"/>
      <name val="Arial"/>
      <family val="2"/>
    </font>
    <font>
      <b/>
      <sz val="11"/>
      <name val="Arial"/>
      <family val="2"/>
    </font>
    <font>
      <sz val="8"/>
      <name val="Arial"/>
      <family val="2"/>
    </font>
    <font>
      <sz val="11"/>
      <name val="Arial"/>
      <family val="2"/>
    </font>
    <font>
      <b/>
      <sz val="10"/>
      <name val="Arial"/>
      <family val="2"/>
    </font>
    <font>
      <sz val="10"/>
      <name val="Arial"/>
      <family val="2"/>
    </font>
    <font>
      <sz val="9"/>
      <name val="Arial"/>
      <family val="2"/>
    </font>
    <font>
      <i/>
      <sz val="11"/>
      <name val="Arial"/>
      <family val="2"/>
    </font>
    <font>
      <b/>
      <sz val="9"/>
      <name val="Arial"/>
      <family val="2"/>
    </font>
    <font>
      <b/>
      <sz val="16"/>
      <name val="Garamond"/>
      <family val="1"/>
    </font>
    <font>
      <i/>
      <sz val="10"/>
      <name val="Arial"/>
      <family val="2"/>
    </font>
    <font>
      <sz val="14"/>
      <name val="Arial"/>
      <family val="2"/>
    </font>
    <font>
      <i/>
      <sz val="8"/>
      <name val="Arial"/>
      <family val="2"/>
    </font>
    <font>
      <b/>
      <sz val="14"/>
      <name val="Arial"/>
      <family val="2"/>
    </font>
    <font>
      <sz val="8"/>
      <name val="Arial"/>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45">
    <border>
      <left/>
      <right/>
      <top/>
      <bottom/>
      <diagonal/>
    </border>
    <border>
      <left/>
      <right/>
      <top style="medium">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style="medium">
        <color indexed="64"/>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right style="medium">
        <color indexed="64"/>
      </right>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double">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s>
  <cellStyleXfs count="2">
    <xf numFmtId="0" fontId="0" fillId="0" borderId="0"/>
    <xf numFmtId="43" fontId="3" fillId="0" borderId="0" applyFont="0" applyFill="0" applyBorder="0" applyAlignment="0" applyProtection="0"/>
  </cellStyleXfs>
  <cellXfs count="273">
    <xf numFmtId="0" fontId="0" fillId="0" borderId="0" xfId="0"/>
    <xf numFmtId="3" fontId="0" fillId="2" borderId="1" xfId="0" applyNumberFormat="1" applyFill="1" applyBorder="1"/>
    <xf numFmtId="3" fontId="3" fillId="2" borderId="1" xfId="1" applyNumberFormat="1" applyFill="1" applyBorder="1"/>
    <xf numFmtId="3" fontId="3" fillId="2" borderId="1" xfId="1" applyNumberFormat="1" applyFill="1" applyBorder="1" applyAlignment="1">
      <alignment horizontal="right"/>
    </xf>
    <xf numFmtId="3" fontId="0" fillId="2" borderId="1" xfId="0" applyNumberFormat="1" applyFill="1" applyBorder="1" applyAlignment="1">
      <alignment horizontal="right"/>
    </xf>
    <xf numFmtId="3" fontId="0" fillId="0" borderId="0" xfId="0" applyNumberFormat="1"/>
    <xf numFmtId="3" fontId="6" fillId="0" borderId="0" xfId="0" applyNumberFormat="1" applyFont="1" applyAlignment="1">
      <alignment wrapText="1"/>
    </xf>
    <xf numFmtId="3" fontId="0" fillId="0" borderId="0" xfId="0" applyNumberFormat="1" applyBorder="1"/>
    <xf numFmtId="3" fontId="8" fillId="0" borderId="0" xfId="1" applyNumberFormat="1" applyFont="1" applyBorder="1" applyAlignment="1">
      <alignment horizontal="right"/>
    </xf>
    <xf numFmtId="3" fontId="8" fillId="0" borderId="0" xfId="0" applyNumberFormat="1" applyFont="1" applyBorder="1" applyAlignment="1">
      <alignment horizontal="right"/>
    </xf>
    <xf numFmtId="3" fontId="9" fillId="0" borderId="0" xfId="0" applyNumberFormat="1" applyFont="1" applyBorder="1"/>
    <xf numFmtId="3" fontId="9" fillId="0" borderId="0" xfId="1" applyNumberFormat="1" applyFont="1" applyBorder="1" applyAlignment="1">
      <alignment horizontal="right"/>
    </xf>
    <xf numFmtId="3" fontId="9" fillId="0" borderId="0" xfId="0" applyNumberFormat="1" applyFont="1" applyBorder="1" applyAlignment="1">
      <alignment horizontal="right"/>
    </xf>
    <xf numFmtId="3" fontId="9" fillId="0" borderId="2" xfId="1" applyNumberFormat="1" applyFont="1" applyBorder="1"/>
    <xf numFmtId="3" fontId="9" fillId="0" borderId="0" xfId="0" applyNumberFormat="1" applyFont="1"/>
    <xf numFmtId="3" fontId="9" fillId="0" borderId="3" xfId="0" applyNumberFormat="1" applyFont="1" applyBorder="1"/>
    <xf numFmtId="3" fontId="9" fillId="0" borderId="3" xfId="1" applyNumberFormat="1" applyFont="1" applyBorder="1" applyAlignment="1">
      <alignment horizontal="right"/>
    </xf>
    <xf numFmtId="3" fontId="9" fillId="0" borderId="3" xfId="0" applyNumberFormat="1" applyFont="1" applyBorder="1" applyAlignment="1">
      <alignment horizontal="right"/>
    </xf>
    <xf numFmtId="3" fontId="9" fillId="0" borderId="4" xfId="1" applyNumberFormat="1" applyFont="1" applyBorder="1"/>
    <xf numFmtId="3" fontId="9" fillId="0" borderId="0" xfId="0" applyNumberFormat="1" applyFont="1" applyBorder="1" applyAlignment="1">
      <alignment horizontal="center"/>
    </xf>
    <xf numFmtId="3" fontId="9" fillId="0" borderId="3" xfId="0" applyNumberFormat="1" applyFont="1" applyBorder="1" applyAlignment="1">
      <alignment horizontal="center"/>
    </xf>
    <xf numFmtId="3" fontId="9" fillId="0" borderId="5" xfId="0" applyNumberFormat="1" applyFont="1" applyBorder="1" applyAlignment="1">
      <alignment horizontal="right"/>
    </xf>
    <xf numFmtId="3" fontId="8" fillId="0" borderId="2" xfId="1" applyNumberFormat="1" applyFont="1" applyBorder="1" applyAlignment="1">
      <alignment horizontal="right"/>
    </xf>
    <xf numFmtId="3" fontId="3" fillId="0" borderId="0" xfId="1" applyNumberFormat="1"/>
    <xf numFmtId="3" fontId="3" fillId="0" borderId="0" xfId="1" applyNumberFormat="1" applyAlignment="1">
      <alignment horizontal="right"/>
    </xf>
    <xf numFmtId="3" fontId="0" fillId="0" borderId="0" xfId="0" applyNumberFormat="1" applyBorder="1" applyAlignment="1">
      <alignment horizontal="right"/>
    </xf>
    <xf numFmtId="3" fontId="9" fillId="0" borderId="2" xfId="0" applyNumberFormat="1" applyFont="1" applyBorder="1"/>
    <xf numFmtId="3" fontId="9" fillId="0" borderId="0" xfId="0" applyNumberFormat="1" applyFont="1" applyBorder="1" applyAlignment="1">
      <alignment horizontal="left"/>
    </xf>
    <xf numFmtId="3" fontId="8" fillId="0" borderId="0" xfId="0" applyNumberFormat="1" applyFont="1"/>
    <xf numFmtId="3" fontId="9" fillId="0" borderId="6" xfId="0" applyNumberFormat="1" applyFont="1" applyBorder="1"/>
    <xf numFmtId="3" fontId="0" fillId="0" borderId="6" xfId="0" applyNumberFormat="1" applyBorder="1" applyAlignment="1">
      <alignment horizontal="right"/>
    </xf>
    <xf numFmtId="3" fontId="9" fillId="0" borderId="7" xfId="0" applyNumberFormat="1" applyFont="1" applyBorder="1"/>
    <xf numFmtId="3" fontId="8" fillId="0" borderId="0" xfId="0" applyNumberFormat="1" applyFont="1" applyBorder="1" applyAlignment="1">
      <alignment horizontal="left"/>
    </xf>
    <xf numFmtId="3" fontId="9" fillId="0" borderId="0" xfId="0" applyNumberFormat="1" applyFont="1" applyAlignment="1">
      <alignment horizontal="right"/>
    </xf>
    <xf numFmtId="3" fontId="9" fillId="0" borderId="8" xfId="0" applyNumberFormat="1" applyFont="1" applyBorder="1"/>
    <xf numFmtId="3" fontId="0" fillId="2" borderId="1" xfId="0" applyNumberFormat="1" applyFill="1" applyBorder="1" applyAlignment="1">
      <alignment horizontal="left" indent="1"/>
    </xf>
    <xf numFmtId="3" fontId="0" fillId="0" borderId="9" xfId="0" applyNumberFormat="1" applyBorder="1" applyAlignment="1">
      <alignment horizontal="left" indent="1"/>
    </xf>
    <xf numFmtId="3" fontId="0" fillId="0" borderId="0" xfId="0" applyNumberFormat="1" applyAlignment="1">
      <alignment horizontal="left" indent="1"/>
    </xf>
    <xf numFmtId="3" fontId="5" fillId="2" borderId="0" xfId="0" applyNumberFormat="1" applyFont="1" applyFill="1" applyBorder="1" applyAlignment="1">
      <alignment horizontal="left" indent="1"/>
    </xf>
    <xf numFmtId="3" fontId="0" fillId="2" borderId="6" xfId="0" applyNumberFormat="1" applyFill="1" applyBorder="1" applyAlignment="1"/>
    <xf numFmtId="3" fontId="8" fillId="0" borderId="9" xfId="0" applyNumberFormat="1" applyFont="1" applyBorder="1" applyAlignment="1">
      <alignment horizontal="left" indent="1"/>
    </xf>
    <xf numFmtId="3" fontId="10" fillId="0" borderId="9" xfId="0" applyNumberFormat="1" applyFont="1" applyBorder="1" applyAlignment="1">
      <alignment horizontal="left" indent="1"/>
    </xf>
    <xf numFmtId="3" fontId="11" fillId="0" borderId="9" xfId="0" applyNumberFormat="1" applyFont="1" applyBorder="1" applyAlignment="1">
      <alignment horizontal="left" vertical="top" wrapText="1" indent="1"/>
    </xf>
    <xf numFmtId="3" fontId="11" fillId="0" borderId="9" xfId="0" applyNumberFormat="1" applyFont="1" applyBorder="1" applyAlignment="1">
      <alignment horizontal="left" indent="1"/>
    </xf>
    <xf numFmtId="3" fontId="11" fillId="0" borderId="10" xfId="0" applyNumberFormat="1" applyFont="1" applyBorder="1" applyAlignment="1">
      <alignment horizontal="left" indent="1"/>
    </xf>
    <xf numFmtId="3" fontId="1" fillId="0" borderId="9" xfId="0" applyNumberFormat="1" applyFont="1" applyBorder="1" applyAlignment="1">
      <alignment horizontal="left" indent="1"/>
    </xf>
    <xf numFmtId="3" fontId="0" fillId="0" borderId="0" xfId="0" applyNumberFormat="1" applyBorder="1" applyAlignment="1">
      <alignment horizontal="left" indent="1"/>
    </xf>
    <xf numFmtId="3" fontId="2" fillId="0" borderId="9" xfId="0" applyNumberFormat="1" applyFont="1" applyBorder="1" applyAlignment="1">
      <alignment horizontal="left" indent="1"/>
    </xf>
    <xf numFmtId="3" fontId="8" fillId="0" borderId="0" xfId="0" applyNumberFormat="1" applyFont="1" applyBorder="1"/>
    <xf numFmtId="3" fontId="8" fillId="0" borderId="5" xfId="0" applyNumberFormat="1" applyFont="1" applyBorder="1" applyAlignment="1">
      <alignment horizontal="left" indent="1"/>
    </xf>
    <xf numFmtId="3" fontId="0" fillId="0" borderId="5" xfId="0" applyNumberFormat="1" applyBorder="1" applyAlignment="1">
      <alignment horizontal="left" indent="1"/>
    </xf>
    <xf numFmtId="3" fontId="10" fillId="0" borderId="5" xfId="0" applyNumberFormat="1" applyFont="1" applyBorder="1" applyAlignment="1">
      <alignment horizontal="left" indent="1"/>
    </xf>
    <xf numFmtId="3" fontId="11" fillId="0" borderId="5" xfId="0" applyNumberFormat="1" applyFont="1" applyBorder="1" applyAlignment="1">
      <alignment horizontal="left" vertical="top" wrapText="1" indent="1"/>
    </xf>
    <xf numFmtId="3" fontId="11" fillId="0" borderId="5" xfId="0" applyNumberFormat="1" applyFont="1" applyBorder="1" applyAlignment="1">
      <alignment horizontal="left" indent="1"/>
    </xf>
    <xf numFmtId="3" fontId="11" fillId="0" borderId="11" xfId="0" applyNumberFormat="1" applyFont="1" applyBorder="1" applyAlignment="1">
      <alignment horizontal="left" indent="1"/>
    </xf>
    <xf numFmtId="3" fontId="1" fillId="0" borderId="5" xfId="0" applyNumberFormat="1" applyFont="1" applyBorder="1" applyAlignment="1">
      <alignment horizontal="left" indent="1"/>
    </xf>
    <xf numFmtId="3" fontId="11" fillId="0" borderId="11" xfId="0" applyNumberFormat="1" applyFont="1" applyBorder="1" applyAlignment="1">
      <alignment horizontal="left" vertical="top" wrapText="1" indent="1"/>
    </xf>
    <xf numFmtId="3" fontId="2" fillId="0" borderId="5" xfId="0" applyNumberFormat="1" applyFont="1" applyBorder="1" applyAlignment="1">
      <alignment horizontal="left" indent="1"/>
    </xf>
    <xf numFmtId="3" fontId="3" fillId="0" borderId="5" xfId="0" applyNumberFormat="1" applyFont="1" applyBorder="1" applyAlignment="1">
      <alignment horizontal="left" vertical="top" wrapText="1" indent="1"/>
    </xf>
    <xf numFmtId="3" fontId="11" fillId="0" borderId="5" xfId="0" applyNumberFormat="1" applyFont="1" applyBorder="1" applyAlignment="1">
      <alignment horizontal="left" wrapText="1" indent="1"/>
    </xf>
    <xf numFmtId="3" fontId="9" fillId="0" borderId="9" xfId="0" applyNumberFormat="1" applyFont="1" applyBorder="1"/>
    <xf numFmtId="3" fontId="9" fillId="0" borderId="6" xfId="0" applyNumberFormat="1" applyFont="1" applyBorder="1" applyAlignment="1">
      <alignment horizontal="right"/>
    </xf>
    <xf numFmtId="3" fontId="9" fillId="0" borderId="12" xfId="0" applyNumberFormat="1" applyFont="1" applyBorder="1"/>
    <xf numFmtId="3" fontId="10" fillId="0" borderId="10" xfId="0" applyNumberFormat="1" applyFont="1" applyBorder="1" applyAlignment="1">
      <alignment horizontal="left" indent="1"/>
    </xf>
    <xf numFmtId="3" fontId="10" fillId="0" borderId="11" xfId="0" applyNumberFormat="1" applyFont="1" applyBorder="1" applyAlignment="1">
      <alignment horizontal="left" indent="1"/>
    </xf>
    <xf numFmtId="3" fontId="9" fillId="0" borderId="0" xfId="0" quotePrefix="1" applyNumberFormat="1" applyFont="1" applyBorder="1" applyAlignment="1">
      <alignment horizontal="center"/>
    </xf>
    <xf numFmtId="3" fontId="13" fillId="0" borderId="0" xfId="1" applyNumberFormat="1" applyFont="1" applyBorder="1" applyAlignment="1">
      <alignment horizontal="right"/>
    </xf>
    <xf numFmtId="3" fontId="11" fillId="0" borderId="0" xfId="0" applyNumberFormat="1" applyFont="1" applyBorder="1" applyAlignment="1">
      <alignment horizontal="right"/>
    </xf>
    <xf numFmtId="3" fontId="15" fillId="2" borderId="13" xfId="0" applyNumberFormat="1" applyFont="1" applyFill="1" applyBorder="1" applyAlignment="1">
      <alignment horizontal="right"/>
    </xf>
    <xf numFmtId="3" fontId="7" fillId="0" borderId="0" xfId="0" applyNumberFormat="1" applyFont="1" applyBorder="1" applyAlignment="1">
      <alignment horizontal="center"/>
    </xf>
    <xf numFmtId="3" fontId="9" fillId="0" borderId="2" xfId="1" applyNumberFormat="1" applyFont="1" applyBorder="1" applyAlignment="1">
      <alignment horizontal="right"/>
    </xf>
    <xf numFmtId="3" fontId="11" fillId="0" borderId="9" xfId="0" applyNumberFormat="1" applyFont="1" applyBorder="1" applyAlignment="1">
      <alignment horizontal="left" vertical="top" indent="1"/>
    </xf>
    <xf numFmtId="3" fontId="11" fillId="0" borderId="0" xfId="0" applyNumberFormat="1" applyFont="1" applyBorder="1"/>
    <xf numFmtId="3" fontId="11" fillId="0" borderId="0" xfId="1" applyNumberFormat="1" applyFont="1" applyBorder="1" applyAlignment="1">
      <alignment horizontal="right"/>
    </xf>
    <xf numFmtId="3" fontId="10" fillId="0" borderId="9" xfId="0" applyNumberFormat="1" applyFont="1" applyBorder="1" applyAlignment="1">
      <alignment horizontal="left" vertical="top" wrapText="1" indent="1"/>
    </xf>
    <xf numFmtId="3" fontId="11" fillId="0" borderId="0" xfId="0" applyNumberFormat="1" applyFont="1"/>
    <xf numFmtId="3" fontId="11" fillId="0" borderId="0" xfId="0" applyNumberFormat="1" applyFont="1" applyAlignment="1">
      <alignment horizontal="left"/>
    </xf>
    <xf numFmtId="3" fontId="11" fillId="0" borderId="0" xfId="0" applyNumberFormat="1" applyFont="1" applyAlignment="1">
      <alignment horizontal="left" wrapText="1"/>
    </xf>
    <xf numFmtId="3" fontId="3" fillId="2" borderId="14" xfId="1" applyNumberFormat="1" applyFill="1" applyBorder="1"/>
    <xf numFmtId="3" fontId="5" fillId="2" borderId="15" xfId="1" applyNumberFormat="1" applyFont="1" applyFill="1" applyBorder="1" applyAlignment="1">
      <alignment horizontal="centerContinuous"/>
    </xf>
    <xf numFmtId="3" fontId="8" fillId="0" borderId="15" xfId="1" applyNumberFormat="1" applyFont="1" applyBorder="1"/>
    <xf numFmtId="3" fontId="3" fillId="0" borderId="15" xfId="1" applyNumberFormat="1" applyBorder="1"/>
    <xf numFmtId="3" fontId="9" fillId="0" borderId="15" xfId="1" applyNumberFormat="1" applyFont="1" applyBorder="1" applyAlignment="1">
      <alignment horizontal="center"/>
    </xf>
    <xf numFmtId="3" fontId="9" fillId="0" borderId="16" xfId="1" applyNumberFormat="1" applyFont="1" applyBorder="1" applyAlignment="1">
      <alignment horizontal="center"/>
    </xf>
    <xf numFmtId="3" fontId="0" fillId="0" borderId="9" xfId="0" applyNumberFormat="1" applyBorder="1" applyAlignment="1">
      <alignment horizontal="left" vertical="top" wrapText="1" indent="1"/>
    </xf>
    <xf numFmtId="3" fontId="0" fillId="0" borderId="5" xfId="0" applyNumberFormat="1" applyBorder="1" applyAlignment="1">
      <alignment horizontal="left" vertical="top" wrapText="1" indent="1"/>
    </xf>
    <xf numFmtId="3" fontId="9" fillId="0" borderId="15" xfId="1" applyNumberFormat="1" applyFont="1" applyBorder="1"/>
    <xf numFmtId="3" fontId="0" fillId="0" borderId="9" xfId="0" applyNumberFormat="1" applyBorder="1" applyAlignment="1">
      <alignment horizontal="left" wrapText="1" indent="1"/>
    </xf>
    <xf numFmtId="3" fontId="0" fillId="0" borderId="0" xfId="1" applyNumberFormat="1" applyFont="1"/>
    <xf numFmtId="3" fontId="9" fillId="0" borderId="12" xfId="1" applyNumberFormat="1" applyFont="1" applyBorder="1" applyAlignment="1">
      <alignment horizontal="center"/>
    </xf>
    <xf numFmtId="3" fontId="9" fillId="0" borderId="15" xfId="1" applyNumberFormat="1" applyFont="1" applyBorder="1" applyAlignment="1">
      <alignment horizontal="center" vertical="top"/>
    </xf>
    <xf numFmtId="3" fontId="10" fillId="0" borderId="9" xfId="0" applyNumberFormat="1" applyFont="1" applyBorder="1" applyAlignment="1">
      <alignment horizontal="left" vertical="top" indent="1"/>
    </xf>
    <xf numFmtId="3" fontId="11" fillId="0" borderId="5" xfId="0" applyNumberFormat="1" applyFont="1" applyBorder="1" applyAlignment="1">
      <alignment horizontal="left" vertical="top" indent="1"/>
    </xf>
    <xf numFmtId="3" fontId="9" fillId="0" borderId="0" xfId="0" applyNumberFormat="1" applyFont="1" applyBorder="1" applyAlignment="1">
      <alignment horizontal="center" vertical="top"/>
    </xf>
    <xf numFmtId="3" fontId="0" fillId="0" borderId="0" xfId="1" applyNumberFormat="1" applyFont="1" applyAlignment="1">
      <alignment vertical="top"/>
    </xf>
    <xf numFmtId="3" fontId="9" fillId="0" borderId="0" xfId="0" applyNumberFormat="1" applyFont="1" applyBorder="1" applyAlignment="1">
      <alignment horizontal="right" vertical="top"/>
    </xf>
    <xf numFmtId="3" fontId="9" fillId="0" borderId="2" xfId="1" applyNumberFormat="1" applyFont="1" applyBorder="1" applyAlignment="1">
      <alignment vertical="top"/>
    </xf>
    <xf numFmtId="3" fontId="9" fillId="0" borderId="0" xfId="0" applyNumberFormat="1" applyFont="1" applyAlignment="1">
      <alignment vertical="top"/>
    </xf>
    <xf numFmtId="182" fontId="9" fillId="0" borderId="2" xfId="1" applyNumberFormat="1" applyFont="1" applyBorder="1" applyAlignment="1">
      <alignment horizontal="right"/>
    </xf>
    <xf numFmtId="3" fontId="9" fillId="0" borderId="17" xfId="0" applyNumberFormat="1" applyFont="1" applyBorder="1"/>
    <xf numFmtId="3" fontId="9" fillId="0" borderId="15" xfId="1" applyNumberFormat="1" applyFont="1" applyBorder="1" applyAlignment="1">
      <alignment horizontal="right"/>
    </xf>
    <xf numFmtId="3" fontId="16" fillId="0" borderId="9" xfId="0" applyNumberFormat="1" applyFont="1" applyBorder="1" applyAlignment="1">
      <alignment horizontal="left" vertical="top" wrapText="1" indent="1"/>
    </xf>
    <xf numFmtId="3" fontId="6" fillId="3" borderId="18" xfId="1" applyNumberFormat="1" applyFont="1" applyFill="1" applyBorder="1" applyAlignment="1">
      <alignment horizontal="center" wrapText="1"/>
    </xf>
    <xf numFmtId="3" fontId="6" fillId="3" borderId="19" xfId="0" applyNumberFormat="1" applyFont="1" applyFill="1" applyBorder="1" applyAlignment="1">
      <alignment horizontal="left" wrapText="1" indent="1"/>
    </xf>
    <xf numFmtId="3" fontId="6" fillId="3" borderId="20" xfId="0" applyNumberFormat="1" applyFont="1" applyFill="1" applyBorder="1" applyAlignment="1">
      <alignment horizontal="left" wrapText="1" indent="1"/>
    </xf>
    <xf numFmtId="3" fontId="6" fillId="3" borderId="21" xfId="0" applyNumberFormat="1" applyFont="1" applyFill="1" applyBorder="1" applyAlignment="1">
      <alignment horizontal="centerContinuous" wrapText="1"/>
    </xf>
    <xf numFmtId="3" fontId="6" fillId="3" borderId="22" xfId="1" applyNumberFormat="1" applyFont="1" applyFill="1" applyBorder="1" applyAlignment="1">
      <alignment horizontal="centerContinuous" wrapText="1"/>
    </xf>
    <xf numFmtId="3" fontId="7" fillId="3" borderId="22" xfId="1" applyNumberFormat="1" applyFont="1" applyFill="1" applyBorder="1" applyAlignment="1">
      <alignment horizontal="center" wrapText="1"/>
    </xf>
    <xf numFmtId="3" fontId="6" fillId="3" borderId="23" xfId="1" applyNumberFormat="1" applyFont="1" applyFill="1" applyBorder="1" applyAlignment="1">
      <alignment horizontal="left" wrapText="1"/>
    </xf>
    <xf numFmtId="3" fontId="6" fillId="3" borderId="24" xfId="0" applyNumberFormat="1" applyFont="1" applyFill="1" applyBorder="1" applyAlignment="1">
      <alignment horizontal="left" wrapText="1" indent="1"/>
    </xf>
    <xf numFmtId="3" fontId="6" fillId="3" borderId="25" xfId="0" applyNumberFormat="1" applyFont="1" applyFill="1" applyBorder="1" applyAlignment="1">
      <alignment horizontal="left" wrapText="1" indent="1"/>
    </xf>
    <xf numFmtId="3" fontId="6" fillId="3" borderId="26" xfId="0" applyNumberFormat="1" applyFont="1" applyFill="1" applyBorder="1" applyAlignment="1">
      <alignment horizontal="centerContinuous" wrapText="1"/>
    </xf>
    <xf numFmtId="3" fontId="14" fillId="3" borderId="27" xfId="1" applyNumberFormat="1" applyFont="1" applyFill="1" applyBorder="1" applyAlignment="1">
      <alignment horizontal="center" wrapText="1"/>
    </xf>
    <xf numFmtId="3" fontId="11" fillId="0" borderId="0" xfId="0" applyNumberFormat="1" applyFont="1" applyBorder="1" applyAlignment="1">
      <alignment horizontal="right" wrapText="1"/>
    </xf>
    <xf numFmtId="3" fontId="11" fillId="0" borderId="9" xfId="0" applyNumberFormat="1" applyFont="1" applyFill="1" applyBorder="1" applyAlignment="1">
      <alignment horizontal="left" vertical="top" wrapText="1" indent="1"/>
    </xf>
    <xf numFmtId="49" fontId="9" fillId="0" borderId="0" xfId="0" applyNumberFormat="1" applyFont="1" applyBorder="1" applyAlignment="1">
      <alignment horizontal="right"/>
    </xf>
    <xf numFmtId="3" fontId="8" fillId="0" borderId="0" xfId="1" applyNumberFormat="1" applyFont="1" applyBorder="1" applyAlignment="1">
      <alignment horizontal="center"/>
    </xf>
    <xf numFmtId="3" fontId="8" fillId="0" borderId="0" xfId="0" applyNumberFormat="1" applyFont="1" applyBorder="1" applyAlignment="1">
      <alignment horizontal="center"/>
    </xf>
    <xf numFmtId="3" fontId="8" fillId="0" borderId="2" xfId="1" applyNumberFormat="1" applyFont="1" applyBorder="1" applyAlignment="1">
      <alignment horizontal="center"/>
    </xf>
    <xf numFmtId="3" fontId="8" fillId="0" borderId="6" xfId="0" applyNumberFormat="1" applyFont="1" applyBorder="1" applyAlignment="1">
      <alignment horizontal="center"/>
    </xf>
    <xf numFmtId="3" fontId="11" fillId="0" borderId="0" xfId="0" applyNumberFormat="1" applyFont="1" applyBorder="1" applyAlignment="1">
      <alignment horizontal="left"/>
    </xf>
    <xf numFmtId="3" fontId="9" fillId="0" borderId="0" xfId="0" applyNumberFormat="1" applyFont="1" applyBorder="1" applyAlignment="1"/>
    <xf numFmtId="3" fontId="9" fillId="0" borderId="6" xfId="0" applyNumberFormat="1" applyFont="1" applyBorder="1" applyAlignment="1">
      <alignment horizontal="center"/>
    </xf>
    <xf numFmtId="1" fontId="9" fillId="0" borderId="15" xfId="1" applyNumberFormat="1" applyFont="1" applyBorder="1" applyAlignment="1">
      <alignment horizontal="center"/>
    </xf>
    <xf numFmtId="3" fontId="17" fillId="0" borderId="0" xfId="0" applyNumberFormat="1" applyFont="1" applyBorder="1" applyAlignment="1">
      <alignment horizontal="center"/>
    </xf>
    <xf numFmtId="0" fontId="0" fillId="0" borderId="0" xfId="0" applyBorder="1"/>
    <xf numFmtId="3" fontId="11" fillId="0" borderId="0" xfId="0" applyNumberFormat="1" applyFont="1" applyBorder="1" applyAlignment="1"/>
    <xf numFmtId="3" fontId="12" fillId="0" borderId="0" xfId="0" applyNumberFormat="1" applyFont="1" applyBorder="1"/>
    <xf numFmtId="1" fontId="9" fillId="0" borderId="16" xfId="1" applyNumberFormat="1" applyFont="1" applyBorder="1" applyAlignment="1">
      <alignment horizontal="center"/>
    </xf>
    <xf numFmtId="0" fontId="0" fillId="0" borderId="5" xfId="0" applyBorder="1" applyAlignment="1">
      <alignment horizontal="left" vertical="top" wrapText="1" indent="1"/>
    </xf>
    <xf numFmtId="3" fontId="7" fillId="0" borderId="0" xfId="0" applyNumberFormat="1" applyFont="1" applyBorder="1"/>
    <xf numFmtId="3" fontId="7" fillId="0" borderId="0" xfId="1" applyNumberFormat="1" applyFont="1" applyBorder="1" applyAlignment="1">
      <alignment horizontal="right"/>
    </xf>
    <xf numFmtId="3" fontId="7" fillId="0" borderId="3" xfId="0" applyNumberFormat="1" applyFont="1" applyBorder="1"/>
    <xf numFmtId="3" fontId="9" fillId="0" borderId="28" xfId="1" applyNumberFormat="1" applyFont="1" applyBorder="1" applyAlignment="1">
      <alignment horizontal="center"/>
    </xf>
    <xf numFmtId="3" fontId="0" fillId="0" borderId="0" xfId="0" applyNumberFormat="1" applyAlignment="1"/>
    <xf numFmtId="0" fontId="0" fillId="0" borderId="9" xfId="0" applyBorder="1" applyAlignment="1">
      <alignment horizontal="left" vertical="top" wrapText="1" indent="1"/>
    </xf>
    <xf numFmtId="0" fontId="0" fillId="0" borderId="9" xfId="0" applyBorder="1" applyAlignment="1">
      <alignment horizontal="left" vertical="center" wrapText="1" indent="1"/>
    </xf>
    <xf numFmtId="0" fontId="0" fillId="0" borderId="9" xfId="0" applyBorder="1" applyAlignment="1">
      <alignment horizontal="left" wrapText="1" indent="1"/>
    </xf>
    <xf numFmtId="3" fontId="9" fillId="0" borderId="10" xfId="0" applyNumberFormat="1" applyFont="1" applyBorder="1" applyAlignment="1">
      <alignment horizontal="center"/>
    </xf>
    <xf numFmtId="3" fontId="9" fillId="0" borderId="11" xfId="0" applyNumberFormat="1" applyFont="1" applyBorder="1" applyAlignment="1">
      <alignment horizontal="right"/>
    </xf>
    <xf numFmtId="3" fontId="9" fillId="0" borderId="29" xfId="1" applyNumberFormat="1" applyFont="1" applyBorder="1" applyAlignment="1">
      <alignment horizontal="center"/>
    </xf>
    <xf numFmtId="3" fontId="11" fillId="0" borderId="30" xfId="0" applyNumberFormat="1" applyFont="1" applyBorder="1" applyAlignment="1">
      <alignment horizontal="left" indent="1"/>
    </xf>
    <xf numFmtId="3" fontId="11" fillId="0" borderId="31" xfId="0" applyNumberFormat="1" applyFont="1" applyBorder="1" applyAlignment="1">
      <alignment horizontal="left" indent="1"/>
    </xf>
    <xf numFmtId="3" fontId="9" fillId="0" borderId="32" xfId="0" applyNumberFormat="1" applyFont="1" applyBorder="1" applyAlignment="1">
      <alignment horizontal="center"/>
    </xf>
    <xf numFmtId="3" fontId="9" fillId="0" borderId="32" xfId="0" applyNumberFormat="1" applyFont="1" applyBorder="1"/>
    <xf numFmtId="3" fontId="9" fillId="0" borderId="32" xfId="0" applyNumberFormat="1" applyFont="1" applyBorder="1" applyAlignment="1">
      <alignment horizontal="right"/>
    </xf>
    <xf numFmtId="3" fontId="9" fillId="0" borderId="33" xfId="1" applyNumberFormat="1" applyFont="1" applyBorder="1"/>
    <xf numFmtId="3" fontId="9" fillId="0" borderId="34" xfId="0" applyNumberFormat="1" applyFont="1" applyBorder="1"/>
    <xf numFmtId="3" fontId="13" fillId="0" borderId="15" xfId="1" applyNumberFormat="1" applyFont="1" applyBorder="1" applyAlignment="1">
      <alignment horizontal="right"/>
    </xf>
    <xf numFmtId="3" fontId="9" fillId="0" borderId="6" xfId="1" applyNumberFormat="1" applyFont="1" applyBorder="1" applyAlignment="1">
      <alignment horizontal="center" vertical="top"/>
    </xf>
    <xf numFmtId="189" fontId="9" fillId="0" borderId="0" xfId="0" applyNumberFormat="1" applyFont="1"/>
    <xf numFmtId="3" fontId="13" fillId="0" borderId="9" xfId="0" applyNumberFormat="1" applyFont="1" applyBorder="1" applyAlignment="1">
      <alignment horizontal="left" indent="1"/>
    </xf>
    <xf numFmtId="3" fontId="9" fillId="0" borderId="10" xfId="0" applyNumberFormat="1" applyFont="1" applyBorder="1" applyAlignment="1">
      <alignment horizontal="left" indent="1"/>
    </xf>
    <xf numFmtId="3" fontId="10" fillId="0" borderId="0" xfId="0" applyNumberFormat="1" applyFont="1" applyAlignment="1">
      <alignment horizontal="left" indent="1"/>
    </xf>
    <xf numFmtId="3" fontId="16" fillId="0" borderId="9" xfId="0" applyNumberFormat="1" applyFont="1" applyBorder="1" applyAlignment="1">
      <alignment horizontal="left" indent="1"/>
    </xf>
    <xf numFmtId="3" fontId="8" fillId="0" borderId="0" xfId="0" applyNumberFormat="1" applyFont="1" applyAlignment="1">
      <alignment wrapText="1"/>
    </xf>
    <xf numFmtId="3" fontId="10" fillId="0" borderId="0" xfId="0" applyNumberFormat="1" applyFont="1" applyBorder="1" applyAlignment="1">
      <alignment horizontal="left" indent="1"/>
    </xf>
    <xf numFmtId="3" fontId="0" fillId="0" borderId="3" xfId="0" applyNumberFormat="1" applyBorder="1" applyAlignment="1">
      <alignment horizontal="left" indent="1"/>
    </xf>
    <xf numFmtId="3" fontId="11" fillId="0" borderId="3" xfId="0" applyNumberFormat="1" applyFont="1" applyBorder="1" applyAlignment="1">
      <alignment horizontal="left"/>
    </xf>
    <xf numFmtId="3" fontId="9" fillId="0" borderId="3" xfId="0" applyNumberFormat="1" applyFont="1" applyBorder="1" applyAlignment="1"/>
    <xf numFmtId="3" fontId="6" fillId="3" borderId="35" xfId="0" applyNumberFormat="1" applyFont="1" applyFill="1" applyBorder="1" applyAlignment="1">
      <alignment horizontal="center" wrapText="1"/>
    </xf>
    <xf numFmtId="3" fontId="9" fillId="0" borderId="36" xfId="1" applyNumberFormat="1" applyFont="1" applyBorder="1" applyAlignment="1">
      <alignment horizontal="center"/>
    </xf>
    <xf numFmtId="3" fontId="0" fillId="0" borderId="32" xfId="0" applyNumberFormat="1" applyBorder="1" applyAlignment="1">
      <alignment horizontal="left" indent="1"/>
    </xf>
    <xf numFmtId="3" fontId="11" fillId="0" borderId="32" xfId="0" applyNumberFormat="1" applyFont="1" applyBorder="1" applyAlignment="1">
      <alignment horizontal="left"/>
    </xf>
    <xf numFmtId="3" fontId="9" fillId="0" borderId="32" xfId="0" applyNumberFormat="1" applyFont="1" applyBorder="1" applyAlignment="1"/>
    <xf numFmtId="3" fontId="13" fillId="0" borderId="0" xfId="0" applyNumberFormat="1" applyFont="1" applyBorder="1"/>
    <xf numFmtId="3" fontId="8" fillId="0" borderId="15" xfId="1" applyNumberFormat="1" applyFont="1" applyBorder="1" applyAlignment="1">
      <alignment horizontal="center"/>
    </xf>
    <xf numFmtId="3" fontId="8" fillId="0" borderId="9" xfId="0" applyNumberFormat="1" applyFont="1" applyBorder="1" applyAlignment="1">
      <alignment horizontal="left" vertical="top" wrapText="1" indent="1"/>
    </xf>
    <xf numFmtId="3" fontId="8" fillId="0" borderId="5" xfId="0" applyNumberFormat="1" applyFont="1" applyBorder="1" applyAlignment="1">
      <alignment horizontal="left" vertical="top" wrapText="1" indent="1"/>
    </xf>
    <xf numFmtId="3" fontId="8" fillId="0" borderId="2" xfId="1" applyNumberFormat="1" applyFont="1" applyBorder="1"/>
    <xf numFmtId="3" fontId="8" fillId="0" borderId="6" xfId="0" applyNumberFormat="1" applyFont="1" applyBorder="1"/>
    <xf numFmtId="3" fontId="7" fillId="0" borderId="5" xfId="0" applyNumberFormat="1" applyFont="1" applyBorder="1" applyAlignment="1">
      <alignment horizontal="left" indent="1"/>
    </xf>
    <xf numFmtId="0" fontId="9" fillId="0" borderId="9" xfId="0" applyFont="1" applyBorder="1" applyAlignment="1">
      <alignment horizontal="left" vertical="top" wrapText="1" indent="1"/>
    </xf>
    <xf numFmtId="3" fontId="9" fillId="0" borderId="5" xfId="0" applyNumberFormat="1" applyFont="1" applyBorder="1" applyAlignment="1">
      <alignment horizontal="left" vertical="top" wrapText="1" indent="1"/>
    </xf>
    <xf numFmtId="0" fontId="9" fillId="0" borderId="5" xfId="0" applyFont="1" applyBorder="1" applyAlignment="1">
      <alignment horizontal="left" vertical="top" wrapText="1" indent="1"/>
    </xf>
    <xf numFmtId="3" fontId="9" fillId="0" borderId="9" xfId="0" applyNumberFormat="1" applyFont="1" applyBorder="1" applyAlignment="1">
      <alignment horizontal="left" wrapText="1" indent="1"/>
    </xf>
    <xf numFmtId="3" fontId="9" fillId="0" borderId="5" xfId="0" applyNumberFormat="1" applyFont="1" applyBorder="1" applyAlignment="1">
      <alignment horizontal="left" indent="1"/>
    </xf>
    <xf numFmtId="3" fontId="9" fillId="0" borderId="9" xfId="0" applyNumberFormat="1" applyFont="1" applyBorder="1" applyAlignment="1">
      <alignment horizontal="left" indent="1"/>
    </xf>
    <xf numFmtId="3" fontId="9" fillId="0" borderId="11" xfId="0" applyNumberFormat="1" applyFont="1" applyBorder="1" applyAlignment="1">
      <alignment horizontal="left" indent="1"/>
    </xf>
    <xf numFmtId="3" fontId="9" fillId="0" borderId="0" xfId="0" applyNumberFormat="1" applyFont="1" applyAlignment="1">
      <alignment vertical="top" wrapText="1"/>
    </xf>
    <xf numFmtId="3" fontId="9" fillId="0" borderId="37" xfId="1" applyNumberFormat="1" applyFont="1" applyBorder="1" applyAlignment="1">
      <alignment horizontal="right"/>
    </xf>
    <xf numFmtId="3" fontId="9" fillId="0" borderId="30" xfId="0" applyNumberFormat="1" applyFont="1" applyBorder="1"/>
    <xf numFmtId="3" fontId="11" fillId="0" borderId="9" xfId="0" applyNumberFormat="1" applyFont="1" applyBorder="1" applyAlignment="1">
      <alignment horizontal="right"/>
    </xf>
    <xf numFmtId="3" fontId="7" fillId="0" borderId="37" xfId="1" applyNumberFormat="1" applyFont="1" applyBorder="1" applyAlignment="1">
      <alignment horizontal="right"/>
    </xf>
    <xf numFmtId="0" fontId="18" fillId="0" borderId="0" xfId="0" applyFont="1" applyAlignment="1">
      <alignment horizontal="left"/>
    </xf>
    <xf numFmtId="3" fontId="18" fillId="0" borderId="0" xfId="0" applyNumberFormat="1" applyFont="1" applyAlignment="1">
      <alignment horizontal="left" wrapText="1"/>
    </xf>
    <xf numFmtId="3" fontId="17" fillId="0" borderId="0" xfId="1" applyNumberFormat="1" applyFont="1"/>
    <xf numFmtId="3" fontId="17" fillId="0" borderId="0" xfId="0" applyNumberFormat="1" applyFont="1" applyBorder="1" applyAlignment="1">
      <alignment horizontal="left" indent="1"/>
    </xf>
    <xf numFmtId="3" fontId="17" fillId="0" borderId="0" xfId="0" applyNumberFormat="1" applyFont="1" applyAlignment="1">
      <alignment horizontal="left" indent="1"/>
    </xf>
    <xf numFmtId="3" fontId="17" fillId="0" borderId="0" xfId="0" applyNumberFormat="1" applyFont="1"/>
    <xf numFmtId="3" fontId="17" fillId="0" borderId="0" xfId="1" applyNumberFormat="1" applyFont="1" applyAlignment="1">
      <alignment horizontal="right"/>
    </xf>
    <xf numFmtId="3" fontId="17" fillId="0" borderId="0" xfId="0" applyNumberFormat="1" applyFont="1" applyBorder="1" applyAlignment="1">
      <alignment horizontal="right"/>
    </xf>
    <xf numFmtId="3" fontId="19" fillId="0" borderId="0" xfId="0" applyNumberFormat="1" applyFont="1" applyAlignment="1">
      <alignment horizontal="right"/>
    </xf>
    <xf numFmtId="3" fontId="8" fillId="0" borderId="8" xfId="0" applyNumberFormat="1" applyFont="1" applyBorder="1" applyAlignment="1">
      <alignment horizontal="center"/>
    </xf>
    <xf numFmtId="3" fontId="11" fillId="0" borderId="3" xfId="0" applyNumberFormat="1" applyFont="1" applyBorder="1"/>
    <xf numFmtId="3" fontId="9" fillId="0" borderId="0" xfId="0" applyNumberFormat="1" applyFont="1" applyFill="1"/>
    <xf numFmtId="49" fontId="8" fillId="0" borderId="6" xfId="0" applyNumberFormat="1" applyFont="1" applyBorder="1" applyAlignment="1">
      <alignment horizontal="center"/>
    </xf>
    <xf numFmtId="3" fontId="8" fillId="0" borderId="0" xfId="0" applyNumberFormat="1" applyFont="1" applyBorder="1" applyAlignment="1">
      <alignment horizontal="left" wrapText="1"/>
    </xf>
    <xf numFmtId="3" fontId="9" fillId="0" borderId="12" xfId="0" applyNumberFormat="1" applyFont="1" applyBorder="1" applyAlignment="1">
      <alignment horizontal="center"/>
    </xf>
    <xf numFmtId="3" fontId="8" fillId="0" borderId="11" xfId="0" applyNumberFormat="1" applyFont="1" applyBorder="1" applyAlignment="1">
      <alignment horizontal="left" wrapText="1" indent="1"/>
    </xf>
    <xf numFmtId="3" fontId="8" fillId="0" borderId="10" xfId="0" applyNumberFormat="1" applyFont="1" applyBorder="1"/>
    <xf numFmtId="3" fontId="8" fillId="0" borderId="17" xfId="0" applyNumberFormat="1" applyFont="1" applyBorder="1"/>
    <xf numFmtId="3" fontId="8" fillId="0" borderId="16" xfId="1" applyNumberFormat="1" applyFont="1" applyBorder="1" applyAlignment="1">
      <alignment horizontal="center"/>
    </xf>
    <xf numFmtId="3" fontId="8" fillId="0" borderId="10" xfId="0" applyNumberFormat="1" applyFont="1" applyBorder="1" applyAlignment="1">
      <alignment horizontal="left" indent="1"/>
    </xf>
    <xf numFmtId="3" fontId="8" fillId="0" borderId="11" xfId="0" applyNumberFormat="1" applyFont="1" applyBorder="1" applyAlignment="1">
      <alignment horizontal="left" indent="1"/>
    </xf>
    <xf numFmtId="3" fontId="8" fillId="0" borderId="3" xfId="0" applyNumberFormat="1" applyFont="1" applyBorder="1" applyAlignment="1">
      <alignment horizontal="center"/>
    </xf>
    <xf numFmtId="3" fontId="8" fillId="0" borderId="3" xfId="0" applyNumberFormat="1" applyFont="1" applyBorder="1"/>
    <xf numFmtId="3" fontId="8" fillId="0" borderId="3" xfId="1" applyNumberFormat="1" applyFont="1" applyBorder="1" applyAlignment="1">
      <alignment horizontal="right"/>
    </xf>
    <xf numFmtId="3" fontId="8" fillId="0" borderId="3" xfId="0" applyNumberFormat="1" applyFont="1" applyBorder="1" applyAlignment="1">
      <alignment horizontal="right"/>
    </xf>
    <xf numFmtId="3" fontId="8" fillId="0" borderId="4" xfId="1" applyNumberFormat="1" applyFont="1" applyBorder="1"/>
    <xf numFmtId="3" fontId="8" fillId="0" borderId="7" xfId="0" applyNumberFormat="1" applyFont="1" applyBorder="1"/>
    <xf numFmtId="3" fontId="8" fillId="0" borderId="28" xfId="0" applyNumberFormat="1" applyFont="1" applyBorder="1"/>
    <xf numFmtId="3" fontId="14" fillId="3" borderId="38" xfId="0" applyNumberFormat="1" applyFont="1" applyFill="1" applyBorder="1" applyAlignment="1">
      <alignment horizontal="center" wrapText="1"/>
    </xf>
    <xf numFmtId="3" fontId="8" fillId="0" borderId="7" xfId="0" applyNumberFormat="1" applyFont="1" applyBorder="1" applyAlignment="1">
      <alignment horizontal="center"/>
    </xf>
    <xf numFmtId="0" fontId="16" fillId="0" borderId="9" xfId="0" applyFont="1" applyBorder="1" applyAlignment="1">
      <alignment horizontal="left" vertical="top" wrapText="1" indent="1"/>
    </xf>
    <xf numFmtId="3" fontId="11" fillId="0" borderId="9" xfId="0" applyNumberFormat="1" applyFont="1" applyBorder="1" applyAlignment="1">
      <alignment horizontal="left" wrapText="1" indent="1"/>
    </xf>
    <xf numFmtId="3" fontId="11" fillId="0" borderId="10" xfId="0" applyNumberFormat="1" applyFont="1" applyBorder="1" applyAlignment="1">
      <alignment horizontal="left" vertical="top" wrapText="1" indent="1"/>
    </xf>
    <xf numFmtId="0" fontId="11" fillId="0" borderId="0" xfId="0" applyFont="1"/>
    <xf numFmtId="0" fontId="11" fillId="0" borderId="0" xfId="0" applyFont="1" applyFill="1"/>
    <xf numFmtId="0" fontId="0" fillId="0" borderId="0" xfId="0" applyFill="1"/>
    <xf numFmtId="182" fontId="11" fillId="0" borderId="0" xfId="1" applyNumberFormat="1" applyFont="1"/>
    <xf numFmtId="3" fontId="10" fillId="0" borderId="37" xfId="1" applyNumberFormat="1" applyFont="1" applyBorder="1"/>
    <xf numFmtId="3" fontId="18" fillId="0" borderId="0" xfId="0" applyNumberFormat="1" applyFont="1" applyBorder="1"/>
    <xf numFmtId="3" fontId="10" fillId="0" borderId="0" xfId="1" applyNumberFormat="1" applyFont="1" applyBorder="1"/>
    <xf numFmtId="0" fontId="0" fillId="0" borderId="32" xfId="0" applyFill="1" applyBorder="1"/>
    <xf numFmtId="3" fontId="10" fillId="0" borderId="32" xfId="1" applyNumberFormat="1" applyFont="1" applyBorder="1"/>
    <xf numFmtId="0" fontId="0" fillId="0" borderId="0" xfId="0" applyFill="1" applyBorder="1"/>
    <xf numFmtId="3" fontId="0" fillId="0" borderId="39" xfId="0" applyNumberFormat="1" applyBorder="1"/>
    <xf numFmtId="3" fontId="3" fillId="0" borderId="22" xfId="1" applyNumberFormat="1" applyBorder="1"/>
    <xf numFmtId="3" fontId="3" fillId="0" borderId="2" xfId="1" applyNumberFormat="1" applyBorder="1"/>
    <xf numFmtId="3" fontId="3" fillId="0" borderId="40" xfId="1" applyNumberFormat="1" applyBorder="1"/>
    <xf numFmtId="3" fontId="0" fillId="0" borderId="19" xfId="0" applyNumberFormat="1" applyBorder="1"/>
    <xf numFmtId="3" fontId="0" fillId="0" borderId="9" xfId="0" applyNumberFormat="1" applyBorder="1"/>
    <xf numFmtId="3" fontId="11" fillId="0" borderId="9" xfId="0" applyNumberFormat="1" applyFont="1" applyFill="1" applyBorder="1" applyAlignment="1">
      <alignment horizontal="left" indent="1"/>
    </xf>
    <xf numFmtId="3" fontId="9" fillId="0" borderId="10" xfId="0" applyNumberFormat="1" applyFont="1" applyBorder="1" applyAlignment="1">
      <alignment horizontal="left" vertical="center" wrapText="1" indent="1"/>
    </xf>
    <xf numFmtId="3" fontId="0" fillId="0" borderId="41" xfId="0" applyNumberFormat="1" applyBorder="1" applyAlignment="1">
      <alignment horizontal="left" indent="1"/>
    </xf>
    <xf numFmtId="3" fontId="0" fillId="0" borderId="41" xfId="0" applyNumberFormat="1" applyBorder="1"/>
    <xf numFmtId="3" fontId="3" fillId="0" borderId="41" xfId="1" applyNumberFormat="1" applyBorder="1" applyAlignment="1">
      <alignment horizontal="right"/>
    </xf>
    <xf numFmtId="3" fontId="0" fillId="0" borderId="41" xfId="0" applyNumberFormat="1" applyBorder="1" applyAlignment="1">
      <alignment horizontal="right"/>
    </xf>
    <xf numFmtId="3" fontId="3" fillId="0" borderId="42" xfId="1" applyNumberFormat="1" applyBorder="1"/>
    <xf numFmtId="3" fontId="0" fillId="0" borderId="43" xfId="0" applyNumberFormat="1" applyBorder="1"/>
    <xf numFmtId="3" fontId="0" fillId="0" borderId="6" xfId="0" applyNumberFormat="1" applyBorder="1"/>
    <xf numFmtId="3" fontId="0" fillId="0" borderId="44" xfId="0" applyNumberFormat="1" applyBorder="1"/>
    <xf numFmtId="3" fontId="0" fillId="0" borderId="19" xfId="0" applyNumberFormat="1" applyBorder="1" applyAlignment="1">
      <alignment horizontal="left" indent="1"/>
    </xf>
    <xf numFmtId="3" fontId="0" fillId="0" borderId="44" xfId="0" applyNumberFormat="1" applyBorder="1" applyAlignment="1">
      <alignment horizontal="left" indent="1"/>
    </xf>
    <xf numFmtId="3" fontId="3" fillId="0" borderId="37" xfId="1" applyNumberFormat="1" applyBorder="1" applyAlignment="1">
      <alignment horizontal="right"/>
    </xf>
    <xf numFmtId="3" fontId="8" fillId="0" borderId="0" xfId="0" applyNumberFormat="1" applyFont="1" applyAlignment="1">
      <alignment horizontal="right"/>
    </xf>
    <xf numFmtId="3" fontId="11" fillId="0" borderId="0" xfId="0" applyNumberFormat="1" applyFont="1" applyAlignment="1">
      <alignment horizontal="left" indent="1"/>
    </xf>
    <xf numFmtId="3" fontId="9" fillId="0" borderId="9" xfId="0" applyNumberFormat="1" applyFont="1" applyBorder="1" applyAlignment="1">
      <alignment horizontal="right"/>
    </xf>
    <xf numFmtId="3" fontId="9" fillId="0" borderId="9" xfId="0" applyNumberFormat="1" applyFont="1" applyBorder="1" applyAlignment="1">
      <alignment horizontal="center"/>
    </xf>
    <xf numFmtId="3" fontId="8" fillId="0" borderId="3" xfId="0" applyNumberFormat="1" applyFont="1" applyBorder="1" applyAlignment="1">
      <alignment horizontal="left" wrapText="1"/>
    </xf>
    <xf numFmtId="3" fontId="9" fillId="0" borderId="4" xfId="0" applyNumberFormat="1" applyFont="1" applyBorder="1"/>
    <xf numFmtId="3" fontId="11" fillId="0" borderId="0" xfId="0" applyNumberFormat="1" applyFont="1" applyFill="1"/>
    <xf numFmtId="3" fontId="4" fillId="2" borderId="15" xfId="1" applyNumberFormat="1" applyFont="1" applyFill="1" applyBorder="1" applyAlignment="1">
      <alignment horizontal="center"/>
    </xf>
    <xf numFmtId="3" fontId="4" fillId="2" borderId="0" xfId="1" applyNumberFormat="1" applyFont="1" applyFill="1" applyBorder="1" applyAlignment="1">
      <alignment horizontal="center"/>
    </xf>
    <xf numFmtId="3" fontId="4" fillId="2" borderId="6" xfId="1" applyNumberFormat="1" applyFont="1" applyFill="1" applyBorder="1" applyAlignment="1">
      <alignment horizontal="center"/>
    </xf>
    <xf numFmtId="3" fontId="9" fillId="2" borderId="16" xfId="1" applyNumberFormat="1" applyFont="1" applyFill="1" applyBorder="1" applyAlignment="1">
      <alignment horizontal="center"/>
    </xf>
    <xf numFmtId="3" fontId="9" fillId="2" borderId="3" xfId="1" applyNumberFormat="1" applyFont="1" applyFill="1" applyBorder="1" applyAlignment="1">
      <alignment horizontal="center"/>
    </xf>
    <xf numFmtId="3" fontId="9" fillId="2" borderId="7" xfId="1" applyNumberFormat="1" applyFont="1" applyFill="1" applyBorder="1" applyAlignment="1">
      <alignment horizontal="center"/>
    </xf>
    <xf numFmtId="3" fontId="14" fillId="3" borderId="26" xfId="0" applyNumberFormat="1" applyFont="1" applyFill="1" applyBorder="1" applyAlignment="1">
      <alignment horizontal="center" wrapText="1"/>
    </xf>
    <xf numFmtId="3" fontId="12" fillId="3" borderId="26" xfId="0" applyNumberFormat="1" applyFont="1" applyFill="1" applyBorder="1" applyAlignment="1">
      <alignment horizontal="center" wrapText="1"/>
    </xf>
    <xf numFmtId="3" fontId="11" fillId="0" borderId="9" xfId="0" applyNumberFormat="1" applyFont="1" applyBorder="1" applyAlignment="1">
      <alignment horizontal="left" vertical="top" wrapText="1" indent="1"/>
    </xf>
    <xf numFmtId="0" fontId="0" fillId="0" borderId="9" xfId="0" applyBorder="1" applyAlignment="1">
      <alignment horizontal="left" wrapText="1" indent="1"/>
    </xf>
    <xf numFmtId="3" fontId="3" fillId="0" borderId="9" xfId="0" applyNumberFormat="1" applyFont="1" applyBorder="1" applyAlignment="1">
      <alignment horizontal="left" vertical="top" wrapText="1" indent="1"/>
    </xf>
    <xf numFmtId="3" fontId="0" fillId="0" borderId="9" xfId="0" applyNumberFormat="1" applyBorder="1" applyAlignment="1">
      <alignment horizontal="left" vertical="top" wrapText="1" indent="1"/>
    </xf>
    <xf numFmtId="0" fontId="0" fillId="0" borderId="9" xfId="0" applyBorder="1" applyAlignment="1">
      <alignment horizontal="left" vertical="top" wrapText="1" indent="1"/>
    </xf>
    <xf numFmtId="3" fontId="11" fillId="0" borderId="9" xfId="0" applyNumberFormat="1" applyFont="1" applyBorder="1" applyAlignment="1">
      <alignment horizontal="left" wrapText="1" indent="1"/>
    </xf>
    <xf numFmtId="3" fontId="11" fillId="0" borderId="0" xfId="0" applyNumberFormat="1" applyFont="1" applyBorder="1" applyAlignment="1">
      <alignment horizontal="left" vertical="top" wrapText="1"/>
    </xf>
    <xf numFmtId="0" fontId="0" fillId="0" borderId="0" xfId="0" applyAlignment="1">
      <alignment wrapText="1"/>
    </xf>
    <xf numFmtId="3" fontId="11" fillId="0" borderId="0" xfId="0" applyNumberFormat="1" applyFont="1" applyBorder="1" applyAlignment="1">
      <alignment horizontal="left" wrapText="1"/>
    </xf>
    <xf numFmtId="3" fontId="11" fillId="0" borderId="3" xfId="0" applyNumberFormat="1" applyFont="1" applyBorder="1" applyAlignment="1">
      <alignment horizontal="left" wrapText="1"/>
    </xf>
    <xf numFmtId="3" fontId="9" fillId="0" borderId="9" xfId="0" applyNumberFormat="1" applyFont="1" applyBorder="1" applyAlignment="1">
      <alignment horizontal="left" vertical="top" wrapText="1" indent="1"/>
    </xf>
    <xf numFmtId="0" fontId="9" fillId="0" borderId="9" xfId="0" applyFont="1" applyBorder="1" applyAlignment="1">
      <alignment horizontal="left" vertical="top" wrapText="1" inden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6"/>
  <sheetViews>
    <sheetView tabSelected="1" topLeftCell="A7" zoomScaleNormal="100" zoomScaleSheetLayoutView="75" workbookViewId="0">
      <pane xSplit="1" ySplit="2" topLeftCell="B450" activePane="bottomRight" state="frozen"/>
      <selection activeCell="A7" sqref="A7"/>
      <selection pane="topRight" activeCell="B7" sqref="B7"/>
      <selection pane="bottomLeft" activeCell="A9" sqref="A9"/>
      <selection pane="bottomRight" activeCell="A96" sqref="A96"/>
    </sheetView>
  </sheetViews>
  <sheetFormatPr defaultColWidth="16.5546875" defaultRowHeight="13.2" x14ac:dyDescent="0.25"/>
  <cols>
    <col min="1" max="1" width="13.44140625" style="23" customWidth="1"/>
    <col min="2" max="2" width="97.5546875" style="46" customWidth="1"/>
    <col min="3" max="3" width="3.109375" style="37" customWidth="1"/>
    <col min="4" max="4" width="2.6640625" style="5" customWidth="1"/>
    <col min="5" max="5" width="29.6640625" style="5" customWidth="1"/>
    <col min="6" max="6" width="11.88671875" style="24" customWidth="1"/>
    <col min="7" max="7" width="3.33203125" style="25" customWidth="1"/>
    <col min="8" max="8" width="17.5546875" style="23" customWidth="1"/>
    <col min="9" max="9" width="16.5546875" style="5" customWidth="1"/>
    <col min="10" max="10" width="8.33203125" style="5" customWidth="1"/>
    <col min="11" max="16384" width="16.5546875" style="5"/>
  </cols>
  <sheetData>
    <row r="1" spans="1:9" s="189" customFormat="1" ht="18" thickBot="1" x14ac:dyDescent="0.35">
      <c r="A1" s="186"/>
      <c r="B1" s="187"/>
      <c r="C1" s="188"/>
      <c r="F1" s="190"/>
      <c r="G1" s="191"/>
      <c r="H1" s="186"/>
      <c r="I1" s="192" t="s">
        <v>57</v>
      </c>
    </row>
    <row r="2" spans="1:9" ht="21" x14ac:dyDescent="0.4">
      <c r="A2" s="78"/>
      <c r="B2" s="35"/>
      <c r="C2" s="35"/>
      <c r="D2" s="1"/>
      <c r="E2" s="1"/>
      <c r="F2" s="3"/>
      <c r="G2" s="4"/>
      <c r="H2" s="2"/>
      <c r="I2" s="68"/>
    </row>
    <row r="3" spans="1:9" ht="21" customHeight="1" x14ac:dyDescent="0.4">
      <c r="A3" s="253" t="s">
        <v>251</v>
      </c>
      <c r="B3" s="254"/>
      <c r="C3" s="254"/>
      <c r="D3" s="254"/>
      <c r="E3" s="254"/>
      <c r="F3" s="254"/>
      <c r="G3" s="254"/>
      <c r="H3" s="254"/>
      <c r="I3" s="255"/>
    </row>
    <row r="4" spans="1:9" ht="15.6" customHeight="1" x14ac:dyDescent="0.3">
      <c r="A4" s="79"/>
      <c r="B4" s="38"/>
      <c r="C4" s="38"/>
      <c r="D4" s="38"/>
      <c r="E4" s="38"/>
      <c r="F4" s="38"/>
      <c r="G4" s="38"/>
      <c r="H4" s="38"/>
      <c r="I4" s="39"/>
    </row>
    <row r="5" spans="1:9" ht="13.2" customHeight="1" x14ac:dyDescent="0.25">
      <c r="A5" s="256" t="s">
        <v>133</v>
      </c>
      <c r="B5" s="257"/>
      <c r="C5" s="257"/>
      <c r="D5" s="257"/>
      <c r="E5" s="257"/>
      <c r="F5" s="257"/>
      <c r="G5" s="257"/>
      <c r="H5" s="257"/>
      <c r="I5" s="258"/>
    </row>
    <row r="6" spans="1:9" s="6" customFormat="1" ht="45" customHeight="1" x14ac:dyDescent="0.3">
      <c r="A6" s="102" t="s">
        <v>252</v>
      </c>
      <c r="B6" s="103" t="s">
        <v>253</v>
      </c>
      <c r="C6" s="104"/>
      <c r="D6" s="105"/>
      <c r="E6" s="105" t="s">
        <v>61</v>
      </c>
      <c r="F6" s="106"/>
      <c r="G6" s="105"/>
      <c r="H6" s="107" t="s">
        <v>258</v>
      </c>
      <c r="I6" s="160" t="s">
        <v>103</v>
      </c>
    </row>
    <row r="7" spans="1:9" s="6" customFormat="1" ht="27.75" customHeight="1" thickBot="1" x14ac:dyDescent="0.35">
      <c r="A7" s="108"/>
      <c r="B7" s="109"/>
      <c r="C7" s="110"/>
      <c r="D7" s="111"/>
      <c r="E7" s="259" t="s">
        <v>127</v>
      </c>
      <c r="F7" s="260"/>
      <c r="G7" s="111"/>
      <c r="H7" s="112" t="s">
        <v>128</v>
      </c>
      <c r="I7" s="212" t="s">
        <v>129</v>
      </c>
    </row>
    <row r="8" spans="1:9" s="28" customFormat="1" ht="13.95" customHeight="1" thickTop="1" x14ac:dyDescent="0.2">
      <c r="A8" s="80"/>
      <c r="B8" s="40"/>
      <c r="C8" s="49"/>
      <c r="D8" s="48"/>
      <c r="E8" s="32" t="s">
        <v>60</v>
      </c>
      <c r="F8" s="116" t="s">
        <v>284</v>
      </c>
      <c r="G8" s="117"/>
      <c r="H8" s="118" t="s">
        <v>284</v>
      </c>
      <c r="I8" s="119" t="s">
        <v>284</v>
      </c>
    </row>
    <row r="9" spans="1:9" ht="13.95" customHeight="1" x14ac:dyDescent="0.25">
      <c r="A9" s="81"/>
      <c r="B9" s="36"/>
      <c r="C9" s="50"/>
      <c r="D9" s="7"/>
      <c r="E9" s="32"/>
      <c r="F9" s="116"/>
      <c r="G9" s="9"/>
      <c r="H9" s="22"/>
      <c r="I9" s="30"/>
    </row>
    <row r="10" spans="1:9" s="14" customFormat="1" ht="13.95" customHeight="1" x14ac:dyDescent="0.25">
      <c r="A10" s="82" t="s">
        <v>265</v>
      </c>
      <c r="B10" s="41" t="s">
        <v>259</v>
      </c>
      <c r="C10" s="51"/>
      <c r="D10" s="10"/>
      <c r="E10" s="32" t="s">
        <v>62</v>
      </c>
      <c r="F10" s="11">
        <v>103913.48</v>
      </c>
      <c r="G10" s="12"/>
      <c r="H10" s="13">
        <f>F10    +F12+F13+F14 -I10</f>
        <v>79164.599999999977</v>
      </c>
      <c r="I10" s="29">
        <v>54662.879999999997</v>
      </c>
    </row>
    <row r="11" spans="1:9" s="14" customFormat="1" ht="13.95" customHeight="1" x14ac:dyDescent="0.25">
      <c r="A11" s="82"/>
      <c r="B11" s="261" t="s">
        <v>453</v>
      </c>
      <c r="C11" s="52"/>
      <c r="D11" s="10"/>
      <c r="E11" s="7"/>
      <c r="F11" s="8"/>
      <c r="G11" s="12"/>
      <c r="H11" s="13"/>
      <c r="I11" s="29"/>
    </row>
    <row r="12" spans="1:9" s="14" customFormat="1" ht="13.95" customHeight="1" x14ac:dyDescent="0.25">
      <c r="A12" s="82"/>
      <c r="B12" s="261"/>
      <c r="C12" s="52"/>
      <c r="D12" s="19"/>
      <c r="E12" s="10" t="s">
        <v>374</v>
      </c>
      <c r="F12" s="11">
        <v>9600</v>
      </c>
      <c r="G12" s="12"/>
      <c r="H12" s="13"/>
      <c r="I12" s="29"/>
    </row>
    <row r="13" spans="1:9" s="28" customFormat="1" ht="13.95" customHeight="1" x14ac:dyDescent="0.25">
      <c r="A13" s="166"/>
      <c r="B13" s="167"/>
      <c r="C13" s="168"/>
      <c r="D13" s="117"/>
      <c r="E13" s="10" t="s">
        <v>375</v>
      </c>
      <c r="F13" s="11">
        <v>10476</v>
      </c>
      <c r="G13" s="9"/>
      <c r="H13" s="169"/>
      <c r="I13" s="170"/>
    </row>
    <row r="14" spans="1:9" s="14" customFormat="1" ht="13.95" customHeight="1" x14ac:dyDescent="0.25">
      <c r="A14" s="82"/>
      <c r="B14" s="101" t="s">
        <v>431</v>
      </c>
      <c r="C14" s="52"/>
      <c r="D14" s="19"/>
      <c r="E14" s="10" t="s">
        <v>376</v>
      </c>
      <c r="F14" s="11">
        <v>9838</v>
      </c>
      <c r="G14" s="12"/>
      <c r="H14" s="13"/>
      <c r="I14" s="29"/>
    </row>
    <row r="15" spans="1:9" s="14" customFormat="1" ht="13.95" customHeight="1" x14ac:dyDescent="0.25">
      <c r="A15" s="82"/>
      <c r="B15" s="42" t="s">
        <v>135</v>
      </c>
      <c r="C15" s="52"/>
      <c r="D15" s="19"/>
      <c r="E15" s="48"/>
      <c r="F15" s="8"/>
      <c r="G15" s="12"/>
      <c r="H15" s="13"/>
      <c r="I15" s="29"/>
    </row>
    <row r="16" spans="1:9" s="14" customFormat="1" ht="13.95" customHeight="1" x14ac:dyDescent="0.25">
      <c r="A16" s="82"/>
      <c r="B16" s="42" t="s">
        <v>134</v>
      </c>
      <c r="C16" s="52"/>
      <c r="D16" s="19"/>
      <c r="E16" s="10"/>
      <c r="F16" s="11"/>
      <c r="G16" s="12"/>
      <c r="H16" s="13"/>
      <c r="I16" s="29"/>
    </row>
    <row r="17" spans="1:9" s="14" customFormat="1" ht="13.95" customHeight="1" x14ac:dyDescent="0.25">
      <c r="A17" s="82"/>
      <c r="B17" s="42" t="s">
        <v>454</v>
      </c>
      <c r="C17" s="52"/>
      <c r="D17" s="19"/>
      <c r="E17" s="10"/>
      <c r="F17" s="11"/>
      <c r="G17" s="12"/>
      <c r="H17" s="13"/>
      <c r="I17" s="29"/>
    </row>
    <row r="18" spans="1:9" s="14" customFormat="1" ht="13.95" customHeight="1" x14ac:dyDescent="0.25">
      <c r="A18" s="82"/>
      <c r="B18" s="42" t="s">
        <v>432</v>
      </c>
      <c r="C18" s="52"/>
      <c r="D18" s="19"/>
      <c r="E18" s="10"/>
      <c r="F18" s="11"/>
      <c r="G18" s="12"/>
      <c r="H18" s="13"/>
      <c r="I18" s="29"/>
    </row>
    <row r="19" spans="1:9" s="28" customFormat="1" ht="13.95" customHeight="1" x14ac:dyDescent="0.2">
      <c r="A19" s="166"/>
      <c r="B19" s="167"/>
      <c r="C19" s="168"/>
      <c r="D19" s="117"/>
      <c r="E19" s="48"/>
      <c r="F19" s="8"/>
      <c r="G19" s="9"/>
      <c r="H19" s="169"/>
      <c r="I19" s="170"/>
    </row>
    <row r="20" spans="1:9" s="14" customFormat="1" ht="13.95" customHeight="1" x14ac:dyDescent="0.25">
      <c r="A20" s="82"/>
      <c r="B20" s="101" t="s">
        <v>307</v>
      </c>
      <c r="C20" s="52"/>
      <c r="D20" s="19"/>
      <c r="E20" s="10"/>
      <c r="F20" s="11"/>
      <c r="G20" s="12"/>
      <c r="H20" s="13"/>
      <c r="I20" s="29"/>
    </row>
    <row r="21" spans="1:9" s="14" customFormat="1" ht="13.95" customHeight="1" x14ac:dyDescent="0.25">
      <c r="A21" s="100"/>
      <c r="B21" s="114" t="s">
        <v>306</v>
      </c>
      <c r="C21" s="52"/>
      <c r="D21" s="19"/>
      <c r="E21" s="10"/>
      <c r="F21" s="11"/>
      <c r="G21" s="12"/>
      <c r="H21" s="13"/>
      <c r="I21" s="29"/>
    </row>
    <row r="22" spans="1:9" s="14" customFormat="1" ht="13.95" customHeight="1" x14ac:dyDescent="0.25">
      <c r="A22" s="82"/>
      <c r="B22" s="42" t="s">
        <v>433</v>
      </c>
      <c r="C22" s="52"/>
      <c r="D22" s="19"/>
      <c r="E22" s="10"/>
      <c r="F22" s="11"/>
      <c r="G22" s="12"/>
      <c r="H22" s="13"/>
      <c r="I22" s="29"/>
    </row>
    <row r="23" spans="1:9" s="14" customFormat="1" ht="13.95" customHeight="1" x14ac:dyDescent="0.25">
      <c r="A23" s="82"/>
      <c r="B23" s="42" t="s">
        <v>434</v>
      </c>
      <c r="C23" s="52"/>
      <c r="D23" s="19"/>
      <c r="E23" s="10"/>
      <c r="F23" s="11"/>
      <c r="G23" s="12"/>
      <c r="H23" s="13"/>
      <c r="I23" s="29"/>
    </row>
    <row r="24" spans="1:9" s="14" customFormat="1" ht="13.95" customHeight="1" x14ac:dyDescent="0.25">
      <c r="A24" s="82"/>
      <c r="B24" s="42" t="s">
        <v>435</v>
      </c>
      <c r="C24" s="52"/>
      <c r="D24" s="19"/>
      <c r="E24" s="10"/>
      <c r="F24" s="11"/>
      <c r="G24" s="12"/>
      <c r="H24" s="13"/>
      <c r="I24" s="29"/>
    </row>
    <row r="25" spans="1:9" s="14" customFormat="1" ht="13.95" customHeight="1" x14ac:dyDescent="0.25">
      <c r="A25" s="82"/>
      <c r="B25" s="71" t="s">
        <v>436</v>
      </c>
      <c r="C25" s="52"/>
      <c r="D25" s="19"/>
      <c r="E25" s="10"/>
      <c r="F25" s="11"/>
      <c r="G25" s="12"/>
      <c r="H25" s="13"/>
      <c r="I25" s="29"/>
    </row>
    <row r="26" spans="1:9" s="14" customFormat="1" ht="13.95" customHeight="1" x14ac:dyDescent="0.25">
      <c r="A26" s="82"/>
      <c r="B26" s="42" t="s">
        <v>437</v>
      </c>
      <c r="C26" s="52"/>
      <c r="D26" s="19"/>
      <c r="E26" s="10"/>
      <c r="F26" s="11"/>
      <c r="G26" s="12"/>
      <c r="H26" s="13"/>
      <c r="I26" s="29"/>
    </row>
    <row r="27" spans="1:9" s="14" customFormat="1" ht="13.95" customHeight="1" x14ac:dyDescent="0.25">
      <c r="A27" s="82"/>
      <c r="B27" s="42" t="s">
        <v>439</v>
      </c>
      <c r="C27" s="52"/>
      <c r="D27" s="19"/>
      <c r="E27" s="10"/>
      <c r="F27" s="11"/>
      <c r="G27" s="12"/>
      <c r="H27" s="13"/>
      <c r="I27" s="29"/>
    </row>
    <row r="28" spans="1:9" s="14" customFormat="1" ht="13.95" customHeight="1" x14ac:dyDescent="0.25">
      <c r="A28" s="82"/>
      <c r="B28" s="42" t="s">
        <v>438</v>
      </c>
      <c r="C28" s="52"/>
      <c r="D28" s="19"/>
      <c r="E28" s="10"/>
      <c r="F28" s="11"/>
      <c r="G28" s="12"/>
      <c r="H28" s="13"/>
      <c r="I28" s="29"/>
    </row>
    <row r="29" spans="1:9" s="14" customFormat="1" ht="13.5" customHeight="1" x14ac:dyDescent="0.25">
      <c r="A29" s="83"/>
      <c r="B29" s="44"/>
      <c r="C29" s="54"/>
      <c r="D29" s="20"/>
      <c r="E29" s="15"/>
      <c r="F29" s="16"/>
      <c r="G29" s="17"/>
      <c r="H29" s="18"/>
      <c r="I29" s="31"/>
    </row>
    <row r="30" spans="1:9" s="14" customFormat="1" ht="13.95" customHeight="1" x14ac:dyDescent="0.25">
      <c r="A30" s="82"/>
      <c r="B30" s="43"/>
      <c r="C30" s="53"/>
      <c r="D30" s="19"/>
      <c r="E30" s="10"/>
      <c r="F30" s="11"/>
      <c r="G30" s="12"/>
      <c r="H30" s="13"/>
      <c r="I30" s="29"/>
    </row>
    <row r="31" spans="1:9" s="14" customFormat="1" ht="13.95" customHeight="1" x14ac:dyDescent="0.25">
      <c r="A31" s="82" t="s">
        <v>316</v>
      </c>
      <c r="B31" s="41" t="s">
        <v>317</v>
      </c>
      <c r="C31" s="53"/>
      <c r="D31" s="19"/>
      <c r="E31" s="32" t="s">
        <v>62</v>
      </c>
      <c r="F31" s="11">
        <v>3617</v>
      </c>
      <c r="G31" s="12"/>
      <c r="H31" s="13">
        <v>3617.45</v>
      </c>
      <c r="I31" s="122" t="s">
        <v>318</v>
      </c>
    </row>
    <row r="32" spans="1:9" s="14" customFormat="1" ht="13.95" customHeight="1" x14ac:dyDescent="0.25">
      <c r="A32" s="82"/>
      <c r="B32" s="266" t="s">
        <v>58</v>
      </c>
      <c r="C32" s="53"/>
      <c r="D32" s="19"/>
      <c r="E32" s="10"/>
      <c r="F32" s="11"/>
      <c r="G32" s="12"/>
      <c r="H32" s="13"/>
      <c r="I32" s="119" t="s">
        <v>63</v>
      </c>
    </row>
    <row r="33" spans="1:9" s="14" customFormat="1" ht="13.95" customHeight="1" x14ac:dyDescent="0.25">
      <c r="A33" s="82"/>
      <c r="B33" s="266"/>
      <c r="C33" s="53"/>
      <c r="D33" s="19"/>
      <c r="E33" s="10" t="s">
        <v>340</v>
      </c>
      <c r="F33" s="11"/>
      <c r="G33" s="12"/>
      <c r="H33" s="13"/>
      <c r="I33" s="29"/>
    </row>
    <row r="34" spans="1:9" s="14" customFormat="1" ht="13.95" customHeight="1" x14ac:dyDescent="0.25">
      <c r="A34" s="82"/>
      <c r="B34" s="266"/>
      <c r="C34" s="53"/>
      <c r="D34" s="19"/>
      <c r="E34" s="10"/>
      <c r="F34" s="11"/>
      <c r="G34" s="12"/>
      <c r="H34" s="13"/>
      <c r="I34" s="29"/>
    </row>
    <row r="35" spans="1:9" s="14" customFormat="1" ht="13.95" customHeight="1" x14ac:dyDescent="0.25">
      <c r="A35" s="82"/>
      <c r="B35" s="266"/>
      <c r="C35" s="53"/>
      <c r="D35" s="19"/>
      <c r="E35" s="10"/>
      <c r="F35" s="11"/>
      <c r="G35" s="12"/>
      <c r="H35" s="13"/>
      <c r="I35" s="29"/>
    </row>
    <row r="36" spans="1:9" s="14" customFormat="1" ht="13.95" customHeight="1" x14ac:dyDescent="0.25">
      <c r="A36" s="83"/>
      <c r="B36" s="44"/>
      <c r="C36" s="54"/>
      <c r="D36" s="20"/>
      <c r="E36" s="15"/>
      <c r="F36" s="16"/>
      <c r="G36" s="17"/>
      <c r="H36" s="18"/>
      <c r="I36" s="31"/>
    </row>
    <row r="37" spans="1:9" s="14" customFormat="1" ht="13.95" customHeight="1" x14ac:dyDescent="0.25">
      <c r="A37" s="82"/>
      <c r="B37" s="43"/>
      <c r="C37" s="53"/>
      <c r="D37" s="19"/>
      <c r="E37" s="10"/>
      <c r="F37" s="11"/>
      <c r="G37" s="21"/>
      <c r="H37" s="13"/>
      <c r="I37" s="29"/>
    </row>
    <row r="38" spans="1:9" s="14" customFormat="1" ht="13.95" customHeight="1" x14ac:dyDescent="0.25">
      <c r="A38" s="82" t="s">
        <v>301</v>
      </c>
      <c r="B38" s="45" t="s">
        <v>70</v>
      </c>
      <c r="C38" s="55"/>
      <c r="D38" s="19"/>
      <c r="E38" s="28" t="s">
        <v>62</v>
      </c>
      <c r="F38" s="14">
        <v>239560.1</v>
      </c>
      <c r="G38" s="12"/>
      <c r="H38" s="13">
        <f>F38+F40+F41+F42+F43-I38</f>
        <v>1474611.1</v>
      </c>
      <c r="I38" s="29">
        <v>731125</v>
      </c>
    </row>
    <row r="39" spans="1:9" s="14" customFormat="1" ht="13.95" customHeight="1" x14ac:dyDescent="0.25">
      <c r="A39" s="82" t="s">
        <v>302</v>
      </c>
      <c r="B39" s="91" t="s">
        <v>30</v>
      </c>
      <c r="C39" s="52"/>
      <c r="D39" s="19"/>
      <c r="G39" s="12"/>
      <c r="H39" s="26"/>
      <c r="I39" s="34"/>
    </row>
    <row r="40" spans="1:9" s="14" customFormat="1" ht="13.95" customHeight="1" x14ac:dyDescent="0.25">
      <c r="A40" s="82"/>
      <c r="B40" s="261" t="s">
        <v>18</v>
      </c>
      <c r="C40" s="52"/>
      <c r="D40" s="19"/>
      <c r="E40" s="7" t="s">
        <v>377</v>
      </c>
      <c r="F40" s="11">
        <v>445380</v>
      </c>
      <c r="G40" s="12"/>
      <c r="H40" s="13"/>
      <c r="I40" s="29"/>
    </row>
    <row r="41" spans="1:9" s="14" customFormat="1" ht="13.95" customHeight="1" x14ac:dyDescent="0.25">
      <c r="A41" s="82"/>
      <c r="B41" s="261"/>
      <c r="C41" s="52"/>
      <c r="D41" s="19"/>
      <c r="E41" s="7" t="s">
        <v>378</v>
      </c>
      <c r="F41" s="33">
        <v>442098</v>
      </c>
      <c r="G41" s="12"/>
      <c r="H41" s="13"/>
      <c r="I41" s="29"/>
    </row>
    <row r="42" spans="1:9" s="14" customFormat="1" ht="13.95" customHeight="1" x14ac:dyDescent="0.25">
      <c r="A42" s="82"/>
      <c r="B42" s="261"/>
      <c r="C42" s="52"/>
      <c r="D42" s="65"/>
      <c r="E42" s="7" t="s">
        <v>379</v>
      </c>
      <c r="F42" s="11">
        <v>539730</v>
      </c>
      <c r="G42" s="12"/>
      <c r="H42" s="13"/>
      <c r="I42" s="29"/>
    </row>
    <row r="43" spans="1:9" s="14" customFormat="1" ht="13.95" customHeight="1" x14ac:dyDescent="0.25">
      <c r="A43" s="82"/>
      <c r="B43" s="261"/>
      <c r="C43" s="52"/>
      <c r="D43" s="19"/>
      <c r="E43" s="7" t="s">
        <v>136</v>
      </c>
      <c r="F43" s="14">
        <v>538968</v>
      </c>
      <c r="G43" s="12"/>
      <c r="H43" s="26"/>
      <c r="I43" s="34"/>
    </row>
    <row r="44" spans="1:9" s="14" customFormat="1" ht="13.95" customHeight="1" x14ac:dyDescent="0.25">
      <c r="A44" s="82"/>
      <c r="B44" s="261"/>
      <c r="C44" s="52"/>
      <c r="D44" s="19"/>
      <c r="E44" s="10"/>
      <c r="F44" s="11"/>
      <c r="G44" s="12"/>
      <c r="H44" s="13"/>
      <c r="I44" s="29"/>
    </row>
    <row r="45" spans="1:9" s="14" customFormat="1" ht="13.95" customHeight="1" x14ac:dyDescent="0.25">
      <c r="A45" s="82"/>
      <c r="B45" s="42" t="s">
        <v>304</v>
      </c>
      <c r="C45" s="52"/>
      <c r="D45" s="19"/>
      <c r="E45" s="10"/>
      <c r="F45" s="11"/>
      <c r="G45" s="12"/>
      <c r="H45" s="13"/>
      <c r="I45" s="29"/>
    </row>
    <row r="46" spans="1:9" s="14" customFormat="1" ht="13.5" customHeight="1" x14ac:dyDescent="0.25">
      <c r="A46" s="82"/>
      <c r="B46" s="42" t="s">
        <v>45</v>
      </c>
      <c r="C46" s="52"/>
      <c r="D46" s="19"/>
      <c r="E46" s="10"/>
      <c r="F46" s="11"/>
      <c r="G46" s="12"/>
      <c r="H46" s="13"/>
      <c r="I46" s="29"/>
    </row>
    <row r="47" spans="1:9" s="14" customFormat="1" ht="13.5" customHeight="1" x14ac:dyDescent="0.25">
      <c r="A47" s="82"/>
      <c r="B47" s="42" t="s">
        <v>303</v>
      </c>
      <c r="C47" s="52"/>
      <c r="D47" s="19"/>
      <c r="E47" s="10"/>
      <c r="F47" s="11"/>
      <c r="G47" s="12"/>
      <c r="H47" s="13"/>
      <c r="I47" s="29"/>
    </row>
    <row r="48" spans="1:9" s="10" customFormat="1" ht="13.5" customHeight="1" x14ac:dyDescent="0.25">
      <c r="A48" s="82"/>
      <c r="B48" s="42" t="s">
        <v>88</v>
      </c>
      <c r="C48" s="52"/>
      <c r="D48" s="19"/>
      <c r="F48" s="11"/>
      <c r="G48" s="12"/>
      <c r="H48" s="13"/>
      <c r="I48" s="29"/>
    </row>
    <row r="49" spans="1:9" s="14" customFormat="1" ht="13.95" customHeight="1" x14ac:dyDescent="0.25">
      <c r="A49" s="82"/>
      <c r="B49" s="36"/>
      <c r="C49" s="52"/>
      <c r="D49" s="19"/>
      <c r="E49" s="10"/>
      <c r="F49" s="11"/>
      <c r="G49" s="12"/>
      <c r="H49" s="13"/>
      <c r="I49" s="29"/>
    </row>
    <row r="50" spans="1:9" s="14" customFormat="1" ht="13.95" customHeight="1" x14ac:dyDescent="0.25">
      <c r="A50" s="82"/>
      <c r="B50" s="36" t="s">
        <v>31</v>
      </c>
      <c r="C50" s="52"/>
      <c r="D50" s="19"/>
      <c r="E50" s="7"/>
      <c r="F50" s="11"/>
      <c r="G50" s="12"/>
      <c r="H50" s="13"/>
      <c r="I50" s="29"/>
    </row>
    <row r="51" spans="1:9" s="14" customFormat="1" ht="13.95" customHeight="1" x14ac:dyDescent="0.25">
      <c r="A51" s="82"/>
      <c r="B51" s="36" t="s">
        <v>137</v>
      </c>
      <c r="C51" s="52"/>
      <c r="D51" s="19"/>
      <c r="E51" s="7"/>
      <c r="F51" s="11"/>
      <c r="G51" s="12"/>
      <c r="H51" s="13"/>
      <c r="I51" s="29"/>
    </row>
    <row r="52" spans="1:9" s="14" customFormat="1" ht="13.95" customHeight="1" x14ac:dyDescent="0.25">
      <c r="A52" s="83"/>
      <c r="B52" s="216"/>
      <c r="C52" s="56"/>
      <c r="D52" s="20"/>
      <c r="E52" s="15"/>
      <c r="F52" s="16"/>
      <c r="G52" s="17"/>
      <c r="H52" s="18"/>
      <c r="I52" s="31"/>
    </row>
    <row r="53" spans="1:9" s="14" customFormat="1" ht="13.5" customHeight="1" x14ac:dyDescent="0.25">
      <c r="A53" s="82"/>
      <c r="B53" s="42"/>
      <c r="C53" s="52"/>
      <c r="D53" s="19"/>
      <c r="E53" s="10"/>
      <c r="F53" s="11"/>
      <c r="G53" s="12"/>
      <c r="H53" s="13"/>
      <c r="I53" s="29"/>
    </row>
    <row r="54" spans="1:9" s="14" customFormat="1" ht="13.5" customHeight="1" x14ac:dyDescent="0.25">
      <c r="A54" s="82" t="s">
        <v>138</v>
      </c>
      <c r="B54" s="41" t="s">
        <v>139</v>
      </c>
      <c r="C54" s="52"/>
      <c r="D54" s="19"/>
      <c r="E54" s="72" t="s">
        <v>140</v>
      </c>
      <c r="F54" s="11">
        <v>49227.65</v>
      </c>
      <c r="G54" s="12"/>
      <c r="H54" s="13">
        <f>F54-I54</f>
        <v>37800.9</v>
      </c>
      <c r="I54" s="61">
        <v>11426.75</v>
      </c>
    </row>
    <row r="55" spans="1:9" s="14" customFormat="1" ht="13.5" customHeight="1" x14ac:dyDescent="0.25">
      <c r="A55" s="82"/>
      <c r="B55" s="43" t="s">
        <v>141</v>
      </c>
      <c r="C55" s="52"/>
      <c r="D55" s="19"/>
      <c r="E55" s="72"/>
      <c r="F55" s="11"/>
      <c r="G55" s="12"/>
      <c r="H55" s="13"/>
      <c r="I55" s="122"/>
    </row>
    <row r="56" spans="1:9" s="14" customFormat="1" ht="13.5" customHeight="1" x14ac:dyDescent="0.25">
      <c r="A56" s="82"/>
      <c r="B56" s="43" t="s">
        <v>191</v>
      </c>
      <c r="C56" s="52"/>
      <c r="D56" s="19"/>
      <c r="E56" s="72"/>
      <c r="F56" s="11"/>
      <c r="G56" s="12"/>
      <c r="H56" s="13"/>
      <c r="I56" s="122"/>
    </row>
    <row r="57" spans="1:9" s="14" customFormat="1" ht="13.5" customHeight="1" x14ac:dyDescent="0.25">
      <c r="A57" s="83"/>
      <c r="B57" s="44"/>
      <c r="C57" s="56"/>
      <c r="D57" s="20"/>
      <c r="E57" s="194"/>
      <c r="F57" s="16"/>
      <c r="G57" s="17"/>
      <c r="H57" s="18"/>
      <c r="I57" s="213"/>
    </row>
    <row r="58" spans="1:9" s="14" customFormat="1" ht="13.95" customHeight="1" x14ac:dyDescent="0.25">
      <c r="A58" s="123"/>
      <c r="B58" s="43"/>
      <c r="C58" s="53"/>
      <c r="D58" s="19"/>
      <c r="E58" s="10"/>
      <c r="F58" s="11"/>
      <c r="G58" s="12"/>
      <c r="H58" s="13"/>
      <c r="I58" s="29"/>
    </row>
    <row r="59" spans="1:9" s="14" customFormat="1" ht="13.95" customHeight="1" x14ac:dyDescent="0.25">
      <c r="A59" s="123" t="s">
        <v>322</v>
      </c>
      <c r="B59" s="47" t="s">
        <v>319</v>
      </c>
      <c r="C59" s="57"/>
      <c r="D59" s="19"/>
      <c r="E59" s="28" t="s">
        <v>62</v>
      </c>
      <c r="F59" s="14">
        <v>7971</v>
      </c>
      <c r="G59" s="12"/>
      <c r="H59" s="13">
        <v>7971.15</v>
      </c>
      <c r="I59" s="122" t="s">
        <v>318</v>
      </c>
    </row>
    <row r="60" spans="1:9" s="14" customFormat="1" ht="13.95" customHeight="1" x14ac:dyDescent="0.25">
      <c r="A60" s="123"/>
      <c r="B60" s="261" t="s">
        <v>47</v>
      </c>
      <c r="C60" s="52"/>
      <c r="D60" s="19"/>
      <c r="E60" s="10"/>
      <c r="F60" s="11"/>
      <c r="G60" s="12"/>
      <c r="H60" s="13"/>
      <c r="I60" s="119" t="s">
        <v>64</v>
      </c>
    </row>
    <row r="61" spans="1:9" s="14" customFormat="1" ht="13.95" customHeight="1" x14ac:dyDescent="0.25">
      <c r="A61" s="123"/>
      <c r="B61" s="261"/>
      <c r="C61" s="52"/>
      <c r="D61" s="19"/>
      <c r="E61" s="10" t="s">
        <v>320</v>
      </c>
      <c r="F61" s="11" t="s">
        <v>321</v>
      </c>
      <c r="G61" s="12"/>
      <c r="H61" s="13"/>
      <c r="I61" s="29"/>
    </row>
    <row r="62" spans="1:9" s="14" customFormat="1" ht="13.95" customHeight="1" x14ac:dyDescent="0.25">
      <c r="A62" s="128"/>
      <c r="B62" s="44"/>
      <c r="C62" s="54"/>
      <c r="D62" s="20"/>
      <c r="E62" s="15"/>
      <c r="F62" s="16"/>
      <c r="G62" s="17"/>
      <c r="H62" s="18"/>
      <c r="I62" s="31"/>
    </row>
    <row r="63" spans="1:9" s="14" customFormat="1" ht="13.95" customHeight="1" x14ac:dyDescent="0.25">
      <c r="A63" s="82"/>
      <c r="B63" s="45"/>
      <c r="C63" s="55"/>
      <c r="D63" s="19"/>
      <c r="E63" s="10"/>
      <c r="F63" s="11"/>
      <c r="G63" s="12"/>
      <c r="H63" s="13"/>
      <c r="I63" s="29"/>
    </row>
    <row r="64" spans="1:9" s="14" customFormat="1" ht="13.95" customHeight="1" x14ac:dyDescent="0.25">
      <c r="A64" s="82" t="s">
        <v>266</v>
      </c>
      <c r="B64" s="45" t="s">
        <v>254</v>
      </c>
      <c r="C64" s="55"/>
      <c r="D64" s="19"/>
      <c r="E64" s="28" t="s">
        <v>62</v>
      </c>
      <c r="F64" s="11">
        <v>126470.33</v>
      </c>
      <c r="G64" s="12"/>
      <c r="H64" s="13">
        <v>109185</v>
      </c>
      <c r="I64" s="29">
        <v>17285.349999999999</v>
      </c>
    </row>
    <row r="65" spans="1:10" s="14" customFormat="1" ht="13.95" customHeight="1" x14ac:dyDescent="0.25">
      <c r="A65" s="62"/>
      <c r="B65" s="261" t="s">
        <v>77</v>
      </c>
      <c r="C65" s="55"/>
      <c r="D65" s="19"/>
      <c r="E65" s="10"/>
      <c r="F65" s="11"/>
      <c r="G65" s="12"/>
      <c r="H65" s="13"/>
      <c r="I65" s="29"/>
    </row>
    <row r="66" spans="1:10" s="14" customFormat="1" ht="13.95" customHeight="1" x14ac:dyDescent="0.25">
      <c r="A66" s="82"/>
      <c r="B66" s="265"/>
      <c r="C66" s="52"/>
      <c r="D66" s="19"/>
      <c r="E66" s="7" t="s">
        <v>331</v>
      </c>
      <c r="F66" s="11"/>
      <c r="G66" s="12"/>
      <c r="H66" s="26"/>
      <c r="I66" s="34"/>
    </row>
    <row r="67" spans="1:10" s="14" customFormat="1" ht="13.95" customHeight="1" x14ac:dyDescent="0.25">
      <c r="A67" s="82"/>
      <c r="B67" s="265"/>
      <c r="C67" s="85"/>
      <c r="D67" s="19"/>
      <c r="E67" s="10"/>
      <c r="F67" s="11"/>
      <c r="G67" s="12"/>
      <c r="H67" s="13"/>
      <c r="I67" s="29"/>
    </row>
    <row r="68" spans="1:10" s="14" customFormat="1" ht="13.95" customHeight="1" x14ac:dyDescent="0.25">
      <c r="A68" s="82"/>
      <c r="B68" s="265"/>
      <c r="C68" s="85"/>
      <c r="D68" s="19"/>
      <c r="E68" s="10"/>
      <c r="F68" s="11"/>
      <c r="G68" s="12"/>
      <c r="H68" s="13"/>
      <c r="I68" s="29"/>
    </row>
    <row r="69" spans="1:10" s="14" customFormat="1" ht="13.95" customHeight="1" x14ac:dyDescent="0.25">
      <c r="A69" s="82"/>
      <c r="B69" s="135" t="s">
        <v>39</v>
      </c>
      <c r="C69" s="85"/>
      <c r="D69" s="19"/>
      <c r="E69" s="10"/>
      <c r="F69" s="11"/>
      <c r="G69" s="12"/>
      <c r="H69" s="13"/>
      <c r="I69" s="29"/>
    </row>
    <row r="70" spans="1:10" s="14" customFormat="1" ht="13.95" customHeight="1" x14ac:dyDescent="0.25">
      <c r="A70" s="82"/>
      <c r="B70" s="135" t="s">
        <v>40</v>
      </c>
      <c r="C70" s="85"/>
      <c r="D70" s="19"/>
      <c r="E70" s="10"/>
      <c r="F70" s="11"/>
      <c r="G70" s="12"/>
      <c r="H70" s="13"/>
      <c r="I70" s="29"/>
    </row>
    <row r="71" spans="1:10" s="14" customFormat="1" ht="13.95" customHeight="1" x14ac:dyDescent="0.25">
      <c r="A71" s="82"/>
      <c r="B71" s="135" t="s">
        <v>43</v>
      </c>
      <c r="C71" s="85"/>
      <c r="D71" s="19"/>
      <c r="E71" s="10"/>
      <c r="F71" s="11"/>
      <c r="G71" s="12"/>
      <c r="H71" s="13"/>
      <c r="I71" s="29"/>
    </row>
    <row r="72" spans="1:10" s="14" customFormat="1" ht="13.95" customHeight="1" x14ac:dyDescent="0.25">
      <c r="A72" s="82"/>
      <c r="B72" s="135" t="s">
        <v>71</v>
      </c>
      <c r="C72" s="85"/>
      <c r="D72" s="19"/>
      <c r="E72" s="10"/>
      <c r="F72" s="11"/>
      <c r="G72" s="12"/>
      <c r="H72" s="13"/>
      <c r="I72" s="29"/>
    </row>
    <row r="73" spans="1:10" s="14" customFormat="1" ht="13.95" customHeight="1" x14ac:dyDescent="0.25">
      <c r="A73" s="82"/>
      <c r="B73" s="135" t="s">
        <v>41</v>
      </c>
      <c r="C73" s="85"/>
      <c r="D73" s="19"/>
      <c r="E73" s="10"/>
      <c r="F73" s="11"/>
      <c r="G73" s="12"/>
      <c r="H73" s="13"/>
      <c r="I73" s="29"/>
    </row>
    <row r="74" spans="1:10" s="14" customFormat="1" ht="13.95" customHeight="1" x14ac:dyDescent="0.25">
      <c r="A74" s="82"/>
      <c r="B74" s="135" t="s">
        <v>44</v>
      </c>
      <c r="C74" s="85"/>
      <c r="D74" s="19"/>
      <c r="E74" s="10"/>
      <c r="F74" s="11"/>
      <c r="G74" s="12"/>
      <c r="H74" s="13"/>
      <c r="I74" s="29"/>
    </row>
    <row r="75" spans="1:10" s="14" customFormat="1" ht="13.95" customHeight="1" x14ac:dyDescent="0.25">
      <c r="A75" s="82"/>
      <c r="B75" s="135" t="s">
        <v>42</v>
      </c>
      <c r="C75" s="85"/>
      <c r="D75" s="19"/>
      <c r="E75" s="10"/>
      <c r="F75" s="11"/>
      <c r="G75" s="12"/>
      <c r="H75" s="13"/>
      <c r="I75" s="29"/>
    </row>
    <row r="76" spans="1:10" s="14" customFormat="1" ht="13.95" customHeight="1" x14ac:dyDescent="0.25">
      <c r="A76" s="83"/>
      <c r="B76" s="44"/>
      <c r="C76" s="54"/>
      <c r="D76" s="20"/>
      <c r="E76" s="15"/>
      <c r="F76" s="16"/>
      <c r="G76" s="17"/>
      <c r="H76" s="18"/>
      <c r="I76" s="31"/>
    </row>
    <row r="77" spans="1:10" s="14" customFormat="1" ht="13.95" customHeight="1" x14ac:dyDescent="0.25">
      <c r="A77" s="82"/>
      <c r="B77" s="43"/>
      <c r="C77" s="53"/>
      <c r="D77" s="19"/>
      <c r="E77" s="10"/>
      <c r="F77" s="11"/>
      <c r="G77" s="12"/>
      <c r="H77" s="13"/>
      <c r="I77" s="29"/>
    </row>
    <row r="78" spans="1:10" s="14" customFormat="1" ht="13.95" customHeight="1" x14ac:dyDescent="0.25">
      <c r="A78" s="82" t="s">
        <v>267</v>
      </c>
      <c r="B78" s="45" t="s">
        <v>255</v>
      </c>
      <c r="C78" s="55"/>
      <c r="D78" s="19"/>
      <c r="E78" s="28" t="s">
        <v>62</v>
      </c>
      <c r="F78" s="14">
        <v>2786</v>
      </c>
      <c r="G78" s="12"/>
      <c r="H78" s="13">
        <f>F78+F80-I78+F81</f>
        <v>38925.279999999999</v>
      </c>
      <c r="I78" s="29">
        <v>29997.34</v>
      </c>
      <c r="J78" s="195"/>
    </row>
    <row r="79" spans="1:10" s="14" customFormat="1" ht="13.95" customHeight="1" x14ac:dyDescent="0.25">
      <c r="A79" s="82"/>
      <c r="B79" s="261" t="s">
        <v>146</v>
      </c>
      <c r="C79" s="52"/>
      <c r="D79" s="19"/>
      <c r="G79" s="12"/>
      <c r="H79" s="13"/>
      <c r="I79" s="29"/>
    </row>
    <row r="80" spans="1:10" s="14" customFormat="1" ht="13.95" customHeight="1" x14ac:dyDescent="0.25">
      <c r="A80" s="82"/>
      <c r="B80" s="265"/>
      <c r="C80" s="85"/>
      <c r="D80" s="19"/>
      <c r="E80" s="121" t="s">
        <v>381</v>
      </c>
      <c r="F80" s="14">
        <v>55206</v>
      </c>
      <c r="G80" s="12"/>
      <c r="H80" s="13"/>
      <c r="I80" s="29"/>
    </row>
    <row r="81" spans="1:11" s="14" customFormat="1" ht="13.95" customHeight="1" x14ac:dyDescent="0.25">
      <c r="A81" s="82"/>
      <c r="B81" s="265"/>
      <c r="C81" s="85"/>
      <c r="D81" s="19"/>
      <c r="E81" s="14" t="s">
        <v>142</v>
      </c>
      <c r="F81" s="11">
        <v>10930.62</v>
      </c>
      <c r="G81" s="12"/>
      <c r="H81" s="13"/>
      <c r="I81" s="29"/>
    </row>
    <row r="82" spans="1:11" s="14" customFormat="1" ht="13.95" customHeight="1" x14ac:dyDescent="0.25">
      <c r="A82" s="82"/>
      <c r="B82" s="265"/>
      <c r="C82" s="85"/>
      <c r="D82" s="19"/>
      <c r="F82" s="11"/>
      <c r="G82" s="12"/>
      <c r="H82" s="13"/>
      <c r="I82" s="29"/>
    </row>
    <row r="83" spans="1:11" s="14" customFormat="1" ht="13.95" customHeight="1" x14ac:dyDescent="0.25">
      <c r="A83" s="82"/>
      <c r="B83" s="214" t="s">
        <v>104</v>
      </c>
      <c r="C83" s="85"/>
      <c r="D83" s="19"/>
      <c r="F83" s="11"/>
      <c r="G83" s="12"/>
      <c r="H83" s="13"/>
      <c r="I83" s="29"/>
    </row>
    <row r="84" spans="1:11" s="14" customFormat="1" ht="13.5" customHeight="1" x14ac:dyDescent="0.25">
      <c r="A84" s="82"/>
      <c r="B84" s="135" t="s">
        <v>17</v>
      </c>
      <c r="C84" s="85"/>
      <c r="D84" s="19"/>
      <c r="G84" s="12"/>
      <c r="H84" s="13"/>
      <c r="I84" s="29"/>
    </row>
    <row r="85" spans="1:11" s="14" customFormat="1" ht="13.95" customHeight="1" x14ac:dyDescent="0.25">
      <c r="A85" s="82"/>
      <c r="B85" s="135" t="s">
        <v>48</v>
      </c>
      <c r="C85" s="85"/>
      <c r="D85" s="19"/>
      <c r="G85" s="12"/>
      <c r="H85" s="13"/>
      <c r="I85" s="29"/>
    </row>
    <row r="86" spans="1:11" s="14" customFormat="1" ht="13.95" customHeight="1" x14ac:dyDescent="0.25">
      <c r="A86" s="82"/>
      <c r="B86" s="84" t="s">
        <v>440</v>
      </c>
      <c r="C86" s="85"/>
      <c r="D86" s="19"/>
      <c r="E86" s="10"/>
      <c r="F86" s="11"/>
      <c r="G86" s="12"/>
      <c r="H86" s="13"/>
      <c r="I86" s="29"/>
    </row>
    <row r="87" spans="1:11" s="14" customFormat="1" ht="13.95" customHeight="1" x14ac:dyDescent="0.25">
      <c r="A87" s="82"/>
      <c r="B87" s="84" t="s">
        <v>143</v>
      </c>
      <c r="C87" s="85"/>
      <c r="D87" s="19"/>
      <c r="E87" s="10"/>
      <c r="F87" s="11"/>
      <c r="G87" s="12"/>
      <c r="H87" s="13"/>
      <c r="I87" s="29"/>
    </row>
    <row r="88" spans="1:11" s="14" customFormat="1" ht="13.95" customHeight="1" x14ac:dyDescent="0.25">
      <c r="A88" s="82"/>
      <c r="B88" s="84" t="s">
        <v>144</v>
      </c>
      <c r="C88" s="85"/>
      <c r="D88" s="19"/>
      <c r="E88" s="10"/>
      <c r="F88" s="11"/>
      <c r="G88" s="12"/>
      <c r="H88" s="13"/>
      <c r="I88" s="29"/>
    </row>
    <row r="89" spans="1:11" s="14" customFormat="1" ht="13.95" customHeight="1" x14ac:dyDescent="0.25">
      <c r="A89" s="82"/>
      <c r="B89" s="84" t="s">
        <v>145</v>
      </c>
      <c r="C89" s="85"/>
      <c r="D89" s="19"/>
      <c r="E89" s="10"/>
      <c r="F89" s="11"/>
      <c r="G89" s="12"/>
      <c r="H89" s="13"/>
      <c r="I89" s="29"/>
    </row>
    <row r="90" spans="1:11" s="14" customFormat="1" ht="13.95" customHeight="1" x14ac:dyDescent="0.25">
      <c r="A90" s="83"/>
      <c r="B90" s="44"/>
      <c r="C90" s="54"/>
      <c r="D90" s="20"/>
      <c r="E90" s="15"/>
      <c r="F90" s="16"/>
      <c r="G90" s="17"/>
      <c r="H90" s="18"/>
      <c r="I90" s="31"/>
    </row>
    <row r="91" spans="1:11" s="14" customFormat="1" ht="13.95" customHeight="1" x14ac:dyDescent="0.25">
      <c r="A91" s="82"/>
      <c r="B91" s="43"/>
      <c r="C91" s="53"/>
      <c r="D91" s="19"/>
      <c r="E91" s="10"/>
      <c r="F91" s="11"/>
      <c r="G91" s="12"/>
      <c r="H91" s="13"/>
      <c r="I91" s="29"/>
    </row>
    <row r="92" spans="1:11" s="14" customFormat="1" ht="13.95" customHeight="1" x14ac:dyDescent="0.25">
      <c r="A92" s="82" t="s">
        <v>268</v>
      </c>
      <c r="B92" s="45" t="s">
        <v>105</v>
      </c>
      <c r="C92" s="55"/>
      <c r="D92" s="19"/>
      <c r="E92" s="28" t="s">
        <v>62</v>
      </c>
      <c r="F92" s="11">
        <v>37109.43</v>
      </c>
      <c r="G92" s="12"/>
      <c r="H92" s="13">
        <f>F92-I92</f>
        <v>29109.43</v>
      </c>
      <c r="I92" s="29">
        <v>8000</v>
      </c>
      <c r="K92" s="195"/>
    </row>
    <row r="93" spans="1:11" s="14" customFormat="1" ht="13.95" customHeight="1" x14ac:dyDescent="0.25">
      <c r="A93" s="82"/>
      <c r="B93" s="263" t="s">
        <v>257</v>
      </c>
      <c r="C93" s="58"/>
      <c r="D93" s="19"/>
      <c r="E93" s="10"/>
      <c r="F93" s="11"/>
      <c r="G93" s="12"/>
      <c r="H93" s="13"/>
      <c r="I93" s="61"/>
    </row>
    <row r="94" spans="1:11" s="14" customFormat="1" ht="13.95" customHeight="1" x14ac:dyDescent="0.25">
      <c r="A94" s="82"/>
      <c r="B94" s="264"/>
      <c r="C94" s="85"/>
      <c r="D94" s="19"/>
      <c r="E94" s="10" t="s">
        <v>331</v>
      </c>
      <c r="F94" s="11"/>
      <c r="G94" s="12"/>
      <c r="H94" s="13"/>
      <c r="I94" s="29"/>
    </row>
    <row r="95" spans="1:11" s="14" customFormat="1" ht="13.95" customHeight="1" x14ac:dyDescent="0.25">
      <c r="A95" s="82"/>
      <c r="B95" s="264"/>
      <c r="C95" s="85"/>
      <c r="D95" s="19"/>
      <c r="E95" s="10"/>
      <c r="F95" s="11"/>
      <c r="G95" s="12"/>
      <c r="H95" s="13"/>
      <c r="I95" s="29"/>
    </row>
    <row r="96" spans="1:11" s="14" customFormat="1" ht="13.95" customHeight="1" x14ac:dyDescent="0.25">
      <c r="A96" s="82"/>
      <c r="B96" s="264"/>
      <c r="C96" s="85"/>
      <c r="D96" s="19"/>
      <c r="E96" s="10"/>
      <c r="F96" s="11"/>
      <c r="G96" s="12"/>
      <c r="H96" s="13"/>
      <c r="I96" s="29"/>
    </row>
    <row r="97" spans="1:9" s="14" customFormat="1" ht="13.95" customHeight="1" x14ac:dyDescent="0.25">
      <c r="A97" s="86"/>
      <c r="B97" s="264"/>
      <c r="C97" s="85"/>
      <c r="D97" s="19"/>
      <c r="E97" s="10"/>
      <c r="F97" s="11"/>
      <c r="G97" s="12"/>
      <c r="H97" s="13"/>
      <c r="I97" s="29"/>
    </row>
    <row r="98" spans="1:9" s="14" customFormat="1" ht="13.95" customHeight="1" x14ac:dyDescent="0.25">
      <c r="A98" s="83"/>
      <c r="B98" s="44"/>
      <c r="C98" s="54"/>
      <c r="D98" s="20"/>
      <c r="E98" s="15"/>
      <c r="F98" s="16"/>
      <c r="G98" s="17"/>
      <c r="H98" s="18"/>
      <c r="I98" s="31"/>
    </row>
    <row r="99" spans="1:9" s="14" customFormat="1" ht="13.95" customHeight="1" x14ac:dyDescent="0.25">
      <c r="A99" s="82"/>
      <c r="B99" s="43"/>
      <c r="C99" s="53"/>
      <c r="D99" s="19"/>
      <c r="E99" s="10"/>
      <c r="F99" s="11"/>
      <c r="G99" s="12"/>
      <c r="H99" s="13"/>
      <c r="I99" s="29"/>
    </row>
    <row r="100" spans="1:9" s="14" customFormat="1" ht="13.95" customHeight="1" x14ac:dyDescent="0.25">
      <c r="A100" s="82" t="s">
        <v>269</v>
      </c>
      <c r="B100" s="45" t="s">
        <v>256</v>
      </c>
      <c r="C100" s="55"/>
      <c r="D100" s="19"/>
      <c r="E100" s="28" t="s">
        <v>62</v>
      </c>
      <c r="F100" s="14">
        <v>-105026.64</v>
      </c>
      <c r="G100" s="12"/>
      <c r="H100" s="13">
        <v>260670</v>
      </c>
      <c r="I100" s="29">
        <v>79330.080000000002</v>
      </c>
    </row>
    <row r="101" spans="1:9" s="14" customFormat="1" ht="13.95" customHeight="1" x14ac:dyDescent="0.25">
      <c r="A101" s="82"/>
      <c r="B101" s="261" t="s">
        <v>305</v>
      </c>
      <c r="C101" s="52"/>
      <c r="D101" s="19"/>
      <c r="E101" s="10" t="s">
        <v>382</v>
      </c>
      <c r="F101" s="11">
        <v>105000</v>
      </c>
      <c r="G101" s="12"/>
      <c r="H101" s="13"/>
      <c r="I101" s="29"/>
    </row>
    <row r="102" spans="1:9" s="14" customFormat="1" ht="13.95" customHeight="1" x14ac:dyDescent="0.25">
      <c r="A102" s="82"/>
      <c r="B102" s="261"/>
      <c r="C102" s="52"/>
      <c r="D102" s="69"/>
      <c r="E102" s="10" t="s">
        <v>455</v>
      </c>
      <c r="F102" s="11">
        <v>160000</v>
      </c>
      <c r="G102" s="12"/>
      <c r="H102" s="13"/>
      <c r="I102" s="29"/>
    </row>
    <row r="103" spans="1:9" s="14" customFormat="1" ht="13.5" customHeight="1" x14ac:dyDescent="0.25">
      <c r="A103" s="89"/>
      <c r="C103" s="52"/>
      <c r="D103" s="19"/>
      <c r="E103" s="27" t="s">
        <v>383</v>
      </c>
      <c r="F103" s="14">
        <v>180000</v>
      </c>
      <c r="G103" s="19"/>
      <c r="H103" s="13"/>
      <c r="I103" s="29"/>
    </row>
    <row r="104" spans="1:9" s="14" customFormat="1" ht="13.5" customHeight="1" x14ac:dyDescent="0.25">
      <c r="A104" s="82"/>
      <c r="B104" s="42" t="s">
        <v>102</v>
      </c>
      <c r="C104" s="52"/>
      <c r="D104" s="19"/>
      <c r="E104" s="27" t="s">
        <v>75</v>
      </c>
      <c r="F104" s="14">
        <v>160000</v>
      </c>
      <c r="G104" s="19" t="s">
        <v>74</v>
      </c>
      <c r="H104" s="13"/>
      <c r="I104" s="61"/>
    </row>
    <row r="105" spans="1:9" s="14" customFormat="1" ht="13.5" customHeight="1" x14ac:dyDescent="0.25">
      <c r="A105" s="82"/>
      <c r="B105" s="42"/>
      <c r="C105" s="52"/>
      <c r="D105" s="19"/>
      <c r="E105" s="27" t="s">
        <v>76</v>
      </c>
      <c r="F105" s="14">
        <v>160000</v>
      </c>
      <c r="G105" s="19" t="s">
        <v>74</v>
      </c>
      <c r="H105" s="13"/>
      <c r="I105" s="61"/>
    </row>
    <row r="106" spans="1:9" s="14" customFormat="1" ht="13.95" customHeight="1" x14ac:dyDescent="0.25">
      <c r="A106" s="83"/>
      <c r="B106" s="44"/>
      <c r="C106" s="54"/>
      <c r="D106" s="20"/>
      <c r="E106" s="15"/>
      <c r="F106" s="16"/>
      <c r="G106" s="20"/>
      <c r="H106" s="18"/>
      <c r="I106" s="31"/>
    </row>
    <row r="107" spans="1:9" s="14" customFormat="1" ht="13.95" customHeight="1" x14ac:dyDescent="0.25">
      <c r="A107" s="123"/>
      <c r="B107" s="43"/>
      <c r="C107" s="53"/>
      <c r="D107" s="19"/>
      <c r="E107" s="10"/>
      <c r="F107" s="11"/>
      <c r="G107" s="12"/>
      <c r="H107" s="13"/>
      <c r="I107" s="29"/>
    </row>
    <row r="108" spans="1:9" s="14" customFormat="1" ht="13.95" customHeight="1" x14ac:dyDescent="0.25">
      <c r="A108" s="123" t="s">
        <v>342</v>
      </c>
      <c r="B108" s="45" t="s">
        <v>323</v>
      </c>
      <c r="C108" s="55"/>
      <c r="D108" s="19"/>
      <c r="E108" s="10" t="s">
        <v>324</v>
      </c>
      <c r="F108" s="11">
        <v>90563</v>
      </c>
      <c r="G108" s="12"/>
      <c r="H108" s="13">
        <v>856240</v>
      </c>
      <c r="I108" s="122" t="s">
        <v>318</v>
      </c>
    </row>
    <row r="109" spans="1:9" s="14" customFormat="1" ht="13.95" customHeight="1" x14ac:dyDescent="0.25">
      <c r="A109" s="123"/>
      <c r="B109" s="42" t="s">
        <v>15</v>
      </c>
      <c r="C109" s="52"/>
      <c r="D109" s="19"/>
      <c r="E109" s="10" t="s">
        <v>325</v>
      </c>
      <c r="F109" s="11">
        <v>83382.64</v>
      </c>
      <c r="G109" s="12"/>
      <c r="H109" s="13"/>
      <c r="I109" s="119" t="s">
        <v>65</v>
      </c>
    </row>
    <row r="110" spans="1:9" s="14" customFormat="1" ht="13.95" customHeight="1" x14ac:dyDescent="0.25">
      <c r="A110" s="123"/>
      <c r="B110" s="42"/>
      <c r="C110" s="52"/>
      <c r="D110" s="19"/>
      <c r="E110" s="10" t="s">
        <v>326</v>
      </c>
      <c r="F110" s="11">
        <v>2111</v>
      </c>
      <c r="G110" s="12"/>
      <c r="H110" s="13"/>
      <c r="I110" s="29"/>
    </row>
    <row r="111" spans="1:9" s="14" customFormat="1" ht="13.95" customHeight="1" x14ac:dyDescent="0.25">
      <c r="A111" s="123"/>
      <c r="B111" s="43"/>
      <c r="C111" s="53"/>
      <c r="D111" s="19"/>
      <c r="E111" s="10" t="s">
        <v>327</v>
      </c>
      <c r="F111" s="11">
        <v>8000</v>
      </c>
      <c r="G111" s="12"/>
      <c r="H111" s="13"/>
      <c r="I111" s="29"/>
    </row>
    <row r="112" spans="1:9" s="14" customFormat="1" ht="13.95" customHeight="1" x14ac:dyDescent="0.25">
      <c r="A112" s="123"/>
      <c r="B112" s="43"/>
      <c r="C112" s="53"/>
      <c r="D112" s="19"/>
      <c r="E112" s="72" t="s">
        <v>384</v>
      </c>
      <c r="F112" s="11">
        <v>179973</v>
      </c>
      <c r="G112" s="12"/>
      <c r="H112" s="13"/>
      <c r="I112" s="29"/>
    </row>
    <row r="113" spans="1:9" s="14" customFormat="1" ht="13.95" customHeight="1" x14ac:dyDescent="0.25">
      <c r="A113" s="123"/>
      <c r="B113" s="43"/>
      <c r="C113" s="53"/>
      <c r="D113" s="19"/>
      <c r="E113" s="10" t="s">
        <v>328</v>
      </c>
      <c r="F113" s="11">
        <v>170000</v>
      </c>
      <c r="G113" s="12"/>
      <c r="H113" s="13"/>
      <c r="I113" s="29"/>
    </row>
    <row r="114" spans="1:9" s="14" customFormat="1" ht="13.95" customHeight="1" x14ac:dyDescent="0.25">
      <c r="A114" s="123"/>
      <c r="B114" s="43"/>
      <c r="C114" s="53"/>
      <c r="D114" s="19"/>
      <c r="E114" s="10" t="s">
        <v>329</v>
      </c>
      <c r="F114" s="11">
        <v>158614.35999999999</v>
      </c>
      <c r="G114" s="12"/>
      <c r="H114" s="13"/>
      <c r="I114" s="29"/>
    </row>
    <row r="115" spans="1:9" s="14" customFormat="1" ht="13.95" customHeight="1" x14ac:dyDescent="0.25">
      <c r="A115" s="123"/>
      <c r="B115" s="43"/>
      <c r="C115" s="53"/>
      <c r="D115" s="19"/>
      <c r="E115" s="10" t="s">
        <v>330</v>
      </c>
      <c r="F115" s="11">
        <v>50224</v>
      </c>
      <c r="G115" s="12"/>
      <c r="H115" s="13"/>
      <c r="I115" s="29"/>
    </row>
    <row r="116" spans="1:9" s="14" customFormat="1" ht="13.95" customHeight="1" x14ac:dyDescent="0.25">
      <c r="A116" s="123"/>
      <c r="B116" s="43"/>
      <c r="C116" s="53"/>
      <c r="D116" s="19"/>
      <c r="E116" s="27" t="s">
        <v>331</v>
      </c>
      <c r="F116" s="12">
        <v>50000</v>
      </c>
      <c r="G116" s="12"/>
      <c r="H116" s="13"/>
      <c r="I116" s="29"/>
    </row>
    <row r="117" spans="1:9" s="14" customFormat="1" ht="13.95" customHeight="1" x14ac:dyDescent="0.25">
      <c r="A117" s="123"/>
      <c r="B117" s="43"/>
      <c r="C117" s="53"/>
      <c r="D117" s="19"/>
      <c r="E117" s="27" t="s">
        <v>385</v>
      </c>
      <c r="F117" s="12">
        <v>63372</v>
      </c>
      <c r="G117" s="12"/>
      <c r="H117" s="13"/>
      <c r="I117" s="29"/>
    </row>
    <row r="118" spans="1:9" s="14" customFormat="1" ht="13.95" customHeight="1" x14ac:dyDescent="0.25">
      <c r="A118" s="123"/>
      <c r="B118" s="43"/>
      <c r="C118" s="53"/>
      <c r="D118" s="19"/>
      <c r="E118" s="12" t="s">
        <v>332</v>
      </c>
      <c r="F118" s="12">
        <f>SUM(F108:F117)</f>
        <v>856240</v>
      </c>
      <c r="G118" s="12"/>
      <c r="H118" s="13"/>
      <c r="I118" s="29"/>
    </row>
    <row r="119" spans="1:9" s="14" customFormat="1" ht="13.95" customHeight="1" x14ac:dyDescent="0.25">
      <c r="A119" s="123"/>
      <c r="B119" s="43"/>
      <c r="C119" s="53"/>
      <c r="D119" s="19"/>
      <c r="E119" s="12"/>
      <c r="F119" s="12"/>
      <c r="G119" s="12"/>
      <c r="H119" s="13"/>
      <c r="I119" s="29"/>
    </row>
    <row r="120" spans="1:9" s="14" customFormat="1" ht="13.95" customHeight="1" x14ac:dyDescent="0.25">
      <c r="A120" s="123"/>
      <c r="B120" s="43"/>
      <c r="C120" s="53"/>
      <c r="D120" s="19" t="s">
        <v>333</v>
      </c>
      <c r="E120" s="125" t="s">
        <v>334</v>
      </c>
      <c r="F120" s="11">
        <v>100000</v>
      </c>
      <c r="G120" s="12" t="s">
        <v>335</v>
      </c>
      <c r="H120" s="13"/>
      <c r="I120" s="29"/>
    </row>
    <row r="121" spans="1:9" s="14" customFormat="1" ht="13.95" customHeight="1" x14ac:dyDescent="0.3">
      <c r="A121" s="123"/>
      <c r="B121" s="182" t="s">
        <v>91</v>
      </c>
      <c r="C121" s="53"/>
      <c r="D121" s="124" t="s">
        <v>333</v>
      </c>
      <c r="E121" s="125" t="s">
        <v>336</v>
      </c>
      <c r="F121" s="11">
        <v>50000</v>
      </c>
      <c r="G121" s="12" t="s">
        <v>335</v>
      </c>
      <c r="H121" s="13"/>
      <c r="I121" s="29"/>
    </row>
    <row r="122" spans="1:9" s="14" customFormat="1" ht="13.95" customHeight="1" x14ac:dyDescent="0.3">
      <c r="A122" s="123"/>
      <c r="B122" s="182" t="s">
        <v>90</v>
      </c>
      <c r="C122" s="53"/>
      <c r="D122" s="124" t="s">
        <v>333</v>
      </c>
      <c r="E122" s="126" t="s">
        <v>337</v>
      </c>
      <c r="F122" s="11"/>
      <c r="G122" s="12"/>
      <c r="H122" s="13"/>
      <c r="I122" s="29"/>
    </row>
    <row r="123" spans="1:9" s="14" customFormat="1" ht="13.95" customHeight="1" x14ac:dyDescent="0.3">
      <c r="A123" s="123"/>
      <c r="B123" s="43"/>
      <c r="C123" s="53"/>
      <c r="D123" s="124"/>
      <c r="E123" s="127" t="s">
        <v>338</v>
      </c>
      <c r="F123" s="11">
        <v>45000</v>
      </c>
      <c r="G123" s="12" t="s">
        <v>335</v>
      </c>
      <c r="H123" s="13"/>
      <c r="I123" s="29"/>
    </row>
    <row r="124" spans="1:9" s="14" customFormat="1" ht="13.95" customHeight="1" x14ac:dyDescent="0.25">
      <c r="A124" s="128"/>
      <c r="B124" s="44"/>
      <c r="C124" s="54"/>
      <c r="D124" s="20"/>
      <c r="E124" s="15"/>
      <c r="F124" s="16"/>
      <c r="G124" s="17"/>
      <c r="H124" s="18"/>
      <c r="I124" s="31"/>
    </row>
    <row r="125" spans="1:9" s="14" customFormat="1" ht="13.95" customHeight="1" x14ac:dyDescent="0.25">
      <c r="A125" s="123"/>
      <c r="B125" s="43"/>
      <c r="C125" s="53"/>
      <c r="D125" s="19"/>
      <c r="E125" s="10"/>
      <c r="F125" s="11"/>
      <c r="G125" s="12"/>
      <c r="H125" s="13"/>
      <c r="I125" s="29"/>
    </row>
    <row r="126" spans="1:9" s="14" customFormat="1" ht="13.95" customHeight="1" x14ac:dyDescent="0.25">
      <c r="A126" s="123" t="s">
        <v>341</v>
      </c>
      <c r="B126" s="45" t="s">
        <v>339</v>
      </c>
      <c r="C126" s="55"/>
      <c r="D126" s="19"/>
      <c r="E126" s="28" t="s">
        <v>62</v>
      </c>
      <c r="F126" s="14">
        <v>-13383</v>
      </c>
      <c r="G126" s="12"/>
      <c r="H126" s="13">
        <v>17017.099999999999</v>
      </c>
      <c r="I126" s="122" t="s">
        <v>318</v>
      </c>
    </row>
    <row r="127" spans="1:9" s="14" customFormat="1" ht="13.95" customHeight="1" x14ac:dyDescent="0.25">
      <c r="A127" s="123"/>
      <c r="B127" s="261" t="s">
        <v>16</v>
      </c>
      <c r="C127" s="52"/>
      <c r="D127" s="19"/>
      <c r="E127" s="10"/>
      <c r="F127" s="11"/>
      <c r="G127" s="12"/>
      <c r="H127" s="13"/>
      <c r="I127" s="119" t="s">
        <v>64</v>
      </c>
    </row>
    <row r="128" spans="1:9" s="14" customFormat="1" ht="13.95" customHeight="1" x14ac:dyDescent="0.25">
      <c r="A128" s="123"/>
      <c r="B128" s="261"/>
      <c r="C128" s="52"/>
      <c r="D128" s="19"/>
      <c r="E128" s="10" t="s">
        <v>386</v>
      </c>
      <c r="F128" s="11">
        <v>30400</v>
      </c>
      <c r="G128" s="12"/>
      <c r="H128" s="13"/>
      <c r="I128" s="29"/>
    </row>
    <row r="129" spans="1:9" s="14" customFormat="1" ht="13.95" customHeight="1" x14ac:dyDescent="0.25">
      <c r="A129" s="123"/>
      <c r="B129" s="261"/>
      <c r="C129" s="52"/>
      <c r="D129" s="19"/>
      <c r="G129" s="12"/>
      <c r="H129" s="13"/>
      <c r="I129" s="29"/>
    </row>
    <row r="130" spans="1:9" s="14" customFormat="1" ht="13.95" customHeight="1" x14ac:dyDescent="0.25">
      <c r="A130" s="123"/>
      <c r="B130" s="42" t="s">
        <v>441</v>
      </c>
      <c r="C130" s="52"/>
      <c r="D130" s="19"/>
      <c r="E130" s="10"/>
      <c r="F130" s="11"/>
      <c r="G130" s="12"/>
      <c r="H130" s="13"/>
      <c r="I130" s="29"/>
    </row>
    <row r="131" spans="1:9" s="14" customFormat="1" ht="13.95" customHeight="1" x14ac:dyDescent="0.25">
      <c r="A131" s="128"/>
      <c r="B131" s="44"/>
      <c r="C131" s="54"/>
      <c r="D131" s="20"/>
      <c r="E131" s="15"/>
      <c r="F131" s="16"/>
      <c r="G131" s="17"/>
      <c r="H131" s="18"/>
      <c r="I131" s="31"/>
    </row>
    <row r="132" spans="1:9" s="14" customFormat="1" ht="13.5" customHeight="1" x14ac:dyDescent="0.25">
      <c r="A132" s="82"/>
      <c r="B132" s="43"/>
      <c r="C132" s="53"/>
      <c r="D132" s="19"/>
      <c r="E132" s="10"/>
      <c r="F132" s="11"/>
      <c r="G132" s="12"/>
      <c r="H132" s="13"/>
      <c r="I132" s="29"/>
    </row>
    <row r="133" spans="1:9" s="14" customFormat="1" ht="13.95" customHeight="1" x14ac:dyDescent="0.25">
      <c r="A133" s="82" t="s">
        <v>101</v>
      </c>
      <c r="B133" s="45" t="s">
        <v>315</v>
      </c>
      <c r="C133" s="55"/>
      <c r="D133" s="19"/>
      <c r="E133" s="10" t="s">
        <v>387</v>
      </c>
      <c r="F133" s="11">
        <v>3420.75</v>
      </c>
      <c r="G133" s="12"/>
      <c r="H133" s="13">
        <f>F133+F134+F135-I133</f>
        <v>6619.75</v>
      </c>
      <c r="I133" s="29">
        <v>3175.72</v>
      </c>
    </row>
    <row r="134" spans="1:9" s="14" customFormat="1" ht="13.95" customHeight="1" x14ac:dyDescent="0.25">
      <c r="A134" s="82"/>
      <c r="B134" s="261" t="s">
        <v>286</v>
      </c>
      <c r="C134" s="52"/>
      <c r="D134" s="19"/>
      <c r="E134" s="10" t="s">
        <v>388</v>
      </c>
      <c r="F134" s="11">
        <v>3175.75</v>
      </c>
      <c r="G134" s="12"/>
      <c r="H134" s="13"/>
      <c r="I134" s="29"/>
    </row>
    <row r="135" spans="1:9" s="14" customFormat="1" ht="13.95" customHeight="1" x14ac:dyDescent="0.25">
      <c r="A135" s="82"/>
      <c r="B135" s="261"/>
      <c r="C135" s="52"/>
      <c r="D135" s="19"/>
      <c r="E135" s="10" t="s">
        <v>389</v>
      </c>
      <c r="F135" s="11">
        <v>3198.97</v>
      </c>
      <c r="G135" s="12"/>
      <c r="H135" s="13"/>
      <c r="I135" s="29"/>
    </row>
    <row r="136" spans="1:9" s="14" customFormat="1" ht="13.95" customHeight="1" x14ac:dyDescent="0.25">
      <c r="A136" s="82"/>
      <c r="B136" s="261"/>
      <c r="C136" s="52"/>
      <c r="D136" s="19"/>
      <c r="G136" s="12"/>
      <c r="H136" s="13"/>
      <c r="I136" s="29"/>
    </row>
    <row r="137" spans="1:9" s="14" customFormat="1" ht="13.95" customHeight="1" x14ac:dyDescent="0.25">
      <c r="A137" s="82"/>
      <c r="B137" s="261"/>
      <c r="C137" s="52"/>
      <c r="D137" s="19"/>
      <c r="G137" s="12"/>
      <c r="H137" s="13"/>
      <c r="I137" s="29"/>
    </row>
    <row r="138" spans="1:9" s="14" customFormat="1" ht="13.95" customHeight="1" x14ac:dyDescent="0.25">
      <c r="A138" s="83"/>
      <c r="B138" s="44"/>
      <c r="C138" s="54"/>
      <c r="D138" s="20"/>
      <c r="E138" s="15"/>
      <c r="F138" s="16"/>
      <c r="G138" s="17"/>
      <c r="H138" s="18"/>
      <c r="I138" s="31"/>
    </row>
    <row r="139" spans="1:9" s="14" customFormat="1" ht="15.6" customHeight="1" x14ac:dyDescent="0.25">
      <c r="A139" s="82"/>
      <c r="B139" s="43"/>
      <c r="C139" s="53"/>
      <c r="D139" s="19"/>
      <c r="E139" s="10"/>
      <c r="F139" s="11"/>
      <c r="G139" s="12"/>
      <c r="H139" s="13"/>
      <c r="I139" s="29"/>
    </row>
    <row r="140" spans="1:9" s="14" customFormat="1" ht="15.6" customHeight="1" x14ac:dyDescent="0.25">
      <c r="A140" s="82" t="s">
        <v>270</v>
      </c>
      <c r="B140" s="45" t="s">
        <v>271</v>
      </c>
      <c r="C140" s="55"/>
      <c r="D140" s="19"/>
      <c r="E140" s="28" t="s">
        <v>62</v>
      </c>
      <c r="F140" s="14">
        <v>1680.4</v>
      </c>
      <c r="G140" s="12"/>
      <c r="H140" s="13">
        <v>1134709</v>
      </c>
      <c r="I140" s="122" t="s">
        <v>318</v>
      </c>
    </row>
    <row r="141" spans="1:9" s="14" customFormat="1" ht="15.6" customHeight="1" x14ac:dyDescent="0.25">
      <c r="A141" s="82"/>
      <c r="B141" s="263" t="s">
        <v>50</v>
      </c>
      <c r="C141" s="58"/>
      <c r="D141" s="19"/>
      <c r="G141" s="12"/>
      <c r="H141" s="13"/>
      <c r="I141" s="196" t="s">
        <v>82</v>
      </c>
    </row>
    <row r="142" spans="1:9" s="14" customFormat="1" ht="15.6" customHeight="1" x14ac:dyDescent="0.25">
      <c r="A142" s="82"/>
      <c r="B142" s="264"/>
      <c r="C142" s="85"/>
      <c r="D142" s="19"/>
      <c r="E142" s="7" t="s">
        <v>390</v>
      </c>
      <c r="F142" s="11">
        <v>698152.15</v>
      </c>
      <c r="G142" s="12"/>
      <c r="H142" s="13"/>
      <c r="I142" s="29"/>
    </row>
    <row r="143" spans="1:9" s="14" customFormat="1" ht="15.6" customHeight="1" x14ac:dyDescent="0.25">
      <c r="A143" s="82"/>
      <c r="B143" s="264"/>
      <c r="C143" s="85"/>
      <c r="D143" s="19"/>
      <c r="E143" s="10" t="s">
        <v>391</v>
      </c>
      <c r="F143" s="11">
        <v>35732.15</v>
      </c>
      <c r="G143" s="12"/>
      <c r="H143" s="13"/>
      <c r="I143" s="29"/>
    </row>
    <row r="144" spans="1:9" s="14" customFormat="1" ht="15.6" customHeight="1" x14ac:dyDescent="0.25">
      <c r="A144" s="82"/>
      <c r="B144" s="264"/>
      <c r="C144" s="85"/>
      <c r="D144" s="19"/>
      <c r="E144" s="10" t="s">
        <v>392</v>
      </c>
      <c r="F144" s="11">
        <v>399144.91</v>
      </c>
      <c r="G144" s="12"/>
      <c r="H144" s="13"/>
      <c r="I144" s="29"/>
    </row>
    <row r="145" spans="1:9" s="14" customFormat="1" ht="15.6" customHeight="1" x14ac:dyDescent="0.25">
      <c r="A145" s="82"/>
      <c r="B145" s="84" t="s">
        <v>106</v>
      </c>
      <c r="C145" s="85"/>
      <c r="D145" s="19"/>
      <c r="E145" s="10"/>
      <c r="F145" s="11"/>
      <c r="G145" s="12"/>
      <c r="H145" s="13"/>
      <c r="I145" s="29"/>
    </row>
    <row r="146" spans="1:9" s="14" customFormat="1" ht="15.6" customHeight="1" x14ac:dyDescent="0.25">
      <c r="A146" s="83"/>
      <c r="B146" s="44"/>
      <c r="C146" s="54"/>
      <c r="D146" s="20"/>
      <c r="E146" s="15"/>
      <c r="F146" s="16"/>
      <c r="G146" s="17"/>
      <c r="H146" s="18"/>
      <c r="I146" s="31"/>
    </row>
    <row r="147" spans="1:9" s="14" customFormat="1" ht="15.6" customHeight="1" x14ac:dyDescent="0.25">
      <c r="A147" s="82"/>
      <c r="B147" s="43"/>
      <c r="C147" s="53"/>
      <c r="D147" s="19"/>
      <c r="E147" s="10"/>
      <c r="F147" s="11"/>
      <c r="G147" s="12"/>
      <c r="H147" s="13"/>
      <c r="I147" s="29"/>
    </row>
    <row r="148" spans="1:9" s="14" customFormat="1" ht="15.6" customHeight="1" x14ac:dyDescent="0.25">
      <c r="A148" s="82" t="s">
        <v>272</v>
      </c>
      <c r="B148" s="41" t="s">
        <v>274</v>
      </c>
      <c r="C148" s="53"/>
      <c r="D148" s="19"/>
      <c r="E148" s="7" t="s">
        <v>69</v>
      </c>
      <c r="F148" s="11">
        <v>232271.32</v>
      </c>
      <c r="G148" s="12"/>
      <c r="H148" s="13">
        <f>F148+F149-I148</f>
        <v>443504.88</v>
      </c>
      <c r="I148" s="29">
        <v>11998.98</v>
      </c>
    </row>
    <row r="149" spans="1:9" s="14" customFormat="1" ht="15.6" customHeight="1" x14ac:dyDescent="0.25">
      <c r="A149" s="82" t="s">
        <v>273</v>
      </c>
      <c r="B149" s="261" t="s">
        <v>49</v>
      </c>
      <c r="C149" s="53"/>
      <c r="D149" s="19"/>
      <c r="E149" s="7" t="s">
        <v>147</v>
      </c>
      <c r="F149" s="11">
        <v>223232.54</v>
      </c>
      <c r="G149" s="12"/>
      <c r="H149" s="13"/>
      <c r="I149" s="29"/>
    </row>
    <row r="150" spans="1:9" s="14" customFormat="1" ht="15.6" customHeight="1" x14ac:dyDescent="0.25">
      <c r="A150" s="82"/>
      <c r="B150" s="261"/>
      <c r="C150" s="53"/>
      <c r="D150" s="19"/>
      <c r="G150" s="12"/>
      <c r="H150" s="13"/>
      <c r="I150" s="29"/>
    </row>
    <row r="151" spans="1:9" s="14" customFormat="1" ht="15.6" customHeight="1" x14ac:dyDescent="0.25">
      <c r="A151" s="82"/>
      <c r="B151" s="266" t="s">
        <v>126</v>
      </c>
      <c r="C151" s="53"/>
      <c r="D151" s="19"/>
      <c r="E151" s="10"/>
      <c r="F151" s="11"/>
      <c r="G151" s="12"/>
      <c r="H151" s="13"/>
      <c r="I151" s="29"/>
    </row>
    <row r="152" spans="1:9" s="14" customFormat="1" ht="15.6" customHeight="1" x14ac:dyDescent="0.25">
      <c r="A152" s="82"/>
      <c r="B152" s="266"/>
      <c r="C152" s="53"/>
      <c r="D152" s="19"/>
      <c r="E152" s="10"/>
      <c r="F152" s="11"/>
      <c r="G152" s="12"/>
      <c r="H152" s="13"/>
      <c r="I152" s="29"/>
    </row>
    <row r="153" spans="1:9" s="14" customFormat="1" ht="15.6" customHeight="1" x14ac:dyDescent="0.25">
      <c r="A153" s="82"/>
      <c r="B153" s="215" t="s">
        <v>148</v>
      </c>
      <c r="C153" s="53"/>
      <c r="D153" s="19"/>
      <c r="E153" s="10"/>
      <c r="F153" s="11"/>
      <c r="G153" s="12"/>
      <c r="H153" s="13"/>
      <c r="I153" s="29"/>
    </row>
    <row r="154" spans="1:9" s="14" customFormat="1" ht="15.6" customHeight="1" x14ac:dyDescent="0.25">
      <c r="A154" s="82"/>
      <c r="B154" s="215" t="s">
        <v>149</v>
      </c>
      <c r="C154" s="53"/>
      <c r="D154" s="19"/>
      <c r="E154" s="10"/>
      <c r="F154" s="11"/>
      <c r="G154" s="12"/>
      <c r="H154" s="13"/>
      <c r="I154" s="29"/>
    </row>
    <row r="155" spans="1:9" s="14" customFormat="1" ht="15.6" customHeight="1" x14ac:dyDescent="0.25">
      <c r="A155" s="82"/>
      <c r="B155" s="215" t="s">
        <v>185</v>
      </c>
      <c r="C155" s="53"/>
      <c r="D155" s="19"/>
      <c r="E155" s="10"/>
      <c r="F155" s="11"/>
      <c r="G155" s="12"/>
      <c r="H155" s="13"/>
      <c r="I155" s="29"/>
    </row>
    <row r="156" spans="1:9" s="14" customFormat="1" ht="15.6" customHeight="1" x14ac:dyDescent="0.25">
      <c r="A156" s="83"/>
      <c r="B156" s="44"/>
      <c r="C156" s="54"/>
      <c r="D156" s="20"/>
      <c r="E156" s="15"/>
      <c r="F156" s="16"/>
      <c r="G156" s="17"/>
      <c r="H156" s="18"/>
      <c r="I156" s="31"/>
    </row>
    <row r="157" spans="1:9" s="14" customFormat="1" ht="13.95" customHeight="1" x14ac:dyDescent="0.25">
      <c r="A157" s="82"/>
      <c r="B157" s="43"/>
      <c r="C157" s="53"/>
      <c r="D157" s="19"/>
      <c r="E157" s="10"/>
      <c r="F157" s="11"/>
      <c r="G157" s="12"/>
      <c r="H157" s="13"/>
      <c r="I157" s="29"/>
    </row>
    <row r="158" spans="1:9" s="14" customFormat="1" ht="13.95" customHeight="1" x14ac:dyDescent="0.25">
      <c r="A158" s="82" t="s">
        <v>275</v>
      </c>
      <c r="B158" s="45" t="s">
        <v>107</v>
      </c>
      <c r="C158" s="55"/>
      <c r="D158" s="19"/>
      <c r="E158" s="28" t="s">
        <v>62</v>
      </c>
      <c r="F158" s="14">
        <v>74680.53</v>
      </c>
      <c r="G158" s="12"/>
      <c r="H158" s="13">
        <f>F158+F160-I158</f>
        <v>86780.52</v>
      </c>
      <c r="I158" s="29">
        <v>7900.01</v>
      </c>
    </row>
    <row r="159" spans="1:9" s="14" customFormat="1" ht="13.95" customHeight="1" x14ac:dyDescent="0.25">
      <c r="A159" s="82"/>
      <c r="B159" s="261" t="s">
        <v>250</v>
      </c>
      <c r="C159" s="52"/>
      <c r="D159" s="19"/>
      <c r="E159" s="10"/>
      <c r="F159" s="11"/>
      <c r="G159" s="12"/>
      <c r="H159" s="13"/>
      <c r="I159" s="29"/>
    </row>
    <row r="160" spans="1:9" s="14" customFormat="1" ht="13.95" customHeight="1" x14ac:dyDescent="0.25">
      <c r="A160" s="82"/>
      <c r="B160" s="261"/>
      <c r="C160" s="52"/>
      <c r="D160" s="19"/>
      <c r="E160" s="7" t="s">
        <v>442</v>
      </c>
      <c r="F160" s="11">
        <v>20000</v>
      </c>
      <c r="G160" s="12"/>
      <c r="H160" s="13"/>
      <c r="I160" s="29"/>
    </row>
    <row r="161" spans="1:9" s="14" customFormat="1" ht="13.95" customHeight="1" x14ac:dyDescent="0.25">
      <c r="A161" s="82"/>
      <c r="B161" s="261"/>
      <c r="C161" s="52"/>
      <c r="D161" s="19"/>
      <c r="E161" s="10"/>
      <c r="F161" s="11"/>
      <c r="G161" s="12"/>
      <c r="H161" s="13"/>
      <c r="I161" s="29"/>
    </row>
    <row r="162" spans="1:9" s="14" customFormat="1" ht="13.95" customHeight="1" x14ac:dyDescent="0.25">
      <c r="A162" s="82"/>
      <c r="B162" s="261"/>
      <c r="C162" s="52"/>
      <c r="D162" s="19"/>
      <c r="E162" s="10"/>
      <c r="F162" s="11"/>
      <c r="G162" s="12"/>
      <c r="H162" s="13"/>
      <c r="I162" s="29"/>
    </row>
    <row r="163" spans="1:9" s="14" customFormat="1" ht="13.95" customHeight="1" x14ac:dyDescent="0.25">
      <c r="A163" s="82"/>
      <c r="B163" s="261"/>
      <c r="C163" s="52"/>
      <c r="D163" s="19"/>
      <c r="E163" s="10"/>
      <c r="F163" s="11"/>
      <c r="G163" s="12"/>
      <c r="H163" s="13"/>
      <c r="I163" s="29"/>
    </row>
    <row r="164" spans="1:9" s="14" customFormat="1" ht="13.95" customHeight="1" x14ac:dyDescent="0.25">
      <c r="A164" s="83"/>
      <c r="B164" s="44"/>
      <c r="C164" s="54"/>
      <c r="D164" s="20"/>
      <c r="E164" s="15"/>
      <c r="F164" s="16"/>
      <c r="G164" s="17"/>
      <c r="H164" s="18"/>
      <c r="I164" s="31"/>
    </row>
    <row r="165" spans="1:9" s="14" customFormat="1" ht="13.95" customHeight="1" x14ac:dyDescent="0.25">
      <c r="A165" s="123"/>
      <c r="B165" s="43"/>
      <c r="C165" s="53"/>
      <c r="D165" s="19"/>
      <c r="E165" s="10"/>
      <c r="F165" s="11"/>
      <c r="G165" s="12"/>
      <c r="H165" s="13"/>
      <c r="I165" s="29"/>
    </row>
    <row r="166" spans="1:9" s="14" customFormat="1" ht="13.95" customHeight="1" x14ac:dyDescent="0.25">
      <c r="A166" s="123" t="s">
        <v>370</v>
      </c>
      <c r="B166" s="45" t="s">
        <v>343</v>
      </c>
      <c r="C166" s="55"/>
      <c r="D166" s="19"/>
      <c r="E166" s="27" t="s">
        <v>360</v>
      </c>
      <c r="F166" s="12">
        <v>9680</v>
      </c>
      <c r="G166" s="12"/>
      <c r="H166" s="13">
        <v>775416</v>
      </c>
      <c r="I166" s="122" t="s">
        <v>318</v>
      </c>
    </row>
    <row r="167" spans="1:9" s="14" customFormat="1" ht="13.95" customHeight="1" x14ac:dyDescent="0.25">
      <c r="A167" s="123"/>
      <c r="B167" s="271" t="s">
        <v>0</v>
      </c>
      <c r="C167" s="171"/>
      <c r="D167" s="19"/>
      <c r="E167" s="10" t="s">
        <v>344</v>
      </c>
      <c r="F167" s="11">
        <v>4603</v>
      </c>
      <c r="G167" s="12"/>
      <c r="H167" s="13"/>
      <c r="I167" s="119" t="s">
        <v>65</v>
      </c>
    </row>
    <row r="168" spans="1:9" s="14" customFormat="1" ht="16.5" customHeight="1" x14ac:dyDescent="0.25">
      <c r="A168" s="123"/>
      <c r="B168" s="272"/>
      <c r="C168" s="173"/>
      <c r="D168" s="19"/>
      <c r="E168" s="10" t="s">
        <v>345</v>
      </c>
      <c r="F168" s="11">
        <v>21140</v>
      </c>
      <c r="G168" s="12"/>
      <c r="H168" s="13"/>
      <c r="I168" s="29"/>
    </row>
    <row r="169" spans="1:9" s="14" customFormat="1" ht="13.95" customHeight="1" x14ac:dyDescent="0.25">
      <c r="A169" s="123"/>
      <c r="B169" s="172"/>
      <c r="C169" s="174"/>
      <c r="D169" s="19"/>
      <c r="E169" s="27" t="s">
        <v>393</v>
      </c>
      <c r="F169" s="12">
        <v>16877</v>
      </c>
      <c r="G169" s="12"/>
      <c r="H169" s="13"/>
      <c r="I169" s="29"/>
    </row>
    <row r="170" spans="1:9" s="14" customFormat="1" ht="13.95" customHeight="1" x14ac:dyDescent="0.25">
      <c r="A170" s="123"/>
      <c r="B170" s="175" t="s">
        <v>348</v>
      </c>
      <c r="C170" s="174"/>
      <c r="D170" s="19"/>
      <c r="E170" s="27" t="s">
        <v>361</v>
      </c>
      <c r="F170" s="121">
        <v>30000</v>
      </c>
      <c r="G170" s="12"/>
      <c r="H170" s="13"/>
      <c r="I170" s="29"/>
    </row>
    <row r="171" spans="1:9" s="14" customFormat="1" ht="13.95" customHeight="1" x14ac:dyDescent="0.25">
      <c r="A171" s="123"/>
      <c r="B171" s="175"/>
      <c r="C171" s="176"/>
      <c r="D171" s="19"/>
      <c r="E171" s="27" t="s">
        <v>362</v>
      </c>
      <c r="F171" s="12">
        <v>40421</v>
      </c>
      <c r="G171" s="12"/>
      <c r="H171" s="13"/>
      <c r="I171" s="29"/>
    </row>
    <row r="172" spans="1:9" s="14" customFormat="1" ht="13.95" customHeight="1" x14ac:dyDescent="0.25">
      <c r="A172" s="123"/>
      <c r="B172" s="177"/>
      <c r="C172" s="176"/>
      <c r="D172" s="19"/>
      <c r="E172" s="10" t="s">
        <v>394</v>
      </c>
      <c r="F172" s="11">
        <v>17428</v>
      </c>
      <c r="G172" s="12"/>
      <c r="H172" s="13"/>
      <c r="I172" s="29"/>
    </row>
    <row r="173" spans="1:9" s="14" customFormat="1" ht="13.95" customHeight="1" x14ac:dyDescent="0.25">
      <c r="A173" s="123"/>
      <c r="B173" s="177"/>
      <c r="C173" s="176"/>
      <c r="D173" s="19"/>
      <c r="E173" s="10" t="s">
        <v>395</v>
      </c>
      <c r="F173" s="11">
        <v>24394</v>
      </c>
      <c r="G173" s="12"/>
      <c r="H173" s="13"/>
      <c r="I173" s="29"/>
    </row>
    <row r="174" spans="1:9" s="14" customFormat="1" ht="13.95" customHeight="1" x14ac:dyDescent="0.25">
      <c r="A174" s="123"/>
      <c r="B174" s="60"/>
      <c r="C174" s="176"/>
      <c r="D174" s="19"/>
      <c r="E174" s="27" t="s">
        <v>346</v>
      </c>
      <c r="F174" s="12">
        <v>40809</v>
      </c>
      <c r="G174" s="12"/>
      <c r="H174" s="13"/>
      <c r="I174" s="29"/>
    </row>
    <row r="175" spans="1:9" s="14" customFormat="1" ht="13.95" customHeight="1" x14ac:dyDescent="0.25">
      <c r="A175" s="123"/>
      <c r="B175" s="177"/>
      <c r="C175" s="176"/>
      <c r="D175" s="19"/>
      <c r="E175" s="27" t="s">
        <v>347</v>
      </c>
      <c r="F175" s="12">
        <v>29700</v>
      </c>
      <c r="G175" s="12"/>
      <c r="H175" s="13"/>
      <c r="I175" s="29"/>
    </row>
    <row r="176" spans="1:9" s="14" customFormat="1" ht="13.95" customHeight="1" x14ac:dyDescent="0.25">
      <c r="A176" s="123"/>
      <c r="B176" s="177"/>
      <c r="C176" s="176"/>
      <c r="D176" s="19"/>
      <c r="E176" s="10" t="s">
        <v>349</v>
      </c>
      <c r="F176" s="11">
        <v>49682</v>
      </c>
      <c r="G176" s="12"/>
      <c r="H176" s="13"/>
      <c r="I176" s="29"/>
    </row>
    <row r="177" spans="1:9" s="14" customFormat="1" ht="13.95" customHeight="1" x14ac:dyDescent="0.25">
      <c r="A177" s="123"/>
      <c r="B177" s="177"/>
      <c r="C177" s="176"/>
      <c r="D177" s="19"/>
      <c r="E177" s="10" t="s">
        <v>350</v>
      </c>
      <c r="F177" s="11">
        <v>100000</v>
      </c>
      <c r="G177" s="12"/>
      <c r="H177" s="13"/>
      <c r="I177" s="29"/>
    </row>
    <row r="178" spans="1:9" s="14" customFormat="1" ht="13.95" customHeight="1" x14ac:dyDescent="0.25">
      <c r="A178" s="123"/>
      <c r="B178" s="177"/>
      <c r="C178" s="176"/>
      <c r="D178" s="19"/>
      <c r="E178" s="10" t="s">
        <v>364</v>
      </c>
      <c r="F178" s="11">
        <v>73800</v>
      </c>
      <c r="G178" s="12"/>
      <c r="H178" s="13"/>
      <c r="I178" s="29"/>
    </row>
    <row r="179" spans="1:9" s="14" customFormat="1" ht="13.95" customHeight="1" x14ac:dyDescent="0.25">
      <c r="A179" s="123"/>
      <c r="B179" s="177"/>
      <c r="C179" s="176"/>
      <c r="D179" s="19"/>
      <c r="E179" s="10" t="s">
        <v>351</v>
      </c>
      <c r="F179" s="11">
        <v>18850</v>
      </c>
      <c r="G179" s="12"/>
      <c r="H179" s="13"/>
      <c r="I179" s="29"/>
    </row>
    <row r="180" spans="1:9" s="14" customFormat="1" ht="13.95" customHeight="1" x14ac:dyDescent="0.25">
      <c r="A180" s="123"/>
      <c r="B180" s="177"/>
      <c r="C180" s="176"/>
      <c r="D180" s="19"/>
      <c r="E180" s="10" t="s">
        <v>365</v>
      </c>
      <c r="F180" s="11">
        <v>1600</v>
      </c>
      <c r="G180" s="12"/>
      <c r="H180" s="13"/>
      <c r="I180" s="29"/>
    </row>
    <row r="181" spans="1:9" s="14" customFormat="1" ht="13.95" customHeight="1" x14ac:dyDescent="0.25">
      <c r="A181" s="123"/>
      <c r="B181" s="177"/>
      <c r="C181" s="176"/>
      <c r="D181" s="19"/>
      <c r="E181" s="10" t="s">
        <v>352</v>
      </c>
      <c r="F181" s="11">
        <v>146457</v>
      </c>
      <c r="G181" s="12"/>
      <c r="H181" s="13"/>
      <c r="I181" s="29"/>
    </row>
    <row r="182" spans="1:9" s="14" customFormat="1" ht="13.95" customHeight="1" x14ac:dyDescent="0.25">
      <c r="A182" s="123"/>
      <c r="B182" s="177"/>
      <c r="C182" s="176"/>
      <c r="D182" s="19"/>
      <c r="E182" s="10" t="s">
        <v>331</v>
      </c>
      <c r="F182" s="11">
        <v>50000</v>
      </c>
      <c r="G182" s="12"/>
      <c r="H182" s="13"/>
      <c r="I182" s="29"/>
    </row>
    <row r="183" spans="1:9" s="14" customFormat="1" ht="13.95" customHeight="1" x14ac:dyDescent="0.25">
      <c r="A183" s="123"/>
      <c r="B183" s="177"/>
      <c r="C183" s="176"/>
      <c r="D183" s="19"/>
      <c r="E183" s="10" t="s">
        <v>353</v>
      </c>
      <c r="F183" s="11">
        <v>21105</v>
      </c>
      <c r="G183" s="12"/>
      <c r="H183" s="13"/>
      <c r="I183" s="29"/>
    </row>
    <row r="184" spans="1:9" s="14" customFormat="1" ht="13.95" customHeight="1" x14ac:dyDescent="0.25">
      <c r="A184" s="123"/>
      <c r="B184" s="177"/>
      <c r="C184" s="176"/>
      <c r="D184" s="19"/>
      <c r="E184" s="10" t="s">
        <v>354</v>
      </c>
      <c r="F184" s="11">
        <v>15321</v>
      </c>
      <c r="G184" s="12"/>
      <c r="H184" s="13"/>
      <c r="I184" s="29"/>
    </row>
    <row r="185" spans="1:9" s="14" customFormat="1" ht="13.95" customHeight="1" x14ac:dyDescent="0.25">
      <c r="A185" s="123"/>
      <c r="B185" s="177"/>
      <c r="C185" s="176"/>
      <c r="D185" s="19"/>
      <c r="E185" s="10" t="s">
        <v>355</v>
      </c>
      <c r="F185" s="11">
        <v>28500</v>
      </c>
      <c r="G185" s="12"/>
      <c r="H185" s="13"/>
      <c r="I185" s="29"/>
    </row>
    <row r="186" spans="1:9" s="14" customFormat="1" ht="13.95" customHeight="1" x14ac:dyDescent="0.25">
      <c r="A186" s="123"/>
      <c r="B186" s="177"/>
      <c r="C186" s="176"/>
      <c r="D186" s="19"/>
      <c r="E186" s="10" t="s">
        <v>356</v>
      </c>
      <c r="F186" s="11">
        <v>10000</v>
      </c>
      <c r="G186" s="12"/>
      <c r="H186" s="13"/>
      <c r="I186" s="29"/>
    </row>
    <row r="187" spans="1:9" s="14" customFormat="1" ht="13.95" customHeight="1" x14ac:dyDescent="0.25">
      <c r="A187" s="123"/>
      <c r="B187" s="177"/>
      <c r="C187" s="176"/>
      <c r="D187" s="19"/>
      <c r="E187" s="10" t="s">
        <v>357</v>
      </c>
      <c r="F187" s="11">
        <v>6088</v>
      </c>
      <c r="G187" s="12"/>
      <c r="H187" s="13"/>
      <c r="I187" s="29"/>
    </row>
    <row r="188" spans="1:9" s="14" customFormat="1" ht="13.95" customHeight="1" x14ac:dyDescent="0.25">
      <c r="A188" s="123"/>
      <c r="B188" s="177"/>
      <c r="C188" s="176"/>
      <c r="D188" s="19"/>
      <c r="E188" s="10" t="s">
        <v>358</v>
      </c>
      <c r="F188" s="11">
        <v>14616</v>
      </c>
      <c r="G188" s="12"/>
      <c r="H188" s="13"/>
      <c r="I188" s="29"/>
    </row>
    <row r="189" spans="1:9" s="14" customFormat="1" ht="13.95" customHeight="1" x14ac:dyDescent="0.25">
      <c r="A189" s="123"/>
      <c r="B189" s="177"/>
      <c r="C189" s="176"/>
      <c r="D189" s="19"/>
      <c r="E189" s="10" t="s">
        <v>359</v>
      </c>
      <c r="F189" s="11">
        <v>4345</v>
      </c>
      <c r="G189" s="12"/>
      <c r="H189" s="13"/>
      <c r="I189" s="29"/>
    </row>
    <row r="190" spans="1:9" s="14" customFormat="1" ht="13.95" customHeight="1" x14ac:dyDescent="0.25">
      <c r="A190" s="123"/>
      <c r="B190" s="177"/>
      <c r="C190" s="176"/>
      <c r="D190" s="19"/>
      <c r="E190" s="130" t="s">
        <v>332</v>
      </c>
      <c r="F190" s="131">
        <f>SUM(F166:F189)</f>
        <v>775416</v>
      </c>
      <c r="G190" s="12"/>
      <c r="H190" s="13"/>
      <c r="I190" s="29"/>
    </row>
    <row r="191" spans="1:9" s="14" customFormat="1" ht="13.95" customHeight="1" x14ac:dyDescent="0.25">
      <c r="A191" s="128"/>
      <c r="B191" s="152"/>
      <c r="C191" s="178"/>
      <c r="D191" s="20"/>
      <c r="E191" s="132"/>
      <c r="F191" s="16"/>
      <c r="G191" s="17"/>
      <c r="H191" s="18"/>
      <c r="I191" s="31"/>
    </row>
    <row r="192" spans="1:9" s="14" customFormat="1" ht="13.95" customHeight="1" x14ac:dyDescent="0.25">
      <c r="A192" s="123"/>
      <c r="B192" s="43"/>
      <c r="C192" s="53"/>
      <c r="D192" s="19"/>
      <c r="E192" s="10"/>
      <c r="F192" s="11"/>
      <c r="G192" s="12"/>
      <c r="H192" s="13"/>
      <c r="I192" s="29"/>
    </row>
    <row r="193" spans="1:9" s="14" customFormat="1" ht="13.95" customHeight="1" x14ac:dyDescent="0.25">
      <c r="A193" s="123" t="s">
        <v>369</v>
      </c>
      <c r="B193" s="45" t="s">
        <v>366</v>
      </c>
      <c r="C193" s="55"/>
      <c r="D193" s="19"/>
      <c r="E193" s="10" t="s">
        <v>330</v>
      </c>
      <c r="F193" s="11">
        <v>175125.11</v>
      </c>
      <c r="G193" s="12"/>
      <c r="H193" s="13">
        <v>175125</v>
      </c>
      <c r="I193" s="122" t="s">
        <v>318</v>
      </c>
    </row>
    <row r="194" spans="1:9" s="14" customFormat="1" ht="13.95" customHeight="1" x14ac:dyDescent="0.25">
      <c r="A194" s="123"/>
      <c r="B194" s="263" t="s">
        <v>1</v>
      </c>
      <c r="C194" s="58"/>
      <c r="D194" s="19"/>
      <c r="G194" s="12"/>
      <c r="H194" s="26"/>
      <c r="I194" s="193" t="s">
        <v>63</v>
      </c>
    </row>
    <row r="195" spans="1:9" s="14" customFormat="1" ht="13.95" customHeight="1" x14ac:dyDescent="0.25">
      <c r="A195" s="123"/>
      <c r="B195" s="265"/>
      <c r="C195" s="129"/>
      <c r="D195" s="19"/>
      <c r="E195" s="10"/>
      <c r="F195" s="11"/>
      <c r="G195" s="12"/>
      <c r="H195" s="13"/>
      <c r="I195" s="29"/>
    </row>
    <row r="196" spans="1:9" s="14" customFormat="1" ht="13.95" customHeight="1" x14ac:dyDescent="0.25">
      <c r="A196" s="123"/>
      <c r="B196" s="265"/>
      <c r="C196" s="129"/>
      <c r="D196" s="19"/>
      <c r="E196" s="10"/>
      <c r="F196" s="11"/>
      <c r="G196" s="12"/>
      <c r="H196" s="13"/>
      <c r="I196" s="29"/>
    </row>
    <row r="197" spans="1:9" s="14" customFormat="1" ht="13.95" customHeight="1" x14ac:dyDescent="0.25">
      <c r="A197" s="123"/>
      <c r="B197" s="136" t="s">
        <v>452</v>
      </c>
      <c r="C197" s="129"/>
      <c r="D197" s="19"/>
      <c r="E197" s="10"/>
      <c r="F197" s="11"/>
      <c r="G197" s="12"/>
      <c r="H197" s="13"/>
      <c r="I197" s="29"/>
    </row>
    <row r="198" spans="1:9" s="14" customFormat="1" ht="13.95" customHeight="1" x14ac:dyDescent="0.25">
      <c r="A198" s="128"/>
      <c r="B198" s="44"/>
      <c r="C198" s="54"/>
      <c r="D198" s="20"/>
      <c r="E198" s="15"/>
      <c r="F198" s="16"/>
      <c r="G198" s="17"/>
      <c r="H198" s="18"/>
      <c r="I198" s="31"/>
    </row>
    <row r="199" spans="1:9" s="14" customFormat="1" ht="13.95" customHeight="1" x14ac:dyDescent="0.25">
      <c r="A199" s="82"/>
      <c r="B199" s="43"/>
      <c r="C199" s="53"/>
      <c r="D199" s="19"/>
      <c r="E199" s="10"/>
      <c r="F199" s="11"/>
      <c r="G199" s="12"/>
      <c r="H199" s="13"/>
      <c r="I199" s="29"/>
    </row>
    <row r="200" spans="1:9" s="14" customFormat="1" ht="13.95" customHeight="1" x14ac:dyDescent="0.25">
      <c r="A200" s="82" t="s">
        <v>277</v>
      </c>
      <c r="B200" s="41" t="s">
        <v>276</v>
      </c>
      <c r="C200" s="51"/>
      <c r="D200" s="19"/>
      <c r="E200" s="10" t="s">
        <v>331</v>
      </c>
      <c r="F200" s="11">
        <v>50000</v>
      </c>
      <c r="G200" s="12"/>
      <c r="H200" s="13">
        <f>F200+F201-I200</f>
        <v>44687.070000000007</v>
      </c>
      <c r="I200" s="29">
        <v>90312.93</v>
      </c>
    </row>
    <row r="201" spans="1:9" s="14" customFormat="1" ht="13.95" customHeight="1" x14ac:dyDescent="0.25">
      <c r="A201" s="82"/>
      <c r="B201" s="42" t="s">
        <v>78</v>
      </c>
      <c r="C201" s="51"/>
      <c r="D201" s="19"/>
      <c r="E201" s="10" t="s">
        <v>396</v>
      </c>
      <c r="F201" s="11">
        <v>85000</v>
      </c>
      <c r="G201" s="12"/>
      <c r="H201" s="13"/>
      <c r="I201" s="29"/>
    </row>
    <row r="202" spans="1:9" s="14" customFormat="1" ht="13.95" customHeight="1" x14ac:dyDescent="0.25">
      <c r="A202" s="82"/>
      <c r="B202" s="42" t="s">
        <v>186</v>
      </c>
      <c r="C202" s="51"/>
      <c r="D202" s="19"/>
      <c r="G202" s="12"/>
      <c r="H202" s="13"/>
      <c r="I202" s="29"/>
    </row>
    <row r="203" spans="1:9" s="14" customFormat="1" ht="13.95" customHeight="1" x14ac:dyDescent="0.25">
      <c r="A203" s="82"/>
      <c r="B203" s="42" t="s">
        <v>187</v>
      </c>
      <c r="C203" s="51"/>
      <c r="D203" s="19"/>
      <c r="G203" s="12"/>
      <c r="H203" s="13"/>
      <c r="I203" s="29"/>
    </row>
    <row r="204" spans="1:9" s="14" customFormat="1" ht="13.95" customHeight="1" x14ac:dyDescent="0.25">
      <c r="A204" s="83"/>
      <c r="B204" s="44"/>
      <c r="C204" s="54"/>
      <c r="D204" s="20"/>
      <c r="E204" s="15"/>
      <c r="F204" s="16"/>
      <c r="G204" s="17"/>
      <c r="H204" s="18"/>
      <c r="I204" s="31"/>
    </row>
    <row r="205" spans="1:9" s="14" customFormat="1" ht="14.4" customHeight="1" x14ac:dyDescent="0.25">
      <c r="A205" s="82"/>
      <c r="B205" s="43"/>
      <c r="C205" s="53"/>
      <c r="D205" s="19"/>
      <c r="E205" s="10"/>
      <c r="F205" s="11"/>
      <c r="G205" s="12"/>
      <c r="H205" s="13"/>
      <c r="I205" s="29"/>
    </row>
    <row r="206" spans="1:9" s="14" customFormat="1" ht="13.95" customHeight="1" x14ac:dyDescent="0.25">
      <c r="A206" s="82" t="s">
        <v>278</v>
      </c>
      <c r="B206" s="45" t="s">
        <v>108</v>
      </c>
      <c r="C206" s="55"/>
      <c r="D206" s="19"/>
      <c r="E206" s="28" t="s">
        <v>62</v>
      </c>
      <c r="F206" s="14">
        <v>211677</v>
      </c>
      <c r="G206" s="12"/>
      <c r="H206" s="98">
        <v>424000</v>
      </c>
      <c r="I206" s="29">
        <v>206040</v>
      </c>
    </row>
    <row r="207" spans="1:9" s="14" customFormat="1" ht="13.95" customHeight="1" x14ac:dyDescent="0.25">
      <c r="A207" s="82"/>
      <c r="B207" s="261" t="s">
        <v>54</v>
      </c>
      <c r="C207" s="52"/>
      <c r="D207" s="19"/>
      <c r="E207" s="10"/>
      <c r="F207" s="11"/>
      <c r="G207" s="12"/>
      <c r="H207" s="13"/>
      <c r="I207" s="29"/>
    </row>
    <row r="208" spans="1:9" s="14" customFormat="1" ht="13.95" customHeight="1" x14ac:dyDescent="0.25">
      <c r="A208" s="82"/>
      <c r="B208" s="265"/>
      <c r="C208" s="52"/>
      <c r="D208" s="19"/>
      <c r="E208" s="10" t="s">
        <v>397</v>
      </c>
      <c r="F208" s="11">
        <v>418363</v>
      </c>
      <c r="G208" s="12"/>
      <c r="H208" s="13"/>
      <c r="I208" s="29"/>
    </row>
    <row r="209" spans="1:9" s="14" customFormat="1" ht="13.95" customHeight="1" x14ac:dyDescent="0.25">
      <c r="A209" s="82"/>
      <c r="B209" s="265"/>
      <c r="C209" s="52"/>
      <c r="D209" s="19"/>
      <c r="E209" s="10"/>
      <c r="F209" s="11"/>
      <c r="G209" s="12"/>
      <c r="H209" s="13"/>
      <c r="I209" s="29"/>
    </row>
    <row r="210" spans="1:9" s="14" customFormat="1" ht="13.95" customHeight="1" x14ac:dyDescent="0.25">
      <c r="A210" s="82"/>
      <c r="B210" s="43" t="s">
        <v>97</v>
      </c>
      <c r="C210" s="53"/>
      <c r="D210" s="19"/>
      <c r="G210" s="12"/>
      <c r="H210" s="13"/>
      <c r="I210" s="29"/>
    </row>
    <row r="211" spans="1:9" s="14" customFormat="1" ht="13.95" customHeight="1" x14ac:dyDescent="0.25">
      <c r="A211" s="82"/>
      <c r="B211" s="43" t="s">
        <v>192</v>
      </c>
      <c r="C211" s="53"/>
      <c r="D211" s="19"/>
      <c r="G211" s="12"/>
      <c r="H211" s="13"/>
      <c r="I211" s="29"/>
    </row>
    <row r="212" spans="1:9" s="14" customFormat="1" ht="13.95" customHeight="1" x14ac:dyDescent="0.25">
      <c r="A212" s="83"/>
      <c r="B212" s="44"/>
      <c r="C212" s="54"/>
      <c r="D212" s="20"/>
      <c r="E212" s="15"/>
      <c r="F212" s="16"/>
      <c r="G212" s="17"/>
      <c r="H212" s="18"/>
      <c r="I212" s="31"/>
    </row>
    <row r="213" spans="1:9" s="14" customFormat="1" ht="13.95" customHeight="1" x14ac:dyDescent="0.25">
      <c r="A213" s="82"/>
      <c r="B213" s="43"/>
      <c r="C213" s="53"/>
      <c r="D213" s="19"/>
      <c r="E213" s="10"/>
      <c r="F213" s="11"/>
      <c r="G213" s="12"/>
      <c r="H213" s="13"/>
      <c r="I213" s="29"/>
    </row>
    <row r="214" spans="1:9" s="14" customFormat="1" ht="13.95" customHeight="1" x14ac:dyDescent="0.25">
      <c r="A214" s="82" t="s">
        <v>279</v>
      </c>
      <c r="B214" s="41" t="s">
        <v>112</v>
      </c>
      <c r="C214" s="51"/>
      <c r="D214" s="19"/>
      <c r="E214" s="7" t="s">
        <v>331</v>
      </c>
      <c r="F214" s="11">
        <v>154444</v>
      </c>
      <c r="G214" s="12"/>
      <c r="H214" s="13">
        <f>F214-I214</f>
        <v>148436.38</v>
      </c>
      <c r="I214" s="29">
        <v>6007.62</v>
      </c>
    </row>
    <row r="215" spans="1:9" s="14" customFormat="1" ht="13.95" customHeight="1" x14ac:dyDescent="0.25">
      <c r="A215" s="82"/>
      <c r="B215" s="43" t="s">
        <v>263</v>
      </c>
      <c r="C215" s="53"/>
      <c r="D215" s="19"/>
      <c r="E215" s="10"/>
      <c r="F215" s="11"/>
      <c r="G215" s="12"/>
      <c r="H215" s="13"/>
      <c r="I215" s="29"/>
    </row>
    <row r="216" spans="1:9" s="14" customFormat="1" ht="13.95" customHeight="1" x14ac:dyDescent="0.25">
      <c r="A216" s="82"/>
      <c r="B216" s="43" t="s">
        <v>448</v>
      </c>
      <c r="C216" s="53"/>
      <c r="D216" s="19"/>
      <c r="G216" s="12"/>
      <c r="H216" s="13"/>
      <c r="I216" s="29"/>
    </row>
    <row r="217" spans="1:9" s="14" customFormat="1" ht="13.95" customHeight="1" x14ac:dyDescent="0.25">
      <c r="A217" s="82"/>
      <c r="B217" s="43" t="s">
        <v>14</v>
      </c>
      <c r="C217" s="53"/>
      <c r="D217" s="19"/>
      <c r="E217" s="10"/>
      <c r="F217" s="11"/>
      <c r="G217" s="12"/>
      <c r="H217" s="13"/>
      <c r="I217" s="29"/>
    </row>
    <row r="218" spans="1:9" s="14" customFormat="1" ht="13.95" customHeight="1" x14ac:dyDescent="0.25">
      <c r="A218" s="83"/>
      <c r="B218" s="44"/>
      <c r="C218" s="54"/>
      <c r="D218" s="20"/>
      <c r="E218" s="15"/>
      <c r="F218" s="16"/>
      <c r="G218" s="17"/>
      <c r="H218" s="18"/>
      <c r="I218" s="31"/>
    </row>
    <row r="219" spans="1:9" s="14" customFormat="1" ht="13.95" customHeight="1" x14ac:dyDescent="0.25">
      <c r="A219" s="123"/>
      <c r="B219" s="43"/>
      <c r="C219" s="53"/>
      <c r="D219" s="19"/>
      <c r="E219" s="10"/>
      <c r="F219" s="11"/>
      <c r="G219" s="12"/>
      <c r="H219" s="13"/>
      <c r="I219" s="29"/>
    </row>
    <row r="220" spans="1:9" s="14" customFormat="1" ht="13.95" customHeight="1" x14ac:dyDescent="0.25">
      <c r="A220" s="123" t="s">
        <v>368</v>
      </c>
      <c r="B220" s="41" t="s">
        <v>367</v>
      </c>
      <c r="C220" s="51"/>
      <c r="D220" s="19"/>
      <c r="E220" s="10" t="s">
        <v>94</v>
      </c>
      <c r="F220" s="11">
        <v>240675.3</v>
      </c>
      <c r="G220" s="12"/>
      <c r="H220" s="13">
        <v>240683.65</v>
      </c>
      <c r="I220" s="122" t="s">
        <v>318</v>
      </c>
    </row>
    <row r="221" spans="1:9" s="14" customFormat="1" ht="13.95" customHeight="1" x14ac:dyDescent="0.25">
      <c r="A221" s="123"/>
      <c r="B221" s="43" t="s">
        <v>450</v>
      </c>
      <c r="C221" s="51"/>
      <c r="D221" s="19"/>
      <c r="E221" s="10" t="s">
        <v>95</v>
      </c>
      <c r="F221" s="11"/>
      <c r="G221" s="12"/>
      <c r="H221" s="13"/>
      <c r="I221" s="119" t="s">
        <v>66</v>
      </c>
    </row>
    <row r="222" spans="1:9" s="14" customFormat="1" ht="13.95" customHeight="1" x14ac:dyDescent="0.25">
      <c r="A222" s="123"/>
      <c r="B222" s="43" t="s">
        <v>451</v>
      </c>
      <c r="C222" s="51"/>
      <c r="D222" s="19"/>
      <c r="G222" s="12"/>
      <c r="H222" s="13"/>
      <c r="I222" s="122"/>
    </row>
    <row r="223" spans="1:9" s="14" customFormat="1" ht="13.95" customHeight="1" x14ac:dyDescent="0.25">
      <c r="A223" s="123"/>
      <c r="B223" s="43" t="s">
        <v>19</v>
      </c>
      <c r="C223" s="51"/>
      <c r="D223" s="19"/>
      <c r="E223" s="10"/>
      <c r="F223" s="11"/>
      <c r="G223" s="12"/>
      <c r="H223" s="13"/>
      <c r="I223" s="122"/>
    </row>
    <row r="224" spans="1:9" s="14" customFormat="1" ht="13.95" customHeight="1" x14ac:dyDescent="0.25">
      <c r="A224" s="123"/>
      <c r="B224" s="43" t="s">
        <v>20</v>
      </c>
      <c r="C224" s="51"/>
      <c r="D224" s="19"/>
      <c r="E224" s="10"/>
      <c r="F224" s="11"/>
      <c r="G224" s="12"/>
      <c r="H224" s="13"/>
      <c r="I224" s="122"/>
    </row>
    <row r="225" spans="1:9" s="14" customFormat="1" ht="13.95" customHeight="1" x14ac:dyDescent="0.25">
      <c r="A225" s="128"/>
      <c r="B225" s="44"/>
      <c r="C225" s="54"/>
      <c r="D225" s="20"/>
      <c r="E225" s="15"/>
      <c r="F225" s="16"/>
      <c r="G225" s="17"/>
      <c r="H225" s="18"/>
      <c r="I225" s="31"/>
    </row>
    <row r="226" spans="1:9" s="14" customFormat="1" ht="13.95" customHeight="1" x14ac:dyDescent="0.25">
      <c r="A226" s="82"/>
      <c r="B226" s="43"/>
      <c r="C226" s="53"/>
      <c r="D226" s="19"/>
      <c r="E226" s="10"/>
      <c r="F226" s="11"/>
      <c r="G226" s="12"/>
      <c r="H226" s="13"/>
      <c r="I226" s="29"/>
    </row>
    <row r="227" spans="1:9" s="14" customFormat="1" ht="13.95" customHeight="1" x14ac:dyDescent="0.25">
      <c r="A227" s="82" t="s">
        <v>280</v>
      </c>
      <c r="B227" s="41" t="s">
        <v>260</v>
      </c>
      <c r="C227" s="51"/>
      <c r="D227" s="19"/>
      <c r="E227" s="10" t="s">
        <v>449</v>
      </c>
      <c r="F227" s="11">
        <v>76839</v>
      </c>
      <c r="G227" s="12"/>
      <c r="H227" s="13">
        <f>F227+F228-I227</f>
        <v>97310.66</v>
      </c>
      <c r="I227" s="29">
        <v>30412.06</v>
      </c>
    </row>
    <row r="228" spans="1:9" s="14" customFormat="1" ht="13.95" customHeight="1" x14ac:dyDescent="0.25">
      <c r="A228" s="82"/>
      <c r="B228" s="43" t="s">
        <v>109</v>
      </c>
      <c r="C228" s="51"/>
      <c r="D228" s="19"/>
      <c r="E228" s="10" t="s">
        <v>2</v>
      </c>
      <c r="F228" s="11">
        <v>50883.72</v>
      </c>
      <c r="G228" s="12"/>
      <c r="H228" s="13"/>
      <c r="I228" s="29"/>
    </row>
    <row r="229" spans="1:9" s="14" customFormat="1" ht="13.95" customHeight="1" x14ac:dyDescent="0.25">
      <c r="A229" s="82"/>
      <c r="B229" s="43" t="s">
        <v>21</v>
      </c>
      <c r="C229" s="51"/>
      <c r="D229" s="19"/>
      <c r="G229" s="12"/>
      <c r="H229" s="13"/>
      <c r="I229" s="29"/>
    </row>
    <row r="230" spans="1:9" s="14" customFormat="1" ht="13.95" customHeight="1" x14ac:dyDescent="0.25">
      <c r="A230" s="82"/>
      <c r="B230" s="43" t="s">
        <v>22</v>
      </c>
      <c r="C230" s="51"/>
      <c r="D230" s="19"/>
      <c r="G230" s="12"/>
      <c r="H230" s="13"/>
      <c r="I230" s="29"/>
    </row>
    <row r="231" spans="1:9" s="14" customFormat="1" ht="13.95" customHeight="1" x14ac:dyDescent="0.25">
      <c r="A231" s="82"/>
      <c r="B231" s="43" t="s">
        <v>23</v>
      </c>
      <c r="C231" s="51"/>
      <c r="D231" s="19"/>
      <c r="E231" s="10"/>
      <c r="F231" s="11"/>
      <c r="G231" s="12"/>
      <c r="H231" s="13"/>
      <c r="I231" s="29"/>
    </row>
    <row r="232" spans="1:9" s="14" customFormat="1" ht="13.95" customHeight="1" x14ac:dyDescent="0.25">
      <c r="A232" s="82"/>
      <c r="B232" s="43" t="s">
        <v>110</v>
      </c>
      <c r="C232" s="51"/>
      <c r="D232" s="19"/>
      <c r="E232" s="10"/>
      <c r="F232" s="11"/>
      <c r="G232" s="12"/>
      <c r="H232" s="13"/>
      <c r="I232" s="29"/>
    </row>
    <row r="233" spans="1:9" s="14" customFormat="1" ht="13.95" customHeight="1" x14ac:dyDescent="0.25">
      <c r="A233" s="82"/>
      <c r="B233" s="43" t="s">
        <v>24</v>
      </c>
      <c r="C233" s="51"/>
      <c r="D233" s="19"/>
      <c r="E233" s="10"/>
      <c r="F233" s="11"/>
      <c r="G233" s="12"/>
      <c r="H233" s="13"/>
      <c r="I233" s="29"/>
    </row>
    <row r="234" spans="1:9" s="14" customFormat="1" ht="13.95" customHeight="1" x14ac:dyDescent="0.25">
      <c r="A234" s="82"/>
      <c r="B234" s="43" t="s">
        <v>25</v>
      </c>
      <c r="C234" s="51"/>
      <c r="D234" s="19"/>
      <c r="E234" s="10"/>
      <c r="F234" s="11"/>
      <c r="G234" s="12"/>
      <c r="H234" s="13"/>
      <c r="I234" s="29"/>
    </row>
    <row r="235" spans="1:9" s="14" customFormat="1" ht="13.95" customHeight="1" x14ac:dyDescent="0.25">
      <c r="A235" s="82"/>
      <c r="B235" s="43" t="s">
        <v>29</v>
      </c>
      <c r="C235" s="51"/>
      <c r="D235" s="19"/>
      <c r="E235" s="10"/>
      <c r="F235" s="11"/>
      <c r="G235" s="12"/>
      <c r="H235" s="13"/>
      <c r="I235" s="29"/>
    </row>
    <row r="236" spans="1:9" s="14" customFormat="1" ht="13.95" customHeight="1" x14ac:dyDescent="0.25">
      <c r="A236" s="82"/>
      <c r="B236" s="43" t="s">
        <v>26</v>
      </c>
      <c r="C236" s="51"/>
      <c r="D236" s="19"/>
      <c r="E236" s="10"/>
      <c r="F236" s="11"/>
      <c r="G236" s="12"/>
      <c r="H236" s="13"/>
      <c r="I236" s="29"/>
    </row>
    <row r="237" spans="1:9" s="14" customFormat="1" ht="13.95" customHeight="1" x14ac:dyDescent="0.25">
      <c r="A237" s="83"/>
      <c r="B237" s="63"/>
      <c r="C237" s="64"/>
      <c r="D237" s="20"/>
      <c r="E237" s="15"/>
      <c r="F237" s="16"/>
      <c r="G237" s="17"/>
      <c r="H237" s="18"/>
      <c r="I237" s="31"/>
    </row>
    <row r="238" spans="1:9" s="14" customFormat="1" ht="13.95" customHeight="1" x14ac:dyDescent="0.25">
      <c r="A238" s="82"/>
      <c r="B238" s="41"/>
      <c r="C238" s="51"/>
      <c r="D238" s="19"/>
      <c r="E238" s="10"/>
      <c r="F238" s="11"/>
      <c r="G238" s="12"/>
      <c r="H238" s="13"/>
      <c r="I238" s="29"/>
    </row>
    <row r="239" spans="1:9" s="14" customFormat="1" ht="13.95" customHeight="1" x14ac:dyDescent="0.25">
      <c r="A239" s="82" t="s">
        <v>281</v>
      </c>
      <c r="B239" s="41" t="s">
        <v>261</v>
      </c>
      <c r="C239" s="51"/>
      <c r="D239" s="19"/>
      <c r="E239" s="7" t="s">
        <v>398</v>
      </c>
      <c r="F239" s="14">
        <v>148567</v>
      </c>
      <c r="G239" s="12"/>
      <c r="H239" s="13">
        <v>148567</v>
      </c>
      <c r="I239" s="122" t="s">
        <v>318</v>
      </c>
    </row>
    <row r="240" spans="1:9" s="14" customFormat="1" ht="13.95" customHeight="1" x14ac:dyDescent="0.3">
      <c r="A240" s="82"/>
      <c r="B240" s="43" t="s">
        <v>51</v>
      </c>
      <c r="C240" s="51"/>
      <c r="D240" s="19"/>
      <c r="E240" s="10"/>
      <c r="F240" s="66"/>
      <c r="G240" s="12"/>
      <c r="H240" s="13"/>
      <c r="I240" s="119" t="s">
        <v>98</v>
      </c>
    </row>
    <row r="241" spans="1:9" s="14" customFormat="1" ht="13.95" customHeight="1" x14ac:dyDescent="0.25">
      <c r="A241" s="82"/>
      <c r="B241" s="43" t="s">
        <v>27</v>
      </c>
      <c r="C241" s="51"/>
      <c r="D241" s="19"/>
      <c r="G241" s="12"/>
      <c r="H241" s="13"/>
      <c r="I241" s="170"/>
    </row>
    <row r="242" spans="1:9" s="14" customFormat="1" ht="13.95" customHeight="1" x14ac:dyDescent="0.3">
      <c r="A242" s="82"/>
      <c r="B242" s="43" t="s">
        <v>28</v>
      </c>
      <c r="C242" s="51"/>
      <c r="D242" s="19"/>
      <c r="E242" s="10"/>
      <c r="F242" s="66"/>
      <c r="G242" s="12"/>
      <c r="H242" s="70"/>
      <c r="I242" s="29"/>
    </row>
    <row r="243" spans="1:9" s="14" customFormat="1" ht="13.95" customHeight="1" x14ac:dyDescent="0.25">
      <c r="A243" s="83"/>
      <c r="B243" s="44"/>
      <c r="C243" s="54"/>
      <c r="D243" s="20"/>
      <c r="E243" s="15"/>
      <c r="F243" s="16"/>
      <c r="G243" s="17"/>
      <c r="H243" s="18"/>
      <c r="I243" s="31"/>
    </row>
    <row r="244" spans="1:9" s="14" customFormat="1" ht="13.95" customHeight="1" x14ac:dyDescent="0.25">
      <c r="A244" s="82"/>
      <c r="B244" s="41"/>
      <c r="C244" s="51"/>
      <c r="D244" s="19"/>
      <c r="E244" s="10"/>
      <c r="F244" s="11"/>
      <c r="G244" s="12"/>
      <c r="H244" s="13"/>
      <c r="I244" s="29"/>
    </row>
    <row r="245" spans="1:9" s="14" customFormat="1" ht="13.95" customHeight="1" x14ac:dyDescent="0.25">
      <c r="A245" s="82" t="s">
        <v>371</v>
      </c>
      <c r="B245" s="41" t="s">
        <v>372</v>
      </c>
      <c r="C245" s="51"/>
      <c r="D245" s="19"/>
      <c r="E245" s="10" t="s">
        <v>365</v>
      </c>
      <c r="F245" s="11">
        <v>3867.5</v>
      </c>
      <c r="G245" s="12"/>
      <c r="H245" s="13">
        <v>19291.7</v>
      </c>
      <c r="I245" s="122" t="s">
        <v>318</v>
      </c>
    </row>
    <row r="246" spans="1:9" s="14" customFormat="1" ht="13.95" customHeight="1" x14ac:dyDescent="0.25">
      <c r="A246" s="82"/>
      <c r="B246" s="43" t="s">
        <v>3</v>
      </c>
      <c r="C246" s="51"/>
      <c r="D246" s="19"/>
      <c r="E246" s="10" t="s">
        <v>399</v>
      </c>
      <c r="F246" s="11">
        <v>15424.18</v>
      </c>
      <c r="G246" s="12"/>
      <c r="H246" s="13"/>
      <c r="I246" s="119" t="s">
        <v>64</v>
      </c>
    </row>
    <row r="247" spans="1:9" s="14" customFormat="1" ht="13.95" customHeight="1" x14ac:dyDescent="0.25">
      <c r="A247" s="82"/>
      <c r="B247" s="41"/>
      <c r="C247" s="51"/>
      <c r="D247" s="19"/>
      <c r="G247" s="12"/>
      <c r="H247" s="13"/>
      <c r="I247" s="29"/>
    </row>
    <row r="248" spans="1:9" s="14" customFormat="1" ht="13.95" customHeight="1" x14ac:dyDescent="0.25">
      <c r="A248" s="133"/>
      <c r="B248" s="63"/>
      <c r="C248" s="64"/>
      <c r="D248" s="138"/>
      <c r="E248" s="15"/>
      <c r="F248" s="16"/>
      <c r="G248" s="139"/>
      <c r="H248" s="18"/>
      <c r="I248" s="99"/>
    </row>
    <row r="249" spans="1:9" s="14" customFormat="1" ht="13.95" customHeight="1" x14ac:dyDescent="0.25">
      <c r="A249" s="82"/>
      <c r="B249" s="43"/>
      <c r="C249" s="53"/>
      <c r="D249" s="19"/>
      <c r="E249" s="10"/>
      <c r="F249" s="11"/>
      <c r="G249" s="12"/>
      <c r="H249" s="13"/>
      <c r="I249" s="29"/>
    </row>
    <row r="250" spans="1:9" s="14" customFormat="1" ht="13.95" customHeight="1" x14ac:dyDescent="0.25">
      <c r="A250" s="82" t="s">
        <v>282</v>
      </c>
      <c r="B250" s="41" t="s">
        <v>111</v>
      </c>
      <c r="C250" s="53"/>
      <c r="D250" s="19"/>
      <c r="E250" s="10" t="s">
        <v>331</v>
      </c>
      <c r="F250" s="11">
        <v>142744</v>
      </c>
      <c r="G250" s="12"/>
      <c r="H250" s="13">
        <f>F250-I250</f>
        <v>132001.60000000001</v>
      </c>
      <c r="I250" s="29">
        <v>10742.4</v>
      </c>
    </row>
    <row r="251" spans="1:9" s="14" customFormat="1" ht="13.95" customHeight="1" x14ac:dyDescent="0.25">
      <c r="A251" s="82"/>
      <c r="B251" s="43" t="s">
        <v>6</v>
      </c>
      <c r="C251" s="53"/>
      <c r="D251" s="19"/>
      <c r="E251" s="10"/>
      <c r="F251" s="11"/>
      <c r="G251" s="12"/>
      <c r="H251" s="13"/>
      <c r="I251" s="29"/>
    </row>
    <row r="252" spans="1:9" s="14" customFormat="1" ht="13.95" customHeight="1" x14ac:dyDescent="0.25">
      <c r="A252" s="82"/>
      <c r="B252" s="43" t="s">
        <v>262</v>
      </c>
      <c r="C252" s="53"/>
      <c r="D252" s="19"/>
      <c r="G252" s="12"/>
      <c r="H252" s="13"/>
      <c r="I252" s="29"/>
    </row>
    <row r="253" spans="1:9" s="14" customFormat="1" ht="13.95" customHeight="1" x14ac:dyDescent="0.25">
      <c r="A253" s="82"/>
      <c r="B253" s="43" t="s">
        <v>4</v>
      </c>
      <c r="C253" s="53"/>
      <c r="D253" s="19"/>
      <c r="E253" s="10"/>
      <c r="F253" s="11"/>
      <c r="G253" s="12"/>
      <c r="H253" s="13"/>
      <c r="I253" s="29"/>
    </row>
    <row r="254" spans="1:9" s="14" customFormat="1" ht="13.95" customHeight="1" x14ac:dyDescent="0.25">
      <c r="A254" s="82"/>
      <c r="B254" s="43" t="s">
        <v>5</v>
      </c>
      <c r="C254" s="53"/>
      <c r="D254" s="19"/>
      <c r="E254" s="10"/>
      <c r="F254" s="11"/>
      <c r="G254" s="12"/>
      <c r="H254" s="13"/>
      <c r="I254" s="29"/>
    </row>
    <row r="255" spans="1:9" s="14" customFormat="1" ht="13.95" customHeight="1" x14ac:dyDescent="0.25">
      <c r="A255" s="82"/>
      <c r="B255" s="43" t="s">
        <v>443</v>
      </c>
      <c r="C255" s="53"/>
      <c r="D255" s="19"/>
      <c r="E255" s="10"/>
      <c r="F255" s="11"/>
      <c r="G255" s="12"/>
      <c r="H255" s="13"/>
      <c r="I255" s="29"/>
    </row>
    <row r="256" spans="1:9" s="14" customFormat="1" ht="13.95" customHeight="1" x14ac:dyDescent="0.25">
      <c r="A256" s="82"/>
      <c r="B256" s="43" t="s">
        <v>59</v>
      </c>
      <c r="C256" s="53"/>
      <c r="D256" s="19"/>
      <c r="E256" s="10"/>
      <c r="F256" s="11"/>
      <c r="G256" s="12"/>
      <c r="H256" s="13"/>
      <c r="I256" s="29"/>
    </row>
    <row r="257" spans="1:9" s="14" customFormat="1" ht="13.95" customHeight="1" x14ac:dyDescent="0.25">
      <c r="A257" s="83"/>
      <c r="B257" s="44"/>
      <c r="C257" s="54"/>
      <c r="D257" s="20"/>
      <c r="E257" s="15"/>
      <c r="F257" s="16"/>
      <c r="G257" s="17"/>
      <c r="H257" s="18"/>
      <c r="I257" s="31"/>
    </row>
    <row r="258" spans="1:9" s="14" customFormat="1" ht="13.95" customHeight="1" x14ac:dyDescent="0.25">
      <c r="A258" s="82"/>
      <c r="B258" s="43"/>
      <c r="C258" s="53"/>
      <c r="D258" s="19"/>
      <c r="E258" s="10"/>
      <c r="F258" s="11"/>
      <c r="G258" s="12"/>
      <c r="H258" s="13"/>
      <c r="I258" s="29"/>
    </row>
    <row r="259" spans="1:9" s="14" customFormat="1" ht="13.95" customHeight="1" x14ac:dyDescent="0.25">
      <c r="A259" s="82" t="s">
        <v>283</v>
      </c>
      <c r="B259" s="41" t="s">
        <v>264</v>
      </c>
      <c r="C259" s="53"/>
      <c r="D259" s="19"/>
      <c r="E259" s="10" t="s">
        <v>401</v>
      </c>
      <c r="F259" s="11">
        <v>12070</v>
      </c>
      <c r="G259" s="12"/>
      <c r="H259" s="13">
        <f>F259+F260+F261-I259</f>
        <v>99834.7</v>
      </c>
      <c r="I259" s="29">
        <v>18267.3</v>
      </c>
    </row>
    <row r="260" spans="1:9" s="14" customFormat="1" ht="13.95" customHeight="1" x14ac:dyDescent="0.25">
      <c r="A260" s="82"/>
      <c r="B260" s="43"/>
      <c r="C260" s="53"/>
      <c r="D260" s="19"/>
      <c r="E260" s="10" t="s">
        <v>400</v>
      </c>
      <c r="F260" s="11">
        <v>65496</v>
      </c>
      <c r="G260" s="12"/>
      <c r="H260" s="13"/>
      <c r="I260" s="29"/>
    </row>
    <row r="261" spans="1:9" s="14" customFormat="1" ht="13.95" customHeight="1" x14ac:dyDescent="0.25">
      <c r="A261" s="82"/>
      <c r="B261" s="43" t="s">
        <v>12</v>
      </c>
      <c r="C261" s="53"/>
      <c r="D261" s="19"/>
      <c r="E261" s="10" t="s">
        <v>13</v>
      </c>
      <c r="F261" s="11">
        <v>40536</v>
      </c>
      <c r="G261" s="12"/>
      <c r="H261" s="13"/>
      <c r="I261" s="29"/>
    </row>
    <row r="262" spans="1:9" s="14" customFormat="1" ht="13.5" customHeight="1" x14ac:dyDescent="0.25">
      <c r="A262" s="82"/>
      <c r="B262" s="43" t="s">
        <v>7</v>
      </c>
      <c r="C262" s="53"/>
      <c r="D262" s="19"/>
      <c r="G262" s="12"/>
      <c r="H262" s="13"/>
      <c r="I262" s="29"/>
    </row>
    <row r="263" spans="1:9" s="14" customFormat="1" ht="13.5" customHeight="1" x14ac:dyDescent="0.25">
      <c r="A263" s="82"/>
      <c r="B263" s="43" t="s">
        <v>8</v>
      </c>
      <c r="C263" s="53"/>
      <c r="D263" s="19"/>
      <c r="G263" s="12"/>
      <c r="H263" s="13"/>
      <c r="I263" s="29"/>
    </row>
    <row r="264" spans="1:9" s="14" customFormat="1" ht="13.5" customHeight="1" x14ac:dyDescent="0.25">
      <c r="A264" s="82"/>
      <c r="B264" s="43" t="s">
        <v>11</v>
      </c>
      <c r="C264" s="53"/>
      <c r="D264" s="19"/>
      <c r="E264" s="10"/>
      <c r="F264" s="11"/>
      <c r="G264" s="12"/>
      <c r="H264" s="13"/>
      <c r="I264" s="29"/>
    </row>
    <row r="265" spans="1:9" s="14" customFormat="1" ht="13.5" customHeight="1" x14ac:dyDescent="0.25">
      <c r="A265" s="82"/>
      <c r="B265" s="43" t="s">
        <v>9</v>
      </c>
      <c r="C265" s="53"/>
      <c r="D265" s="19"/>
      <c r="E265" s="10"/>
      <c r="F265" s="11"/>
      <c r="G265" s="12"/>
      <c r="H265" s="13"/>
      <c r="I265" s="29"/>
    </row>
    <row r="266" spans="1:9" s="14" customFormat="1" ht="13.5" customHeight="1" x14ac:dyDescent="0.25">
      <c r="A266" s="82"/>
      <c r="B266" s="43" t="s">
        <v>10</v>
      </c>
      <c r="C266" s="53"/>
      <c r="D266" s="19"/>
      <c r="E266" s="10"/>
      <c r="F266" s="11"/>
      <c r="G266" s="12"/>
      <c r="H266" s="13"/>
      <c r="I266" s="29"/>
    </row>
    <row r="267" spans="1:9" s="14" customFormat="1" ht="13.95" customHeight="1" x14ac:dyDescent="0.25">
      <c r="A267" s="83"/>
      <c r="B267" s="44"/>
      <c r="C267" s="54"/>
      <c r="D267" s="20"/>
      <c r="E267" s="15"/>
      <c r="F267" s="16"/>
      <c r="G267" s="17"/>
      <c r="H267" s="18"/>
      <c r="I267" s="31"/>
    </row>
    <row r="268" spans="1:9" s="14" customFormat="1" ht="13.95" customHeight="1" x14ac:dyDescent="0.25">
      <c r="A268" s="82"/>
      <c r="B268" s="43"/>
      <c r="C268" s="53"/>
      <c r="D268" s="19"/>
      <c r="E268" s="10"/>
      <c r="F268" s="11"/>
      <c r="G268" s="12"/>
      <c r="H268" s="13"/>
      <c r="I268" s="29"/>
    </row>
    <row r="269" spans="1:9" s="14" customFormat="1" ht="13.95" customHeight="1" x14ac:dyDescent="0.25">
      <c r="A269" s="82" t="s">
        <v>287</v>
      </c>
      <c r="B269" s="41" t="s">
        <v>296</v>
      </c>
      <c r="C269" s="53"/>
      <c r="D269" s="19"/>
      <c r="E269" s="121" t="s">
        <v>234</v>
      </c>
      <c r="F269" s="11">
        <v>721000</v>
      </c>
      <c r="G269" s="12"/>
      <c r="H269" s="13">
        <v>257656</v>
      </c>
      <c r="I269" s="29">
        <v>582199.07999999996</v>
      </c>
    </row>
    <row r="270" spans="1:9" s="14" customFormat="1" ht="13.95" customHeight="1" x14ac:dyDescent="0.25">
      <c r="A270" s="82"/>
      <c r="B270" s="43" t="s">
        <v>308</v>
      </c>
      <c r="C270" s="53"/>
      <c r="D270" s="19"/>
      <c r="E270" s="121" t="s">
        <v>32</v>
      </c>
      <c r="F270" s="11">
        <v>50000</v>
      </c>
      <c r="G270" s="12"/>
      <c r="H270" s="13"/>
      <c r="I270" s="29"/>
    </row>
    <row r="271" spans="1:9" s="14" customFormat="1" ht="13.95" customHeight="1" x14ac:dyDescent="0.25">
      <c r="A271" s="82"/>
      <c r="B271" s="43" t="s">
        <v>188</v>
      </c>
      <c r="C271" s="53"/>
      <c r="D271" s="19"/>
      <c r="E271" s="10"/>
      <c r="F271" s="11"/>
      <c r="G271" s="12"/>
      <c r="H271" s="13"/>
      <c r="I271" s="29"/>
    </row>
    <row r="272" spans="1:9" s="14" customFormat="1" ht="13.95" customHeight="1" x14ac:dyDescent="0.25">
      <c r="A272" s="82"/>
      <c r="B272" s="43" t="s">
        <v>56</v>
      </c>
      <c r="C272" s="53"/>
      <c r="D272" s="19"/>
      <c r="E272" s="10"/>
      <c r="F272" s="11"/>
      <c r="G272" s="12"/>
      <c r="H272" s="13"/>
      <c r="I272" s="29"/>
    </row>
    <row r="273" spans="1:9" s="14" customFormat="1" ht="13.95" customHeight="1" x14ac:dyDescent="0.25">
      <c r="A273" s="82"/>
      <c r="B273" s="43" t="s">
        <v>55</v>
      </c>
      <c r="C273" s="53"/>
      <c r="D273" s="19"/>
      <c r="E273" s="10"/>
      <c r="F273" s="11"/>
      <c r="G273" s="12"/>
      <c r="H273" s="13"/>
      <c r="I273" s="29"/>
    </row>
    <row r="274" spans="1:9" s="14" customFormat="1" ht="13.95" customHeight="1" x14ac:dyDescent="0.25">
      <c r="A274" s="161"/>
      <c r="B274" s="181"/>
      <c r="C274" s="142"/>
      <c r="D274" s="143"/>
      <c r="E274" s="144"/>
      <c r="F274" s="180">
        <f>SUM(F269:F271)</f>
        <v>771000</v>
      </c>
      <c r="G274" s="145"/>
      <c r="H274" s="146"/>
      <c r="I274" s="147"/>
    </row>
    <row r="275" spans="1:9" s="14" customFormat="1" ht="13.95" customHeight="1" x14ac:dyDescent="0.25">
      <c r="A275" s="82"/>
      <c r="B275" s="43"/>
      <c r="C275" s="53"/>
      <c r="D275" s="19"/>
      <c r="E275" s="222"/>
      <c r="F275" s="11"/>
      <c r="G275" s="12"/>
      <c r="H275" s="13"/>
      <c r="I275" s="29"/>
    </row>
    <row r="276" spans="1:9" s="14" customFormat="1" ht="13.95" customHeight="1" x14ac:dyDescent="0.25">
      <c r="A276" s="82" t="s">
        <v>288</v>
      </c>
      <c r="B276" s="41" t="s">
        <v>289</v>
      </c>
      <c r="C276" s="53"/>
      <c r="D276" s="19"/>
      <c r="E276" s="217" t="s">
        <v>150</v>
      </c>
      <c r="F276" s="220">
        <v>13797</v>
      </c>
      <c r="G276" s="12"/>
      <c r="H276" s="13"/>
      <c r="I276" s="29">
        <v>645127</v>
      </c>
    </row>
    <row r="277" spans="1:9" s="14" customFormat="1" ht="13.95" customHeight="1" x14ac:dyDescent="0.25">
      <c r="A277" s="82"/>
      <c r="B277" s="43" t="s">
        <v>130</v>
      </c>
      <c r="C277" s="53"/>
      <c r="D277" s="19"/>
      <c r="E277" s="217" t="s">
        <v>151</v>
      </c>
      <c r="F277" s="220">
        <v>18000</v>
      </c>
      <c r="G277" s="12"/>
      <c r="H277" s="13"/>
      <c r="I277" s="29"/>
    </row>
    <row r="278" spans="1:9" s="14" customFormat="1" ht="13.95" customHeight="1" x14ac:dyDescent="0.25">
      <c r="A278" s="82"/>
      <c r="B278" s="43" t="s">
        <v>131</v>
      </c>
      <c r="C278" s="53"/>
      <c r="D278" s="19"/>
      <c r="E278" s="218" t="s">
        <v>152</v>
      </c>
      <c r="F278" s="220">
        <v>14704</v>
      </c>
      <c r="G278" s="12"/>
      <c r="H278" s="13"/>
      <c r="I278" s="29"/>
    </row>
    <row r="279" spans="1:9" s="14" customFormat="1" ht="13.95" customHeight="1" x14ac:dyDescent="0.25">
      <c r="A279" s="82"/>
      <c r="B279" s="43" t="s">
        <v>132</v>
      </c>
      <c r="C279" s="53"/>
      <c r="D279" s="19"/>
      <c r="E279" s="217" t="s">
        <v>153</v>
      </c>
      <c r="F279" s="220">
        <v>50725.5</v>
      </c>
      <c r="G279" s="12"/>
      <c r="H279" s="13"/>
      <c r="I279" s="29"/>
    </row>
    <row r="280" spans="1:9" s="14" customFormat="1" ht="13.95" customHeight="1" x14ac:dyDescent="0.25">
      <c r="A280" s="82"/>
      <c r="B280" s="43"/>
      <c r="C280" s="53"/>
      <c r="D280" s="19"/>
      <c r="E280" s="217" t="s">
        <v>154</v>
      </c>
      <c r="F280" s="220">
        <v>17099</v>
      </c>
      <c r="G280" s="12"/>
      <c r="H280" s="13"/>
      <c r="I280" s="29"/>
    </row>
    <row r="281" spans="1:9" s="14" customFormat="1" ht="13.95" customHeight="1" x14ac:dyDescent="0.25">
      <c r="A281" s="82"/>
      <c r="B281" s="43"/>
      <c r="C281" s="53"/>
      <c r="D281" s="19"/>
      <c r="E281" s="217" t="s">
        <v>155</v>
      </c>
      <c r="F281" s="220">
        <v>33378</v>
      </c>
      <c r="G281" s="12"/>
      <c r="H281" s="13"/>
      <c r="I281" s="29"/>
    </row>
    <row r="282" spans="1:9" s="14" customFormat="1" ht="13.95" customHeight="1" x14ac:dyDescent="0.25">
      <c r="A282" s="82"/>
      <c r="B282" s="43"/>
      <c r="C282" s="53"/>
      <c r="D282" s="19"/>
      <c r="E282" s="217" t="s">
        <v>156</v>
      </c>
      <c r="F282" s="220">
        <v>100000</v>
      </c>
      <c r="G282" s="12"/>
      <c r="H282" s="13"/>
      <c r="I282" s="29"/>
    </row>
    <row r="283" spans="1:9" s="14" customFormat="1" ht="13.95" customHeight="1" x14ac:dyDescent="0.25">
      <c r="A283" s="82"/>
      <c r="B283" s="43"/>
      <c r="C283" s="53"/>
      <c r="D283" s="19"/>
      <c r="E283" s="217" t="s">
        <v>157</v>
      </c>
      <c r="F283" s="220">
        <v>23480</v>
      </c>
      <c r="G283" s="12"/>
      <c r="H283" s="13"/>
      <c r="I283" s="29"/>
    </row>
    <row r="284" spans="1:9" s="14" customFormat="1" ht="13.95" customHeight="1" x14ac:dyDescent="0.25">
      <c r="A284" s="82"/>
      <c r="B284" s="43"/>
      <c r="C284" s="53"/>
      <c r="D284" s="19"/>
      <c r="E284" s="217" t="s">
        <v>158</v>
      </c>
      <c r="F284" s="220">
        <v>100000</v>
      </c>
      <c r="G284" s="12"/>
      <c r="H284" s="13"/>
      <c r="I284" s="29"/>
    </row>
    <row r="285" spans="1:9" s="14" customFormat="1" ht="13.95" customHeight="1" x14ac:dyDescent="0.25">
      <c r="A285" s="82"/>
      <c r="B285" s="43"/>
      <c r="C285" s="53"/>
      <c r="D285" s="19"/>
      <c r="E285" s="218" t="s">
        <v>352</v>
      </c>
      <c r="F285" s="220">
        <v>34910.050000000003</v>
      </c>
      <c r="G285" s="12"/>
      <c r="H285" s="13"/>
      <c r="I285" s="29"/>
    </row>
    <row r="286" spans="1:9" s="14" customFormat="1" ht="13.95" customHeight="1" x14ac:dyDescent="0.25">
      <c r="A286" s="82"/>
      <c r="B286" s="43"/>
      <c r="C286" s="53"/>
      <c r="D286" s="19"/>
      <c r="E286" s="217" t="s">
        <v>404</v>
      </c>
      <c r="F286" s="220">
        <v>80513</v>
      </c>
      <c r="G286" s="12"/>
      <c r="H286" s="13"/>
      <c r="I286" s="29"/>
    </row>
    <row r="287" spans="1:9" s="14" customFormat="1" ht="13.95" customHeight="1" x14ac:dyDescent="0.25">
      <c r="A287" s="82"/>
      <c r="B287" s="43"/>
      <c r="C287" s="53"/>
      <c r="D287" s="19"/>
      <c r="E287" s="217" t="s">
        <v>447</v>
      </c>
      <c r="F287" s="220">
        <v>158520</v>
      </c>
      <c r="G287" s="12"/>
      <c r="H287" s="13"/>
      <c r="I287" s="29"/>
    </row>
    <row r="288" spans="1:9" s="14" customFormat="1" ht="13.95" customHeight="1" x14ac:dyDescent="0.25">
      <c r="A288" s="82"/>
      <c r="B288" s="43"/>
      <c r="C288" s="53"/>
      <c r="D288" s="19"/>
      <c r="E288" s="10"/>
      <c r="F288" s="183">
        <f>SUM(F276:F287)</f>
        <v>645126.55000000005</v>
      </c>
      <c r="G288" s="12"/>
      <c r="H288" s="13"/>
      <c r="I288" s="29"/>
    </row>
    <row r="289" spans="1:9" s="14" customFormat="1" ht="13.95" customHeight="1" x14ac:dyDescent="0.3">
      <c r="A289" s="82"/>
      <c r="B289" s="43"/>
      <c r="C289" s="53"/>
      <c r="D289" s="19"/>
      <c r="E289" s="165" t="s">
        <v>446</v>
      </c>
      <c r="F289" s="11"/>
      <c r="G289" s="12"/>
      <c r="H289" s="13"/>
      <c r="I289" s="29"/>
    </row>
    <row r="290" spans="1:9" s="14" customFormat="1" ht="13.95" customHeight="1" x14ac:dyDescent="0.25">
      <c r="A290" s="82"/>
      <c r="B290" s="43"/>
      <c r="C290" s="53"/>
      <c r="D290" s="19"/>
      <c r="E290" t="s">
        <v>159</v>
      </c>
      <c r="F290" s="11">
        <v>29350</v>
      </c>
      <c r="G290" s="12"/>
      <c r="H290" s="13"/>
      <c r="I290" s="29"/>
    </row>
    <row r="291" spans="1:9" s="14" customFormat="1" ht="13.95" customHeight="1" x14ac:dyDescent="0.25">
      <c r="A291" s="82"/>
      <c r="B291" s="43"/>
      <c r="C291" s="53"/>
      <c r="D291" s="19"/>
      <c r="E291" s="219" t="s">
        <v>395</v>
      </c>
      <c r="F291" s="11">
        <v>33085</v>
      </c>
      <c r="G291" s="12"/>
      <c r="H291" s="13"/>
      <c r="I291" s="29"/>
    </row>
    <row r="292" spans="1:9" s="14" customFormat="1" ht="13.95" customHeight="1" x14ac:dyDescent="0.25">
      <c r="A292" s="82"/>
      <c r="B292" s="43"/>
      <c r="C292" s="53"/>
      <c r="D292" s="19"/>
      <c r="E292" s="219" t="s">
        <v>160</v>
      </c>
      <c r="F292" s="94">
        <v>29900</v>
      </c>
      <c r="G292" s="12"/>
      <c r="H292" s="13"/>
      <c r="I292" s="29"/>
    </row>
    <row r="293" spans="1:9" s="14" customFormat="1" ht="13.95" customHeight="1" x14ac:dyDescent="0.25">
      <c r="A293" s="82"/>
      <c r="B293" s="43"/>
      <c r="C293" s="53"/>
      <c r="D293" s="19"/>
      <c r="E293" t="s">
        <v>157</v>
      </c>
      <c r="F293" s="94">
        <v>6000</v>
      </c>
      <c r="G293" s="12"/>
      <c r="H293" s="13"/>
      <c r="I293" s="29"/>
    </row>
    <row r="294" spans="1:9" s="14" customFormat="1" ht="13.95" customHeight="1" x14ac:dyDescent="0.25">
      <c r="A294" s="82"/>
      <c r="B294" s="43"/>
      <c r="C294" s="53"/>
      <c r="D294" s="19"/>
      <c r="E294" s="219" t="s">
        <v>161</v>
      </c>
      <c r="F294" s="88">
        <v>60000</v>
      </c>
      <c r="G294" s="12"/>
      <c r="H294" s="13"/>
      <c r="I294" s="29"/>
    </row>
    <row r="295" spans="1:9" s="97" customFormat="1" ht="13.8" x14ac:dyDescent="0.25">
      <c r="A295" s="82"/>
      <c r="B295" s="43"/>
      <c r="C295" s="53"/>
      <c r="D295" s="19"/>
      <c r="E295" s="219"/>
      <c r="F295" s="221">
        <f>SUM(F290:F294)</f>
        <v>158335</v>
      </c>
      <c r="G295" s="248"/>
      <c r="H295" s="13"/>
      <c r="I295" s="29"/>
    </row>
    <row r="296" spans="1:9" s="97" customFormat="1" ht="13.8" x14ac:dyDescent="0.25">
      <c r="A296" s="140"/>
      <c r="B296" s="141"/>
      <c r="C296" s="142"/>
      <c r="D296" s="143"/>
      <c r="E296" s="224"/>
      <c r="F296" s="225"/>
      <c r="G296" s="145"/>
      <c r="H296" s="146"/>
      <c r="I296" s="147"/>
    </row>
    <row r="297" spans="1:9" s="97" customFormat="1" ht="13.8" x14ac:dyDescent="0.25">
      <c r="A297" s="82"/>
      <c r="B297" s="43"/>
      <c r="C297" s="53"/>
      <c r="D297" s="19"/>
      <c r="E297" s="226"/>
      <c r="F297" s="223"/>
      <c r="G297" s="12"/>
      <c r="H297" s="13"/>
      <c r="I297" s="29"/>
    </row>
    <row r="298" spans="1:9" s="97" customFormat="1" ht="13.8" x14ac:dyDescent="0.25">
      <c r="A298" s="82" t="s">
        <v>290</v>
      </c>
      <c r="B298" s="41" t="s">
        <v>291</v>
      </c>
      <c r="C298" s="53"/>
      <c r="D298" s="19"/>
      <c r="E298" s="10" t="s">
        <v>402</v>
      </c>
      <c r="F298" s="11">
        <v>239333</v>
      </c>
      <c r="G298" s="12"/>
      <c r="H298" s="13">
        <f>F298-I298</f>
        <v>179424.41999999998</v>
      </c>
      <c r="I298" s="29">
        <v>59908.58</v>
      </c>
    </row>
    <row r="299" spans="1:9" s="97" customFormat="1" ht="13.8" x14ac:dyDescent="0.25">
      <c r="A299" s="82"/>
      <c r="B299" s="43" t="s">
        <v>309</v>
      </c>
      <c r="C299" s="53"/>
      <c r="D299" s="19"/>
      <c r="E299" s="10"/>
      <c r="F299" s="11"/>
      <c r="G299" s="12"/>
      <c r="H299" s="13"/>
      <c r="I299" s="29"/>
    </row>
    <row r="300" spans="1:9" s="14" customFormat="1" ht="13.95" customHeight="1" x14ac:dyDescent="0.25">
      <c r="A300" s="82"/>
      <c r="B300" s="43" t="s">
        <v>310</v>
      </c>
      <c r="C300" s="53"/>
      <c r="D300" s="19"/>
      <c r="E300" s="10"/>
      <c r="F300" s="11"/>
      <c r="G300" s="12"/>
      <c r="H300" s="13"/>
      <c r="I300" s="29"/>
    </row>
    <row r="301" spans="1:9" s="14" customFormat="1" ht="13.95" customHeight="1" x14ac:dyDescent="0.25">
      <c r="A301" s="83"/>
      <c r="B301" s="44"/>
      <c r="C301" s="54"/>
      <c r="D301" s="20"/>
      <c r="E301" s="15"/>
      <c r="F301" s="207"/>
      <c r="G301" s="17"/>
      <c r="H301" s="18"/>
      <c r="I301" s="31"/>
    </row>
    <row r="302" spans="1:9" s="14" customFormat="1" ht="13.95" customHeight="1" x14ac:dyDescent="0.25">
      <c r="A302" s="82"/>
      <c r="B302" s="43"/>
      <c r="C302" s="53"/>
      <c r="D302" s="19"/>
      <c r="E302" s="10"/>
      <c r="F302" s="8"/>
      <c r="G302" s="12"/>
      <c r="H302" s="13"/>
      <c r="I302" s="29"/>
    </row>
    <row r="303" spans="1:9" s="14" customFormat="1" ht="13.95" customHeight="1" x14ac:dyDescent="0.25">
      <c r="A303" s="90" t="s">
        <v>292</v>
      </c>
      <c r="B303" s="91" t="s">
        <v>33</v>
      </c>
      <c r="C303" s="92"/>
      <c r="D303" s="93"/>
      <c r="E303" s="179" t="s">
        <v>344</v>
      </c>
      <c r="F303" s="11">
        <v>14899</v>
      </c>
      <c r="G303" s="95"/>
      <c r="H303" s="96">
        <v>114932</v>
      </c>
      <c r="I303" s="149" t="s">
        <v>318</v>
      </c>
    </row>
    <row r="304" spans="1:9" s="14" customFormat="1" ht="13.95" customHeight="1" x14ac:dyDescent="0.25">
      <c r="A304" s="82"/>
      <c r="B304" s="43" t="s">
        <v>115</v>
      </c>
      <c r="C304" s="53"/>
      <c r="D304" s="19"/>
      <c r="E304" s="179" t="s">
        <v>403</v>
      </c>
      <c r="F304" s="11">
        <v>29250</v>
      </c>
      <c r="G304" s="95"/>
      <c r="H304" s="96"/>
      <c r="I304" s="119" t="s">
        <v>79</v>
      </c>
    </row>
    <row r="305" spans="1:9" s="14" customFormat="1" ht="13.95" customHeight="1" x14ac:dyDescent="0.3">
      <c r="A305" s="148"/>
      <c r="B305" s="43" t="s">
        <v>116</v>
      </c>
      <c r="C305" s="53"/>
      <c r="D305" s="19"/>
      <c r="E305" s="14" t="s">
        <v>363</v>
      </c>
      <c r="F305" s="11">
        <v>33138</v>
      </c>
      <c r="G305" s="95"/>
      <c r="H305" s="96"/>
      <c r="I305" s="29"/>
    </row>
    <row r="306" spans="1:9" s="14" customFormat="1" ht="13.95" customHeight="1" x14ac:dyDescent="0.25">
      <c r="A306" s="82"/>
      <c r="B306" s="43" t="s">
        <v>125</v>
      </c>
      <c r="C306" s="53"/>
      <c r="D306" s="19"/>
      <c r="E306" s="14" t="s">
        <v>99</v>
      </c>
      <c r="F306" s="11">
        <v>17222</v>
      </c>
      <c r="G306" s="12"/>
      <c r="H306" s="13"/>
      <c r="I306" s="29"/>
    </row>
    <row r="307" spans="1:9" s="28" customFormat="1" ht="13.95" customHeight="1" x14ac:dyDescent="0.25">
      <c r="A307" s="82"/>
      <c r="B307" s="43"/>
      <c r="C307" s="53"/>
      <c r="D307" s="19"/>
      <c r="E307" s="14" t="s">
        <v>331</v>
      </c>
      <c r="F307" s="11">
        <v>20000</v>
      </c>
      <c r="G307" s="12"/>
      <c r="H307" s="13"/>
      <c r="I307" s="29"/>
    </row>
    <row r="308" spans="1:9" s="14" customFormat="1" ht="13.95" customHeight="1" x14ac:dyDescent="0.25">
      <c r="A308" s="89"/>
      <c r="B308" s="252" t="s">
        <v>73</v>
      </c>
      <c r="C308" s="53"/>
      <c r="D308" s="19"/>
      <c r="E308" s="5" t="s">
        <v>404</v>
      </c>
      <c r="F308" s="11">
        <v>423</v>
      </c>
      <c r="G308" s="12"/>
      <c r="H308" s="13"/>
      <c r="I308" s="29"/>
    </row>
    <row r="309" spans="1:9" s="14" customFormat="1" ht="13.95" customHeight="1" x14ac:dyDescent="0.25">
      <c r="A309" s="89"/>
      <c r="B309" s="252" t="s">
        <v>72</v>
      </c>
      <c r="C309" s="53"/>
      <c r="D309" s="19"/>
      <c r="E309" s="10"/>
      <c r="F309" s="180">
        <f>SUM(F303:F308)</f>
        <v>114932</v>
      </c>
      <c r="G309" s="12"/>
      <c r="H309" s="13"/>
      <c r="I309" s="29"/>
    </row>
    <row r="310" spans="1:9" s="14" customFormat="1" ht="13.95" customHeight="1" x14ac:dyDescent="0.25">
      <c r="A310" s="83"/>
      <c r="B310" s="44"/>
      <c r="C310" s="54"/>
      <c r="D310" s="20"/>
      <c r="E310" s="15"/>
      <c r="F310" s="16"/>
      <c r="G310" s="17"/>
      <c r="H310" s="209"/>
      <c r="I310" s="31"/>
    </row>
    <row r="311" spans="1:9" s="28" customFormat="1" ht="13.95" customHeight="1" x14ac:dyDescent="0.25">
      <c r="A311" s="166"/>
      <c r="B311" s="40"/>
      <c r="C311" s="49"/>
      <c r="D311" s="117"/>
      <c r="E311" s="48"/>
      <c r="F311" s="11"/>
      <c r="G311" s="9"/>
      <c r="H311" s="169"/>
      <c r="I311" s="170"/>
    </row>
    <row r="312" spans="1:9" s="28" customFormat="1" ht="13.95" customHeight="1" x14ac:dyDescent="0.25">
      <c r="A312" s="82" t="s">
        <v>163</v>
      </c>
      <c r="B312" s="41" t="s">
        <v>46</v>
      </c>
      <c r="C312" s="53"/>
      <c r="D312" s="19"/>
      <c r="E312" s="10" t="s">
        <v>350</v>
      </c>
      <c r="F312" s="14">
        <v>61330</v>
      </c>
      <c r="G312" s="12"/>
      <c r="H312" s="13">
        <v>17270</v>
      </c>
      <c r="I312" s="61">
        <f>F312-H312</f>
        <v>44060</v>
      </c>
    </row>
    <row r="313" spans="1:9" s="14" customFormat="1" ht="13.95" customHeight="1" x14ac:dyDescent="0.25">
      <c r="A313" s="82"/>
      <c r="B313" s="43" t="s">
        <v>170</v>
      </c>
      <c r="C313" s="53"/>
      <c r="D313" s="19"/>
      <c r="E313" s="10"/>
      <c r="G313" s="12"/>
      <c r="H313" s="13"/>
      <c r="I313" s="119"/>
    </row>
    <row r="314" spans="1:9" s="14" customFormat="1" ht="13.95" customHeight="1" x14ac:dyDescent="0.25">
      <c r="A314" s="82"/>
      <c r="B314" s="43" t="s">
        <v>171</v>
      </c>
      <c r="C314" s="53"/>
      <c r="D314" s="19"/>
      <c r="E314" s="10"/>
      <c r="G314" s="12"/>
      <c r="H314" s="13"/>
      <c r="I314" s="29"/>
    </row>
    <row r="315" spans="1:9" s="14" customFormat="1" ht="13.95" customHeight="1" x14ac:dyDescent="0.25">
      <c r="A315" s="202"/>
      <c r="B315" s="44"/>
      <c r="C315" s="204"/>
      <c r="D315" s="205"/>
      <c r="E315" s="206"/>
      <c r="F315" s="207"/>
      <c r="G315" s="208"/>
      <c r="H315" s="209"/>
      <c r="I315" s="210"/>
    </row>
    <row r="316" spans="1:9" s="28" customFormat="1" ht="13.95" customHeight="1" x14ac:dyDescent="0.25">
      <c r="A316" s="166"/>
      <c r="B316" s="40"/>
      <c r="C316" s="49"/>
      <c r="D316" s="117"/>
      <c r="E316" s="48"/>
      <c r="F316" s="11"/>
      <c r="G316" s="9"/>
      <c r="H316" s="169"/>
      <c r="I316" s="170"/>
    </row>
    <row r="317" spans="1:9" s="28" customFormat="1" ht="13.95" customHeight="1" x14ac:dyDescent="0.25">
      <c r="A317" s="82" t="s">
        <v>162</v>
      </c>
      <c r="B317" s="41" t="s">
        <v>246</v>
      </c>
      <c r="C317" s="53"/>
      <c r="D317" s="19"/>
      <c r="E317" s="10" t="s">
        <v>350</v>
      </c>
      <c r="F317" s="14">
        <v>37318.44</v>
      </c>
      <c r="G317" s="12"/>
      <c r="H317" s="13">
        <v>48249.06</v>
      </c>
      <c r="I317" s="122" t="s">
        <v>318</v>
      </c>
    </row>
    <row r="318" spans="1:9" s="14" customFormat="1" ht="13.95" customHeight="1" x14ac:dyDescent="0.25">
      <c r="A318" s="82"/>
      <c r="B318" s="233" t="s">
        <v>227</v>
      </c>
      <c r="C318" s="53"/>
      <c r="D318" s="19"/>
      <c r="E318" s="10" t="s">
        <v>429</v>
      </c>
      <c r="F318" s="14">
        <v>10930.62</v>
      </c>
      <c r="G318" s="12"/>
      <c r="H318" s="13"/>
      <c r="I318" s="119" t="s">
        <v>172</v>
      </c>
    </row>
    <row r="319" spans="1:9" s="14" customFormat="1" ht="13.95" customHeight="1" x14ac:dyDescent="0.25">
      <c r="A319" s="82"/>
      <c r="B319" s="43" t="s">
        <v>174</v>
      </c>
      <c r="C319" s="53"/>
      <c r="D319" s="19"/>
      <c r="E319" s="10"/>
      <c r="G319" s="12"/>
      <c r="H319" s="13"/>
      <c r="I319" s="29"/>
    </row>
    <row r="320" spans="1:9" s="14" customFormat="1" ht="13.95" customHeight="1" x14ac:dyDescent="0.25">
      <c r="A320" s="82"/>
      <c r="B320" s="43" t="s">
        <v>173</v>
      </c>
      <c r="C320" s="53"/>
      <c r="D320" s="19"/>
      <c r="E320" s="10"/>
      <c r="G320" s="12"/>
      <c r="H320" s="13"/>
      <c r="I320" s="29"/>
    </row>
    <row r="321" spans="1:11" s="14" customFormat="1" ht="13.95" customHeight="1" x14ac:dyDescent="0.25">
      <c r="A321" s="202"/>
      <c r="B321" s="44"/>
      <c r="C321" s="204"/>
      <c r="D321" s="205"/>
      <c r="E321" s="206"/>
      <c r="F321" s="207"/>
      <c r="G321" s="208"/>
      <c r="H321" s="209"/>
      <c r="I321" s="210"/>
    </row>
    <row r="322" spans="1:11" s="28" customFormat="1" ht="13.95" customHeight="1" x14ac:dyDescent="0.25">
      <c r="A322" s="166"/>
      <c r="B322" s="40"/>
      <c r="C322" s="49"/>
      <c r="D322" s="117"/>
      <c r="E322" s="48"/>
      <c r="F322" s="11"/>
      <c r="G322" s="9"/>
      <c r="H322" s="169"/>
      <c r="I322" s="170"/>
    </row>
    <row r="323" spans="1:11" s="28" customFormat="1" ht="13.95" customHeight="1" x14ac:dyDescent="0.25">
      <c r="A323" s="82" t="s">
        <v>293</v>
      </c>
      <c r="B323" s="41" t="s">
        <v>37</v>
      </c>
      <c r="C323" s="53"/>
      <c r="D323" s="19"/>
      <c r="E323" s="10" t="s">
        <v>96</v>
      </c>
      <c r="F323" s="14">
        <v>1000</v>
      </c>
      <c r="G323" s="12"/>
      <c r="H323" s="13">
        <v>34399.480000000003</v>
      </c>
      <c r="I323" s="122" t="s">
        <v>318</v>
      </c>
    </row>
    <row r="324" spans="1:11" s="14" customFormat="1" ht="13.95" customHeight="1" x14ac:dyDescent="0.25">
      <c r="A324" s="82"/>
      <c r="B324" s="43" t="s">
        <v>121</v>
      </c>
      <c r="C324" s="53"/>
      <c r="D324" s="19"/>
      <c r="E324" s="10" t="s">
        <v>352</v>
      </c>
      <c r="F324" s="14">
        <v>33399.5</v>
      </c>
      <c r="G324" s="12"/>
      <c r="H324" s="13"/>
      <c r="I324" s="119" t="s">
        <v>172</v>
      </c>
    </row>
    <row r="325" spans="1:11" s="14" customFormat="1" ht="13.95" customHeight="1" x14ac:dyDescent="0.25">
      <c r="A325" s="82"/>
      <c r="B325" s="43" t="s">
        <v>122</v>
      </c>
      <c r="C325" s="53"/>
      <c r="D325" s="19"/>
      <c r="E325" s="10"/>
      <c r="G325" s="12"/>
      <c r="H325" s="13"/>
      <c r="I325" s="29"/>
    </row>
    <row r="326" spans="1:11" s="14" customFormat="1" ht="13.95" customHeight="1" x14ac:dyDescent="0.25">
      <c r="A326" s="82"/>
      <c r="B326" s="43" t="s">
        <v>123</v>
      </c>
      <c r="C326" s="53"/>
      <c r="D326" s="19"/>
      <c r="E326" s="10"/>
      <c r="G326" s="12"/>
      <c r="H326" s="13"/>
      <c r="I326" s="29"/>
    </row>
    <row r="327" spans="1:11" s="14" customFormat="1" ht="13.95" customHeight="1" x14ac:dyDescent="0.25">
      <c r="A327" s="202"/>
      <c r="B327" s="44"/>
      <c r="C327" s="204"/>
      <c r="D327" s="205"/>
      <c r="E327" s="206"/>
      <c r="F327" s="207"/>
      <c r="G327" s="208"/>
      <c r="H327" s="209"/>
      <c r="I327" s="210"/>
    </row>
    <row r="328" spans="1:11" s="14" customFormat="1" ht="13.95" customHeight="1" x14ac:dyDescent="0.25">
      <c r="A328" s="166"/>
      <c r="B328" s="40"/>
      <c r="C328" s="49"/>
      <c r="D328" s="117"/>
      <c r="E328" s="48"/>
      <c r="F328" s="11"/>
      <c r="G328" s="9"/>
      <c r="H328" s="169"/>
      <c r="I328" s="170"/>
    </row>
    <row r="329" spans="1:11" s="14" customFormat="1" ht="13.95" customHeight="1" x14ac:dyDescent="0.25">
      <c r="A329" s="82" t="s">
        <v>167</v>
      </c>
      <c r="B329" s="41" t="s">
        <v>228</v>
      </c>
      <c r="C329" s="53"/>
      <c r="D329" s="19"/>
      <c r="E329" s="14" t="s">
        <v>248</v>
      </c>
      <c r="F329" s="14">
        <v>50000</v>
      </c>
      <c r="G329" s="12"/>
      <c r="H329" s="13">
        <v>71800</v>
      </c>
      <c r="I329" s="122" t="s">
        <v>318</v>
      </c>
      <c r="K329" s="150"/>
    </row>
    <row r="330" spans="1:11" s="14" customFormat="1" ht="13.95" customHeight="1" x14ac:dyDescent="0.25">
      <c r="A330" s="82"/>
      <c r="B330" s="43" t="s">
        <v>35</v>
      </c>
      <c r="C330" s="53"/>
      <c r="D330" s="19"/>
      <c r="E330" s="10" t="s">
        <v>352</v>
      </c>
      <c r="F330" s="11">
        <v>718</v>
      </c>
      <c r="G330" s="12"/>
      <c r="H330" s="13"/>
      <c r="I330" s="119" t="s">
        <v>229</v>
      </c>
    </row>
    <row r="331" spans="1:11" s="14" customFormat="1" ht="13.95" customHeight="1" x14ac:dyDescent="0.25">
      <c r="A331" s="82"/>
      <c r="B331" s="43" t="s">
        <v>247</v>
      </c>
      <c r="C331" s="53"/>
      <c r="D331" s="19"/>
      <c r="E331" s="10" t="s">
        <v>405</v>
      </c>
      <c r="F331" s="11">
        <v>10000</v>
      </c>
      <c r="G331" s="12"/>
      <c r="H331" s="13"/>
      <c r="I331" s="119"/>
    </row>
    <row r="332" spans="1:11" s="14" customFormat="1" ht="13.95" customHeight="1" x14ac:dyDescent="0.25">
      <c r="A332" s="82"/>
      <c r="B332" s="60"/>
      <c r="C332" s="53"/>
      <c r="D332" s="19"/>
      <c r="E332" s="10" t="s">
        <v>249</v>
      </c>
      <c r="F332" s="11">
        <v>11229</v>
      </c>
      <c r="G332" s="12"/>
      <c r="H332" s="13"/>
      <c r="I332" s="29"/>
    </row>
    <row r="333" spans="1:11" s="14" customFormat="1" ht="13.95" customHeight="1" x14ac:dyDescent="0.25">
      <c r="A333" s="83"/>
      <c r="B333" s="63"/>
      <c r="C333" s="54"/>
      <c r="D333" s="20"/>
      <c r="E333" s="15"/>
      <c r="F333" s="16"/>
      <c r="G333" s="17"/>
      <c r="H333" s="18"/>
      <c r="I333" s="31"/>
    </row>
    <row r="334" spans="1:11" s="14" customFormat="1" ht="13.95" customHeight="1" x14ac:dyDescent="0.25">
      <c r="A334" s="166"/>
      <c r="B334" s="40"/>
      <c r="C334" s="49"/>
      <c r="D334" s="117"/>
      <c r="E334" s="48"/>
      <c r="F334" s="11"/>
      <c r="G334" s="9"/>
      <c r="H334" s="169"/>
      <c r="I334" s="170"/>
    </row>
    <row r="335" spans="1:11" s="14" customFormat="1" ht="13.95" customHeight="1" x14ac:dyDescent="0.25">
      <c r="A335" s="82" t="s">
        <v>297</v>
      </c>
      <c r="B335" s="41" t="s">
        <v>34</v>
      </c>
      <c r="C335" s="53"/>
      <c r="D335" s="19"/>
      <c r="E335" s="10" t="s">
        <v>352</v>
      </c>
      <c r="F335" s="11">
        <v>66980.600000000006</v>
      </c>
      <c r="G335" s="12"/>
      <c r="H335" s="13">
        <v>73890.789999999994</v>
      </c>
      <c r="I335" s="122" t="s">
        <v>318</v>
      </c>
      <c r="K335" s="150">
        <v>1.6677999999999999</v>
      </c>
    </row>
    <row r="336" spans="1:11" s="14" customFormat="1" ht="13.95" customHeight="1" x14ac:dyDescent="0.25">
      <c r="A336" s="82"/>
      <c r="B336" s="43" t="s">
        <v>35</v>
      </c>
      <c r="C336" s="53"/>
      <c r="D336" s="19"/>
      <c r="E336" s="10" t="s">
        <v>405</v>
      </c>
      <c r="F336" s="11">
        <v>6910.12</v>
      </c>
      <c r="G336" s="12"/>
      <c r="H336" s="13"/>
      <c r="I336" s="119" t="s">
        <v>79</v>
      </c>
      <c r="K336" s="14">
        <v>51353</v>
      </c>
    </row>
    <row r="337" spans="1:11" s="14" customFormat="1" ht="13.95" customHeight="1" x14ac:dyDescent="0.25">
      <c r="A337" s="82"/>
      <c r="B337" s="43" t="s">
        <v>36</v>
      </c>
      <c r="C337" s="53"/>
      <c r="D337" s="19"/>
      <c r="E337" s="10"/>
      <c r="F337" s="11"/>
      <c r="G337" s="12"/>
      <c r="H337" s="13"/>
      <c r="I337" s="29"/>
    </row>
    <row r="338" spans="1:11" s="14" customFormat="1" ht="13.95" customHeight="1" x14ac:dyDescent="0.25">
      <c r="A338" s="83"/>
      <c r="B338" s="63"/>
      <c r="C338" s="54"/>
      <c r="D338" s="20"/>
      <c r="E338" s="15"/>
      <c r="F338" s="16"/>
      <c r="G338" s="17"/>
      <c r="H338" s="18"/>
      <c r="I338" s="31"/>
    </row>
    <row r="339" spans="1:11" s="14" customFormat="1" ht="13.95" customHeight="1" x14ac:dyDescent="0.25">
      <c r="A339" s="166"/>
      <c r="B339" s="40"/>
      <c r="C339" s="49"/>
      <c r="D339" s="117"/>
      <c r="E339" s="48"/>
      <c r="F339" s="11"/>
      <c r="G339" s="9"/>
      <c r="H339" s="169"/>
      <c r="I339" s="170"/>
    </row>
    <row r="340" spans="1:11" s="14" customFormat="1" ht="13.95" customHeight="1" x14ac:dyDescent="0.25">
      <c r="A340" s="82" t="s">
        <v>168</v>
      </c>
      <c r="B340" s="41" t="s">
        <v>169</v>
      </c>
      <c r="C340" s="53"/>
      <c r="D340" s="19"/>
      <c r="E340" s="10" t="s">
        <v>405</v>
      </c>
      <c r="F340" s="11">
        <v>14524</v>
      </c>
      <c r="G340" s="12"/>
      <c r="H340" s="13">
        <v>95783.93</v>
      </c>
      <c r="I340" s="122" t="s">
        <v>318</v>
      </c>
      <c r="K340" s="150"/>
    </row>
    <row r="341" spans="1:11" s="14" customFormat="1" ht="13.95" customHeight="1" x14ac:dyDescent="0.25">
      <c r="A341" s="82"/>
      <c r="B341" s="43" t="s">
        <v>35</v>
      </c>
      <c r="C341" s="53"/>
      <c r="D341" s="19"/>
      <c r="E341" s="10" t="s">
        <v>230</v>
      </c>
      <c r="F341" s="11">
        <v>41260</v>
      </c>
      <c r="G341" s="12"/>
      <c r="H341" s="13"/>
      <c r="I341" s="119" t="s">
        <v>229</v>
      </c>
    </row>
    <row r="342" spans="1:11" s="14" customFormat="1" ht="13.95" customHeight="1" x14ac:dyDescent="0.25">
      <c r="A342" s="82"/>
      <c r="B342" s="43" t="s">
        <v>36</v>
      </c>
      <c r="C342" s="53"/>
      <c r="D342" s="19"/>
      <c r="E342" s="10" t="s">
        <v>231</v>
      </c>
      <c r="F342" s="11">
        <v>40000</v>
      </c>
      <c r="G342" s="12"/>
      <c r="H342" s="13"/>
      <c r="I342" s="29"/>
    </row>
    <row r="343" spans="1:11" s="14" customFormat="1" ht="13.95" customHeight="1" x14ac:dyDescent="0.25">
      <c r="A343" s="83"/>
      <c r="B343" s="63"/>
      <c r="C343" s="54"/>
      <c r="D343" s="20"/>
      <c r="E343" s="15"/>
      <c r="F343" s="16"/>
      <c r="G343" s="17"/>
      <c r="H343" s="18"/>
      <c r="I343" s="31"/>
    </row>
    <row r="344" spans="1:11" s="14" customFormat="1" ht="13.95" customHeight="1" x14ac:dyDescent="0.25">
      <c r="A344" s="82"/>
      <c r="B344" s="41"/>
      <c r="C344" s="53"/>
      <c r="D344" s="19"/>
      <c r="E344" s="10"/>
      <c r="F344" s="11"/>
      <c r="G344" s="12"/>
      <c r="H344" s="13"/>
      <c r="I344" s="29"/>
    </row>
    <row r="345" spans="1:11" s="14" customFormat="1" ht="13.95" customHeight="1" x14ac:dyDescent="0.25">
      <c r="A345" s="82" t="s">
        <v>242</v>
      </c>
      <c r="B345" s="41" t="s">
        <v>243</v>
      </c>
      <c r="C345" s="53"/>
      <c r="D345" s="19"/>
      <c r="E345" s="10" t="s">
        <v>245</v>
      </c>
      <c r="F345" s="11">
        <v>14151</v>
      </c>
      <c r="G345" s="12"/>
      <c r="H345" s="13"/>
      <c r="I345" s="29">
        <v>14151</v>
      </c>
    </row>
    <row r="346" spans="1:11" s="14" customFormat="1" ht="13.95" customHeight="1" x14ac:dyDescent="0.25">
      <c r="A346" s="82"/>
      <c r="B346" s="43" t="s">
        <v>244</v>
      </c>
      <c r="C346" s="53"/>
      <c r="D346" s="19"/>
      <c r="E346" s="10"/>
      <c r="F346" s="11"/>
      <c r="G346" s="12"/>
      <c r="H346" s="13"/>
      <c r="I346" s="29"/>
    </row>
    <row r="347" spans="1:11" s="14" customFormat="1" ht="13.95" customHeight="1" x14ac:dyDescent="0.25">
      <c r="A347" s="83"/>
      <c r="B347" s="63"/>
      <c r="C347" s="54"/>
      <c r="D347" s="20"/>
      <c r="E347" s="15"/>
      <c r="F347" s="16"/>
      <c r="G347" s="17"/>
      <c r="H347" s="18"/>
      <c r="I347" s="31"/>
    </row>
    <row r="348" spans="1:11" s="14" customFormat="1" ht="13.95" customHeight="1" x14ac:dyDescent="0.25">
      <c r="A348" s="82"/>
      <c r="B348" s="41"/>
      <c r="C348" s="53"/>
      <c r="D348" s="19"/>
      <c r="E348" s="10"/>
      <c r="F348" s="11"/>
      <c r="G348" s="12"/>
      <c r="H348" s="13"/>
      <c r="I348" s="29"/>
    </row>
    <row r="349" spans="1:11" s="14" customFormat="1" ht="13.95" customHeight="1" x14ac:dyDescent="0.25">
      <c r="A349" s="82" t="s">
        <v>298</v>
      </c>
      <c r="B349" s="41" t="s">
        <v>236</v>
      </c>
      <c r="C349" s="53"/>
      <c r="D349" s="19"/>
      <c r="E349" s="10" t="s">
        <v>406</v>
      </c>
      <c r="F349" s="11">
        <v>87022.5</v>
      </c>
      <c r="G349" s="11"/>
      <c r="H349" s="13">
        <v>87023</v>
      </c>
      <c r="I349" s="122" t="s">
        <v>318</v>
      </c>
    </row>
    <row r="350" spans="1:11" s="14" customFormat="1" ht="13.5" customHeight="1" x14ac:dyDescent="0.25">
      <c r="A350" s="89"/>
      <c r="B350" s="247" t="s">
        <v>237</v>
      </c>
      <c r="C350" s="53"/>
      <c r="D350" s="19"/>
      <c r="E350" s="10"/>
      <c r="F350" s="11"/>
      <c r="G350" s="11"/>
      <c r="H350" s="13"/>
      <c r="I350" s="119" t="s">
        <v>79</v>
      </c>
    </row>
    <row r="351" spans="1:11" s="14" customFormat="1" ht="13.5" customHeight="1" x14ac:dyDescent="0.25">
      <c r="A351" s="82"/>
      <c r="B351" s="43" t="s">
        <v>238</v>
      </c>
      <c r="C351" s="53"/>
      <c r="D351" s="19"/>
      <c r="E351" s="10"/>
      <c r="F351" s="11"/>
      <c r="G351" s="11"/>
      <c r="H351" s="13"/>
      <c r="I351" s="29"/>
    </row>
    <row r="352" spans="1:11" s="14" customFormat="1" ht="13.5" customHeight="1" x14ac:dyDescent="0.25">
      <c r="A352" s="202"/>
      <c r="B352" s="203"/>
      <c r="C352" s="204"/>
      <c r="D352" s="205"/>
      <c r="E352" s="206"/>
      <c r="F352" s="16"/>
      <c r="G352" s="208"/>
      <c r="H352" s="209"/>
      <c r="I352" s="210"/>
    </row>
    <row r="353" spans="1:9" s="28" customFormat="1" ht="13.5" customHeight="1" x14ac:dyDescent="0.25">
      <c r="A353" s="82"/>
      <c r="B353" s="41"/>
      <c r="C353" s="53"/>
      <c r="D353" s="19"/>
      <c r="E353" s="10"/>
      <c r="F353" s="11"/>
      <c r="G353" s="12"/>
      <c r="H353" s="13"/>
      <c r="I353" s="29"/>
    </row>
    <row r="354" spans="1:9" s="14" customFormat="1" ht="13.95" customHeight="1" x14ac:dyDescent="0.25">
      <c r="A354" s="82" t="s">
        <v>232</v>
      </c>
      <c r="B354" s="41" t="s">
        <v>239</v>
      </c>
      <c r="C354" s="53"/>
      <c r="D354" s="19"/>
      <c r="E354" s="10" t="s">
        <v>407</v>
      </c>
      <c r="F354" s="11">
        <v>9612.1200000000008</v>
      </c>
      <c r="G354" s="11"/>
      <c r="H354" s="13">
        <f>F357-I354</f>
        <v>173107.19</v>
      </c>
      <c r="I354" s="61">
        <v>38576.400000000001</v>
      </c>
    </row>
    <row r="355" spans="1:9" s="14" customFormat="1" ht="13.5" customHeight="1" x14ac:dyDescent="0.25">
      <c r="A355" s="89"/>
      <c r="B355" s="247" t="s">
        <v>193</v>
      </c>
      <c r="C355" s="53"/>
      <c r="D355" s="19"/>
      <c r="E355" s="10" t="s">
        <v>234</v>
      </c>
      <c r="F355" s="11">
        <v>43551.47</v>
      </c>
      <c r="G355" s="11"/>
      <c r="H355" s="13"/>
      <c r="I355" s="119"/>
    </row>
    <row r="356" spans="1:9" s="14" customFormat="1" ht="13.5" customHeight="1" x14ac:dyDescent="0.25">
      <c r="A356" s="82"/>
      <c r="B356" s="43" t="s">
        <v>194</v>
      </c>
      <c r="C356" s="53"/>
      <c r="D356" s="19"/>
      <c r="E356" s="10" t="s">
        <v>340</v>
      </c>
      <c r="F356" s="11">
        <v>158520</v>
      </c>
      <c r="G356" s="11"/>
      <c r="H356" s="13"/>
      <c r="I356" s="29"/>
    </row>
    <row r="357" spans="1:9" s="14" customFormat="1" ht="13.5" customHeight="1" x14ac:dyDescent="0.25">
      <c r="A357" s="82"/>
      <c r="B357" s="43" t="s">
        <v>195</v>
      </c>
      <c r="C357" s="53"/>
      <c r="D357" s="19"/>
      <c r="F357" s="180">
        <f>SUM(F354:F356)</f>
        <v>211683.59</v>
      </c>
      <c r="G357" s="11"/>
      <c r="H357" s="13"/>
      <c r="I357" s="29"/>
    </row>
    <row r="358" spans="1:9" s="14" customFormat="1" ht="13.5" customHeight="1" x14ac:dyDescent="0.25">
      <c r="A358" s="202"/>
      <c r="B358" s="203"/>
      <c r="C358" s="204"/>
      <c r="D358" s="205"/>
      <c r="E358" s="206"/>
      <c r="F358" s="16"/>
      <c r="G358" s="208"/>
      <c r="H358" s="209"/>
      <c r="I358" s="210"/>
    </row>
    <row r="359" spans="1:9" s="28" customFormat="1" ht="13.5" customHeight="1" x14ac:dyDescent="0.25">
      <c r="A359" s="82"/>
      <c r="B359" s="41"/>
      <c r="C359" s="53"/>
      <c r="D359" s="19"/>
      <c r="E359" s="10"/>
      <c r="F359" s="11"/>
      <c r="G359" s="12"/>
      <c r="H359" s="13"/>
      <c r="I359" s="29"/>
    </row>
    <row r="360" spans="1:9" s="14" customFormat="1" ht="13.95" customHeight="1" x14ac:dyDescent="0.25">
      <c r="A360" s="82" t="s">
        <v>233</v>
      </c>
      <c r="B360" s="41" t="s">
        <v>113</v>
      </c>
      <c r="C360" s="53"/>
      <c r="D360" s="19"/>
      <c r="E360" s="10" t="s">
        <v>340</v>
      </c>
      <c r="F360" s="11">
        <v>72247</v>
      </c>
      <c r="G360" s="11"/>
      <c r="H360" s="13">
        <v>13780</v>
      </c>
      <c r="I360" s="61">
        <v>58467</v>
      </c>
    </row>
    <row r="361" spans="1:9" s="14" customFormat="1" ht="13.5" customHeight="1" x14ac:dyDescent="0.25">
      <c r="A361" s="82"/>
      <c r="B361" s="43" t="s">
        <v>196</v>
      </c>
      <c r="C361" s="53"/>
      <c r="D361" s="19"/>
      <c r="E361" s="10"/>
      <c r="F361" s="11"/>
      <c r="G361" s="11"/>
      <c r="H361" s="13"/>
      <c r="I361" s="122"/>
    </row>
    <row r="362" spans="1:9" s="14" customFormat="1" ht="13.5" customHeight="1" x14ac:dyDescent="0.25">
      <c r="A362" s="82"/>
      <c r="B362" s="43" t="s">
        <v>114</v>
      </c>
      <c r="C362" s="53"/>
      <c r="D362" s="19"/>
      <c r="E362" s="10"/>
      <c r="F362" s="11"/>
      <c r="G362" s="11"/>
      <c r="H362" s="13"/>
      <c r="I362" s="122"/>
    </row>
    <row r="363" spans="1:9" s="14" customFormat="1" ht="13.5" customHeight="1" x14ac:dyDescent="0.25">
      <c r="A363" s="82"/>
      <c r="B363" s="43" t="s">
        <v>197</v>
      </c>
      <c r="C363" s="53"/>
      <c r="D363" s="19"/>
      <c r="E363" s="10"/>
      <c r="F363" s="11"/>
      <c r="G363" s="11"/>
      <c r="H363" s="13"/>
      <c r="I363" s="122"/>
    </row>
    <row r="364" spans="1:9" s="14" customFormat="1" ht="13.5" customHeight="1" x14ac:dyDescent="0.25">
      <c r="A364" s="202"/>
      <c r="B364" s="203"/>
      <c r="C364" s="204"/>
      <c r="D364" s="205"/>
      <c r="E364" s="206"/>
      <c r="F364" s="16"/>
      <c r="G364" s="208"/>
      <c r="H364" s="209"/>
      <c r="I364" s="210"/>
    </row>
    <row r="365" spans="1:9" s="28" customFormat="1" ht="13.5" customHeight="1" x14ac:dyDescent="0.25">
      <c r="A365" s="82"/>
      <c r="B365" s="41"/>
      <c r="C365" s="53"/>
      <c r="D365" s="19"/>
      <c r="E365" s="10"/>
      <c r="F365" s="11"/>
      <c r="G365" s="12"/>
      <c r="H365" s="13"/>
      <c r="I365" s="29"/>
    </row>
    <row r="366" spans="1:9" s="14" customFormat="1" ht="13.95" customHeight="1" x14ac:dyDescent="0.25">
      <c r="A366" s="82" t="s">
        <v>299</v>
      </c>
      <c r="B366" s="41" t="s">
        <v>124</v>
      </c>
      <c r="C366" s="53"/>
      <c r="D366" s="19"/>
      <c r="E366" s="10" t="s">
        <v>407</v>
      </c>
      <c r="F366" s="11">
        <v>5960</v>
      </c>
      <c r="G366" s="11"/>
      <c r="H366" s="13">
        <f>F366+F367+F368+F369</f>
        <v>47882</v>
      </c>
      <c r="I366" s="122" t="s">
        <v>318</v>
      </c>
    </row>
    <row r="367" spans="1:9" s="14" customFormat="1" ht="13.5" customHeight="1" x14ac:dyDescent="0.25">
      <c r="A367" s="89"/>
      <c r="B367" s="153" t="s">
        <v>241</v>
      </c>
      <c r="C367" s="53"/>
      <c r="D367" s="19"/>
      <c r="E367" s="10" t="s">
        <v>405</v>
      </c>
      <c r="F367" s="11">
        <v>14455</v>
      </c>
      <c r="G367" s="11"/>
      <c r="H367" s="13"/>
      <c r="I367" s="119" t="s">
        <v>79</v>
      </c>
    </row>
    <row r="368" spans="1:9" s="14" customFormat="1" ht="13.5" customHeight="1" x14ac:dyDescent="0.25">
      <c r="A368" s="82"/>
      <c r="B368" s="43" t="s">
        <v>240</v>
      </c>
      <c r="C368" s="53"/>
      <c r="D368" s="19"/>
      <c r="E368" s="10" t="s">
        <v>235</v>
      </c>
      <c r="F368" s="11">
        <v>13686</v>
      </c>
      <c r="G368" s="11"/>
      <c r="H368" s="13"/>
      <c r="I368" s="29"/>
    </row>
    <row r="369" spans="1:9" s="14" customFormat="1" ht="13.5" customHeight="1" x14ac:dyDescent="0.25">
      <c r="A369" s="82"/>
      <c r="B369" s="43" t="s">
        <v>38</v>
      </c>
      <c r="C369" s="53"/>
      <c r="D369" s="19"/>
      <c r="E369" s="10" t="s">
        <v>340</v>
      </c>
      <c r="F369" s="11">
        <v>13781</v>
      </c>
      <c r="G369" s="11"/>
      <c r="H369" s="13"/>
      <c r="I369" s="29"/>
    </row>
    <row r="370" spans="1:9" s="14" customFormat="1" ht="13.5" customHeight="1" x14ac:dyDescent="0.25">
      <c r="A370" s="202"/>
      <c r="B370" s="203"/>
      <c r="C370" s="204"/>
      <c r="D370" s="205"/>
      <c r="E370" s="206"/>
      <c r="F370" s="16"/>
      <c r="G370" s="208"/>
      <c r="H370" s="209"/>
      <c r="I370" s="210"/>
    </row>
    <row r="371" spans="1:9" s="14" customFormat="1" ht="13.5" customHeight="1" x14ac:dyDescent="0.25">
      <c r="A371" s="82"/>
      <c r="B371" s="43"/>
      <c r="C371" s="53"/>
      <c r="D371" s="19"/>
      <c r="E371" s="10"/>
      <c r="F371" s="11"/>
      <c r="G371" s="12"/>
      <c r="H371" s="13"/>
      <c r="I371" s="29"/>
    </row>
    <row r="372" spans="1:9" s="14" customFormat="1" ht="13.5" customHeight="1" x14ac:dyDescent="0.25">
      <c r="A372" s="82" t="s">
        <v>294</v>
      </c>
      <c r="B372" s="41" t="s">
        <v>117</v>
      </c>
      <c r="C372" s="53"/>
      <c r="D372" s="19"/>
      <c r="E372" s="10" t="s">
        <v>331</v>
      </c>
      <c r="F372" s="11">
        <v>140000</v>
      </c>
      <c r="G372" s="12"/>
      <c r="H372" s="70">
        <v>158053.6</v>
      </c>
      <c r="I372" s="122" t="s">
        <v>318</v>
      </c>
    </row>
    <row r="373" spans="1:9" s="14" customFormat="1" ht="13.95" customHeight="1" x14ac:dyDescent="0.25">
      <c r="A373" s="82"/>
      <c r="B373" s="43" t="s">
        <v>89</v>
      </c>
      <c r="C373" s="53"/>
      <c r="D373" s="19"/>
      <c r="E373" s="10" t="s">
        <v>118</v>
      </c>
      <c r="F373" s="11">
        <v>18053.62</v>
      </c>
      <c r="G373" s="12"/>
      <c r="H373" s="13"/>
      <c r="I373" s="119" t="s">
        <v>80</v>
      </c>
    </row>
    <row r="374" spans="1:9" s="14" customFormat="1" ht="13.95" customHeight="1" x14ac:dyDescent="0.25">
      <c r="A374" s="82"/>
      <c r="B374" s="43" t="s">
        <v>311</v>
      </c>
      <c r="C374" s="53"/>
      <c r="D374" s="19"/>
      <c r="E374" s="10" t="s">
        <v>119</v>
      </c>
      <c r="F374" s="11"/>
      <c r="G374" s="12"/>
      <c r="H374" s="13"/>
      <c r="I374" s="29"/>
    </row>
    <row r="375" spans="1:9" s="14" customFormat="1" ht="13.95" customHeight="1" x14ac:dyDescent="0.25">
      <c r="A375" s="82"/>
      <c r="B375" s="43" t="s">
        <v>312</v>
      </c>
      <c r="C375" s="53"/>
      <c r="D375" s="19"/>
      <c r="E375" s="10"/>
      <c r="F375" s="11"/>
      <c r="G375" s="12"/>
      <c r="H375" s="13"/>
      <c r="I375" s="29"/>
    </row>
    <row r="376" spans="1:9" s="14" customFormat="1" ht="13.95" customHeight="1" x14ac:dyDescent="0.25">
      <c r="A376" s="82"/>
      <c r="B376" s="43" t="s">
        <v>313</v>
      </c>
      <c r="C376" s="53"/>
      <c r="D376" s="19"/>
      <c r="E376" s="10"/>
      <c r="F376" s="11"/>
      <c r="G376" s="12"/>
      <c r="H376" s="13"/>
      <c r="I376" s="29"/>
    </row>
    <row r="377" spans="1:9" s="14" customFormat="1" ht="13.95" customHeight="1" x14ac:dyDescent="0.25">
      <c r="A377" s="82"/>
      <c r="B377" s="43" t="s">
        <v>314</v>
      </c>
      <c r="C377" s="53"/>
      <c r="D377" s="19"/>
      <c r="E377" s="10"/>
      <c r="F377" s="11"/>
      <c r="G377" s="12"/>
      <c r="H377" s="13"/>
      <c r="I377" s="29"/>
    </row>
    <row r="378" spans="1:9" s="14" customFormat="1" ht="13.95" customHeight="1" x14ac:dyDescent="0.25">
      <c r="A378" s="83"/>
      <c r="B378" s="44"/>
      <c r="C378" s="54"/>
      <c r="D378" s="20"/>
      <c r="E378" s="15"/>
      <c r="F378" s="16"/>
      <c r="G378" s="17"/>
      <c r="H378" s="18"/>
      <c r="I378" s="31"/>
    </row>
    <row r="379" spans="1:9" s="14" customFormat="1" ht="13.5" customHeight="1" x14ac:dyDescent="0.25">
      <c r="A379" s="82"/>
      <c r="B379" s="43"/>
      <c r="C379" s="53"/>
      <c r="D379" s="19"/>
      <c r="E379" s="10"/>
      <c r="F379" s="11"/>
      <c r="G379" s="12"/>
      <c r="H379" s="13"/>
      <c r="I379" s="29"/>
    </row>
    <row r="380" spans="1:9" s="14" customFormat="1" ht="13.5" customHeight="1" x14ac:dyDescent="0.25">
      <c r="A380" s="82" t="s">
        <v>165</v>
      </c>
      <c r="B380" s="41" t="s">
        <v>166</v>
      </c>
      <c r="C380" s="53"/>
      <c r="D380" s="19"/>
      <c r="E380" s="10" t="s">
        <v>331</v>
      </c>
      <c r="F380" s="11">
        <v>140000</v>
      </c>
      <c r="G380" s="12"/>
      <c r="H380" s="70">
        <f>F384-I380</f>
        <v>127061</v>
      </c>
      <c r="I380" s="61">
        <v>89709</v>
      </c>
    </row>
    <row r="381" spans="1:9" s="14" customFormat="1" ht="13.95" customHeight="1" x14ac:dyDescent="0.25">
      <c r="A381" s="82"/>
      <c r="B381" s="43" t="s">
        <v>218</v>
      </c>
      <c r="C381" s="53"/>
      <c r="D381" s="19"/>
      <c r="E381" s="10" t="s">
        <v>225</v>
      </c>
      <c r="F381" s="11">
        <v>30000</v>
      </c>
      <c r="G381" s="12"/>
      <c r="H381" s="13"/>
      <c r="I381" s="119"/>
    </row>
    <row r="382" spans="1:9" s="14" customFormat="1" ht="13.95" customHeight="1" x14ac:dyDescent="0.25">
      <c r="A382" s="82"/>
      <c r="B382" s="43" t="s">
        <v>219</v>
      </c>
      <c r="C382" s="53"/>
      <c r="D382" s="19"/>
      <c r="E382" s="10" t="s">
        <v>355</v>
      </c>
      <c r="F382" s="11">
        <v>31770</v>
      </c>
      <c r="G382" s="12"/>
      <c r="H382" s="13"/>
      <c r="I382" s="29"/>
    </row>
    <row r="383" spans="1:9" s="14" customFormat="1" ht="13.95" customHeight="1" x14ac:dyDescent="0.25">
      <c r="A383" s="82"/>
      <c r="B383" s="43" t="s">
        <v>220</v>
      </c>
      <c r="C383" s="53"/>
      <c r="D383" s="19"/>
      <c r="E383" s="10" t="s">
        <v>226</v>
      </c>
      <c r="F383" s="11">
        <v>15000</v>
      </c>
      <c r="G383" s="12"/>
      <c r="H383" s="13"/>
      <c r="I383" s="29"/>
    </row>
    <row r="384" spans="1:9" s="14" customFormat="1" ht="13.95" customHeight="1" x14ac:dyDescent="0.25">
      <c r="A384" s="82"/>
      <c r="B384" s="43" t="s">
        <v>221</v>
      </c>
      <c r="C384" s="53"/>
      <c r="D384" s="19"/>
      <c r="E384" s="10"/>
      <c r="F384" s="180">
        <f>SUM(F380:F383)</f>
        <v>216770</v>
      </c>
      <c r="G384" s="12"/>
      <c r="H384" s="13"/>
      <c r="I384" s="29"/>
    </row>
    <row r="385" spans="1:9" s="14" customFormat="1" ht="13.95" customHeight="1" x14ac:dyDescent="0.25">
      <c r="A385" s="82"/>
      <c r="B385" s="43" t="s">
        <v>222</v>
      </c>
      <c r="C385" s="53"/>
      <c r="D385" s="19"/>
      <c r="E385" s="10"/>
      <c r="F385" s="11"/>
      <c r="G385" s="12"/>
      <c r="H385" s="13"/>
      <c r="I385" s="29"/>
    </row>
    <row r="386" spans="1:9" s="14" customFormat="1" ht="13.95" customHeight="1" x14ac:dyDescent="0.25">
      <c r="A386" s="82"/>
      <c r="B386" s="43" t="s">
        <v>223</v>
      </c>
      <c r="C386" s="53"/>
      <c r="D386" s="19"/>
      <c r="E386" s="10"/>
      <c r="F386" s="11"/>
      <c r="G386" s="12"/>
      <c r="H386" s="13"/>
      <c r="I386" s="29"/>
    </row>
    <row r="387" spans="1:9" s="14" customFormat="1" ht="13.95" customHeight="1" x14ac:dyDescent="0.25">
      <c r="A387" s="82"/>
      <c r="B387" s="43" t="s">
        <v>224</v>
      </c>
      <c r="C387" s="53"/>
      <c r="D387" s="19"/>
      <c r="E387" s="10"/>
      <c r="F387" s="11"/>
      <c r="G387" s="12"/>
      <c r="H387" s="13"/>
      <c r="I387" s="29"/>
    </row>
    <row r="388" spans="1:9" s="14" customFormat="1" ht="13.95" customHeight="1" x14ac:dyDescent="0.25">
      <c r="A388" s="83"/>
      <c r="B388" s="44"/>
      <c r="C388" s="54"/>
      <c r="D388" s="20"/>
      <c r="E388" s="15"/>
      <c r="F388" s="16"/>
      <c r="G388" s="17"/>
      <c r="H388" s="18"/>
      <c r="I388" s="31"/>
    </row>
    <row r="389" spans="1:9" s="14" customFormat="1" ht="13.95" customHeight="1" x14ac:dyDescent="0.25">
      <c r="A389" s="82"/>
      <c r="B389" s="41"/>
      <c r="C389" s="53"/>
      <c r="D389" s="19"/>
      <c r="E389" s="10"/>
      <c r="F389" s="11"/>
      <c r="G389" s="12"/>
      <c r="H389" s="13"/>
      <c r="I389" s="29"/>
    </row>
    <row r="390" spans="1:9" s="14" customFormat="1" ht="13.95" customHeight="1" x14ac:dyDescent="0.25">
      <c r="A390" s="82" t="s">
        <v>295</v>
      </c>
      <c r="B390" s="41" t="s">
        <v>67</v>
      </c>
      <c r="C390" s="53"/>
      <c r="D390" s="19"/>
      <c r="E390" s="10" t="s">
        <v>399</v>
      </c>
      <c r="F390" s="11">
        <v>32852</v>
      </c>
      <c r="G390" s="12"/>
      <c r="H390" s="13">
        <f>F390-I390</f>
        <v>12150</v>
      </c>
      <c r="I390" s="29">
        <v>20702</v>
      </c>
    </row>
    <row r="391" spans="1:9" s="14" customFormat="1" ht="13.95" customHeight="1" x14ac:dyDescent="0.25">
      <c r="A391" s="82"/>
      <c r="B391" s="43" t="s">
        <v>81</v>
      </c>
      <c r="C391" s="53"/>
      <c r="D391" s="19"/>
      <c r="E391" s="10"/>
      <c r="F391" s="11"/>
      <c r="G391" s="12"/>
      <c r="H391" s="13"/>
      <c r="I391" s="29"/>
    </row>
    <row r="392" spans="1:9" s="14" customFormat="1" ht="13.95" customHeight="1" x14ac:dyDescent="0.25">
      <c r="A392" s="82"/>
      <c r="B392" s="43" t="s">
        <v>68</v>
      </c>
      <c r="C392" s="53"/>
      <c r="D392" s="19"/>
      <c r="E392" s="10"/>
      <c r="F392" s="11"/>
      <c r="G392" s="12"/>
      <c r="H392" s="13"/>
      <c r="I392" s="29"/>
    </row>
    <row r="393" spans="1:9" s="14" customFormat="1" ht="13.95" customHeight="1" x14ac:dyDescent="0.25">
      <c r="A393" s="83"/>
      <c r="B393" s="44"/>
      <c r="C393" s="54"/>
      <c r="D393" s="20"/>
      <c r="E393" s="15"/>
      <c r="F393" s="16"/>
      <c r="G393" s="17"/>
      <c r="H393" s="18"/>
      <c r="I393" s="31"/>
    </row>
    <row r="394" spans="1:9" s="14" customFormat="1" ht="13.95" customHeight="1" x14ac:dyDescent="0.25">
      <c r="A394" s="82"/>
      <c r="B394" s="43"/>
      <c r="C394" s="53"/>
      <c r="D394" s="19"/>
      <c r="E394" s="10"/>
      <c r="F394" s="11"/>
      <c r="G394" s="12"/>
      <c r="H394" s="13"/>
      <c r="I394" s="29"/>
    </row>
    <row r="395" spans="1:9" s="14" customFormat="1" ht="13.95" customHeight="1" x14ac:dyDescent="0.25">
      <c r="A395" s="82" t="s">
        <v>164</v>
      </c>
      <c r="B395" s="41" t="s">
        <v>181</v>
      </c>
      <c r="C395" s="53"/>
      <c r="D395" s="19"/>
      <c r="E395" s="10" t="s">
        <v>200</v>
      </c>
      <c r="F395" s="11">
        <v>117000</v>
      </c>
      <c r="G395" s="12"/>
      <c r="H395" s="13">
        <v>117000</v>
      </c>
      <c r="I395" s="119" t="s">
        <v>318</v>
      </c>
    </row>
    <row r="396" spans="1:9" s="14" customFormat="1" ht="13.95" customHeight="1" x14ac:dyDescent="0.25">
      <c r="A396" s="82"/>
      <c r="B396" s="43" t="s">
        <v>182</v>
      </c>
      <c r="C396" s="53"/>
      <c r="D396" s="19"/>
      <c r="E396" s="10"/>
      <c r="F396" s="11"/>
      <c r="G396" s="12"/>
      <c r="H396" s="13"/>
      <c r="I396" s="119" t="s">
        <v>201</v>
      </c>
    </row>
    <row r="397" spans="1:9" s="14" customFormat="1" ht="13.95" customHeight="1" x14ac:dyDescent="0.25">
      <c r="A397" s="82"/>
      <c r="B397" s="43" t="s">
        <v>183</v>
      </c>
      <c r="C397" s="53"/>
      <c r="D397" s="19"/>
      <c r="E397" s="10"/>
      <c r="F397" s="11"/>
      <c r="G397" s="12"/>
      <c r="H397" s="13"/>
      <c r="I397" s="29"/>
    </row>
    <row r="398" spans="1:9" s="14" customFormat="1" ht="13.95" customHeight="1" x14ac:dyDescent="0.25">
      <c r="A398" s="82"/>
      <c r="B398" s="43" t="s">
        <v>184</v>
      </c>
      <c r="C398" s="53"/>
      <c r="D398" s="19"/>
      <c r="E398" s="10"/>
      <c r="F398" s="11"/>
      <c r="G398" s="12"/>
      <c r="H398" s="13"/>
      <c r="I398" s="29"/>
    </row>
    <row r="399" spans="1:9" s="14" customFormat="1" ht="13.95" customHeight="1" x14ac:dyDescent="0.25">
      <c r="A399" s="82"/>
      <c r="B399" s="43" t="s">
        <v>199</v>
      </c>
      <c r="C399" s="53"/>
      <c r="D399" s="19"/>
      <c r="E399" s="10"/>
      <c r="F399" s="11"/>
      <c r="G399" s="12"/>
      <c r="H399" s="13"/>
      <c r="I399" s="29"/>
    </row>
    <row r="400" spans="1:9" s="14" customFormat="1" ht="13.95" customHeight="1" x14ac:dyDescent="0.25">
      <c r="A400" s="83"/>
      <c r="B400" s="44"/>
      <c r="C400" s="54"/>
      <c r="D400" s="20"/>
      <c r="E400" s="15"/>
      <c r="F400" s="16"/>
      <c r="G400" s="17"/>
      <c r="H400" s="18"/>
      <c r="I400" s="31"/>
    </row>
    <row r="401" spans="1:9" s="14" customFormat="1" ht="13.95" customHeight="1" x14ac:dyDescent="0.25">
      <c r="A401" s="82"/>
      <c r="B401" s="43"/>
      <c r="C401" s="53"/>
      <c r="D401" s="19"/>
      <c r="E401" s="10"/>
      <c r="F401" s="11"/>
      <c r="G401" s="12"/>
      <c r="H401" s="13"/>
      <c r="I401" s="29"/>
    </row>
    <row r="402" spans="1:9" s="14" customFormat="1" ht="13.95" customHeight="1" x14ac:dyDescent="0.25">
      <c r="A402" s="82" t="s">
        <v>202</v>
      </c>
      <c r="B402" s="41" t="s">
        <v>203</v>
      </c>
      <c r="C402" s="53"/>
      <c r="D402" s="19"/>
      <c r="E402" s="10" t="s">
        <v>142</v>
      </c>
      <c r="F402" s="11">
        <v>20000</v>
      </c>
      <c r="G402" s="12"/>
      <c r="H402" s="13"/>
      <c r="I402" s="29">
        <v>20000</v>
      </c>
    </row>
    <row r="403" spans="1:9" s="14" customFormat="1" ht="13.95" customHeight="1" x14ac:dyDescent="0.25">
      <c r="A403" s="82"/>
      <c r="B403" s="43" t="s">
        <v>206</v>
      </c>
      <c r="C403" s="53"/>
      <c r="D403" s="19"/>
      <c r="E403" s="10"/>
      <c r="F403" s="11"/>
      <c r="G403" s="12"/>
      <c r="H403" s="13"/>
      <c r="I403" s="29"/>
    </row>
    <row r="404" spans="1:9" s="14" customFormat="1" ht="13.95" customHeight="1" x14ac:dyDescent="0.25">
      <c r="A404" s="82"/>
      <c r="B404" s="43" t="s">
        <v>205</v>
      </c>
      <c r="C404" s="53"/>
      <c r="D404" s="19"/>
      <c r="E404" s="10"/>
      <c r="F404" s="11"/>
      <c r="G404" s="12"/>
      <c r="H404" s="13"/>
      <c r="I404" s="29"/>
    </row>
    <row r="405" spans="1:9" s="14" customFormat="1" ht="13.95" customHeight="1" x14ac:dyDescent="0.25">
      <c r="A405" s="82"/>
      <c r="B405" s="43" t="s">
        <v>204</v>
      </c>
      <c r="C405" s="53"/>
      <c r="D405" s="19"/>
      <c r="E405" s="10"/>
      <c r="F405" s="11"/>
      <c r="G405" s="12"/>
      <c r="H405" s="13"/>
      <c r="I405" s="29"/>
    </row>
    <row r="406" spans="1:9" s="14" customFormat="1" ht="13.95" customHeight="1" x14ac:dyDescent="0.25">
      <c r="A406" s="83"/>
      <c r="B406" s="44"/>
      <c r="C406" s="54"/>
      <c r="D406" s="20"/>
      <c r="E406" s="15"/>
      <c r="F406" s="16"/>
      <c r="G406" s="17"/>
      <c r="H406" s="18"/>
      <c r="I406" s="31"/>
    </row>
    <row r="407" spans="1:9" s="14" customFormat="1" ht="13.95" customHeight="1" x14ac:dyDescent="0.25">
      <c r="A407" s="82"/>
      <c r="B407" s="43"/>
      <c r="C407" s="53"/>
      <c r="D407" s="19"/>
      <c r="E407" s="10"/>
      <c r="F407" s="11"/>
      <c r="G407" s="12"/>
      <c r="H407" s="13"/>
      <c r="I407" s="29"/>
    </row>
    <row r="408" spans="1:9" s="14" customFormat="1" ht="13.95" customHeight="1" x14ac:dyDescent="0.25">
      <c r="A408" s="82" t="s">
        <v>207</v>
      </c>
      <c r="B408" s="41" t="s">
        <v>209</v>
      </c>
      <c r="C408" s="53"/>
      <c r="D408" s="19"/>
      <c r="E408" s="10" t="s">
        <v>208</v>
      </c>
      <c r="F408" s="11">
        <v>45861.85</v>
      </c>
      <c r="G408" s="12"/>
      <c r="H408" s="13">
        <f>F408-I408</f>
        <v>9790.5</v>
      </c>
      <c r="I408" s="29">
        <v>36071.35</v>
      </c>
    </row>
    <row r="409" spans="1:9" s="14" customFormat="1" ht="13.95" customHeight="1" x14ac:dyDescent="0.25">
      <c r="A409" s="82"/>
      <c r="B409" s="43" t="s">
        <v>210</v>
      </c>
      <c r="C409" s="53"/>
      <c r="D409" s="19"/>
      <c r="E409" s="10"/>
      <c r="F409" s="11"/>
      <c r="G409" s="12"/>
      <c r="H409" s="13"/>
      <c r="I409" s="29"/>
    </row>
    <row r="410" spans="1:9" s="14" customFormat="1" ht="13.95" customHeight="1" x14ac:dyDescent="0.25">
      <c r="A410" s="82"/>
      <c r="B410" s="43" t="s">
        <v>211</v>
      </c>
      <c r="C410" s="53"/>
      <c r="D410" s="19"/>
      <c r="E410" s="10"/>
      <c r="F410" s="11"/>
      <c r="G410" s="12"/>
      <c r="H410" s="13"/>
      <c r="I410" s="29"/>
    </row>
    <row r="411" spans="1:9" s="14" customFormat="1" ht="13.95" customHeight="1" x14ac:dyDescent="0.25">
      <c r="A411" s="83"/>
      <c r="B411" s="44"/>
      <c r="C411" s="54"/>
      <c r="D411" s="20"/>
      <c r="E411" s="15"/>
      <c r="F411" s="16"/>
      <c r="G411" s="17"/>
      <c r="H411" s="18"/>
      <c r="I411" s="31"/>
    </row>
    <row r="412" spans="1:9" s="14" customFormat="1" ht="13.95" customHeight="1" x14ac:dyDescent="0.25">
      <c r="A412" s="82"/>
      <c r="B412" s="43"/>
      <c r="C412" s="53"/>
      <c r="D412" s="19"/>
      <c r="E412" s="10"/>
      <c r="F412" s="11"/>
      <c r="G412" s="12"/>
      <c r="H412" s="13"/>
      <c r="I412" s="29"/>
    </row>
    <row r="413" spans="1:9" s="14" customFormat="1" ht="13.95" customHeight="1" x14ac:dyDescent="0.25">
      <c r="A413" s="82" t="s">
        <v>212</v>
      </c>
      <c r="B413" s="41" t="s">
        <v>213</v>
      </c>
      <c r="C413" s="53"/>
      <c r="D413" s="19"/>
      <c r="E413" s="10" t="s">
        <v>179</v>
      </c>
      <c r="F413" s="11">
        <v>76887</v>
      </c>
      <c r="G413" s="12"/>
      <c r="H413" s="13"/>
      <c r="I413" s="29">
        <v>76887</v>
      </c>
    </row>
    <row r="414" spans="1:9" s="14" customFormat="1" ht="13.95" customHeight="1" x14ac:dyDescent="0.25">
      <c r="A414" s="82"/>
      <c r="B414" s="43" t="s">
        <v>214</v>
      </c>
      <c r="C414" s="53"/>
      <c r="D414" s="19"/>
      <c r="E414" s="10"/>
      <c r="F414" s="11"/>
      <c r="G414" s="12"/>
      <c r="H414" s="13"/>
      <c r="I414" s="29"/>
    </row>
    <row r="415" spans="1:9" s="14" customFormat="1" ht="13.95" customHeight="1" x14ac:dyDescent="0.25">
      <c r="A415" s="82"/>
      <c r="B415" s="43" t="s">
        <v>215</v>
      </c>
      <c r="C415" s="53"/>
      <c r="D415" s="19"/>
      <c r="E415" s="10"/>
      <c r="F415" s="11"/>
      <c r="G415" s="12"/>
      <c r="H415" s="13"/>
      <c r="I415" s="29"/>
    </row>
    <row r="416" spans="1:9" s="14" customFormat="1" ht="13.95" customHeight="1" x14ac:dyDescent="0.25">
      <c r="A416" s="82"/>
      <c r="B416" s="43" t="s">
        <v>189</v>
      </c>
      <c r="C416" s="53"/>
      <c r="D416" s="19"/>
      <c r="E416" s="10"/>
      <c r="F416" s="11"/>
      <c r="G416" s="12"/>
      <c r="H416" s="13"/>
      <c r="I416" s="29"/>
    </row>
    <row r="417" spans="1:9" s="14" customFormat="1" ht="13.95" customHeight="1" x14ac:dyDescent="0.25">
      <c r="A417" s="82"/>
      <c r="B417" s="43" t="s">
        <v>190</v>
      </c>
      <c r="C417" s="53"/>
      <c r="D417" s="19"/>
      <c r="E417" s="10"/>
      <c r="F417" s="11"/>
      <c r="G417" s="12"/>
      <c r="H417" s="13"/>
      <c r="I417" s="29"/>
    </row>
    <row r="418" spans="1:9" s="14" customFormat="1" ht="13.95" customHeight="1" x14ac:dyDescent="0.25">
      <c r="A418" s="83"/>
      <c r="B418" s="44"/>
      <c r="C418" s="54"/>
      <c r="D418" s="20"/>
      <c r="E418" s="15"/>
      <c r="F418" s="16"/>
      <c r="G418" s="17"/>
      <c r="H418" s="18"/>
      <c r="I418" s="31"/>
    </row>
    <row r="419" spans="1:9" s="14" customFormat="1" ht="13.95" customHeight="1" x14ac:dyDescent="0.25">
      <c r="A419" s="82"/>
      <c r="B419" s="43"/>
      <c r="C419" s="53"/>
      <c r="D419" s="19"/>
      <c r="E419" s="10"/>
      <c r="F419" s="11"/>
      <c r="G419" s="12"/>
      <c r="H419" s="13"/>
      <c r="I419" s="29"/>
    </row>
    <row r="420" spans="1:9" s="14" customFormat="1" ht="13.95" customHeight="1" x14ac:dyDescent="0.25">
      <c r="A420" s="89" t="s">
        <v>300</v>
      </c>
      <c r="B420" s="41" t="s">
        <v>53</v>
      </c>
      <c r="C420" s="55"/>
      <c r="D420" s="138"/>
      <c r="E420" s="250" t="s">
        <v>83</v>
      </c>
      <c r="F420" s="16">
        <v>304676</v>
      </c>
      <c r="G420" s="17"/>
      <c r="H420" s="251">
        <f>F420-I420</f>
        <v>113939.51999999999</v>
      </c>
      <c r="I420" s="99">
        <v>190736.48</v>
      </c>
    </row>
    <row r="421" spans="1:9" s="14" customFormat="1" ht="13.95" customHeight="1" x14ac:dyDescent="0.25">
      <c r="A421" s="89"/>
      <c r="B421" s="261" t="s">
        <v>120</v>
      </c>
      <c r="C421" s="52"/>
      <c r="D421" s="19"/>
      <c r="E421" s="197"/>
      <c r="F421" s="11"/>
      <c r="G421" s="12"/>
      <c r="H421" s="26"/>
      <c r="I421" s="34"/>
    </row>
    <row r="422" spans="1:9" s="14" customFormat="1" ht="13.95" customHeight="1" x14ac:dyDescent="0.25">
      <c r="A422" s="89"/>
      <c r="B422" s="265"/>
      <c r="C422" s="52"/>
      <c r="D422" s="19"/>
      <c r="E422" s="113" t="s">
        <v>409</v>
      </c>
      <c r="F422" s="11">
        <v>634970</v>
      </c>
      <c r="G422" s="12"/>
      <c r="H422" s="13">
        <f>F422-I422</f>
        <v>563109.84</v>
      </c>
      <c r="I422" s="34">
        <v>71860.160000000003</v>
      </c>
    </row>
    <row r="423" spans="1:9" s="14" customFormat="1" ht="13.95" customHeight="1" x14ac:dyDescent="0.25">
      <c r="A423" s="89"/>
      <c r="B423" s="265"/>
      <c r="C423" s="52"/>
      <c r="D423" s="249"/>
      <c r="E423" s="269" t="s">
        <v>430</v>
      </c>
      <c r="F423" s="10"/>
      <c r="G423" s="12"/>
      <c r="H423" s="13"/>
      <c r="I423" s="34"/>
    </row>
    <row r="424" spans="1:9" s="14" customFormat="1" ht="13.95" customHeight="1" x14ac:dyDescent="0.25">
      <c r="A424" s="89"/>
      <c r="B424" s="42" t="s">
        <v>408</v>
      </c>
      <c r="C424" s="52"/>
      <c r="D424" s="249"/>
      <c r="E424" s="269"/>
      <c r="F424" s="11"/>
      <c r="G424" s="12"/>
      <c r="H424" s="13"/>
      <c r="I424" s="34"/>
    </row>
    <row r="425" spans="1:9" s="14" customFormat="1" ht="13.95" customHeight="1" x14ac:dyDescent="0.3">
      <c r="A425" s="89"/>
      <c r="B425" s="151"/>
      <c r="C425" s="52"/>
      <c r="D425" s="249"/>
      <c r="E425" s="269"/>
      <c r="F425" s="11"/>
      <c r="G425" s="12"/>
      <c r="H425" s="13"/>
      <c r="I425" s="34"/>
    </row>
    <row r="426" spans="1:9" s="14" customFormat="1" ht="13.95" customHeight="1" x14ac:dyDescent="0.25">
      <c r="A426" s="89" t="s">
        <v>85</v>
      </c>
      <c r="B426" s="153" t="s">
        <v>410</v>
      </c>
      <c r="C426" s="52"/>
      <c r="D426" s="138"/>
      <c r="E426" s="270"/>
      <c r="F426" s="15"/>
      <c r="G426" s="17"/>
      <c r="H426" s="18"/>
      <c r="I426" s="99"/>
    </row>
    <row r="427" spans="1:9" s="14" customFormat="1" ht="13.95" customHeight="1" x14ac:dyDescent="0.25">
      <c r="A427" s="62"/>
      <c r="B427" s="266" t="s">
        <v>411</v>
      </c>
      <c r="C427" s="52"/>
      <c r="D427" s="19"/>
      <c r="E427" s="113"/>
      <c r="G427" s="115"/>
      <c r="H427" s="13"/>
      <c r="I427" s="34"/>
    </row>
    <row r="428" spans="1:9" s="28" customFormat="1" ht="13.95" customHeight="1" x14ac:dyDescent="0.25">
      <c r="A428" s="62"/>
      <c r="B428" s="266"/>
      <c r="C428" s="52"/>
      <c r="D428" s="19"/>
      <c r="E428" s="67" t="s">
        <v>373</v>
      </c>
      <c r="F428" s="11">
        <v>400166</v>
      </c>
      <c r="G428" s="115"/>
      <c r="H428" s="13">
        <f>F428-I428</f>
        <v>350808.7</v>
      </c>
      <c r="I428" s="34">
        <v>49357.3</v>
      </c>
    </row>
    <row r="429" spans="1:9" s="14" customFormat="1" ht="13.95" customHeight="1" x14ac:dyDescent="0.25">
      <c r="A429" s="62"/>
      <c r="B429" s="154"/>
      <c r="C429" s="85"/>
      <c r="D429" s="19"/>
      <c r="E429" s="267" t="s">
        <v>87</v>
      </c>
      <c r="G429" s="115"/>
      <c r="H429" s="13"/>
      <c r="I429" s="34"/>
    </row>
    <row r="430" spans="1:9" s="14" customFormat="1" ht="13.95" customHeight="1" x14ac:dyDescent="0.25">
      <c r="A430" s="198" t="s">
        <v>86</v>
      </c>
      <c r="B430" s="41" t="s">
        <v>412</v>
      </c>
      <c r="C430" s="50"/>
      <c r="D430" s="19"/>
      <c r="E430" s="268"/>
      <c r="G430" s="12"/>
      <c r="H430" s="13"/>
      <c r="I430" s="34"/>
    </row>
    <row r="431" spans="1:9" s="14" customFormat="1" ht="13.95" customHeight="1" x14ac:dyDescent="0.25">
      <c r="A431" s="62"/>
      <c r="B431" s="43" t="s">
        <v>413</v>
      </c>
      <c r="C431" s="50"/>
      <c r="D431" s="19"/>
      <c r="E431" s="268"/>
      <c r="G431" s="12"/>
      <c r="H431" s="13"/>
      <c r="I431" s="34"/>
    </row>
    <row r="432" spans="1:9" s="14" customFormat="1" ht="13.8" x14ac:dyDescent="0.25">
      <c r="A432" s="62"/>
      <c r="B432" s="43"/>
      <c r="C432" s="50"/>
      <c r="D432" s="19"/>
      <c r="E432" s="268"/>
      <c r="G432" s="12"/>
      <c r="H432" s="60"/>
      <c r="I432" s="34"/>
    </row>
    <row r="433" spans="1:9" s="14" customFormat="1" ht="13.8" x14ac:dyDescent="0.25">
      <c r="A433" s="211"/>
      <c r="B433" s="203"/>
      <c r="C433" s="199"/>
      <c r="D433" s="205"/>
      <c r="E433" s="208"/>
      <c r="F433" s="207"/>
      <c r="G433" s="208"/>
      <c r="H433" s="200"/>
      <c r="I433" s="201"/>
    </row>
    <row r="434" spans="1:9" s="14" customFormat="1" ht="13.95" customHeight="1" x14ac:dyDescent="0.25">
      <c r="A434" s="62"/>
      <c r="B434" s="60"/>
      <c r="C434" s="59"/>
      <c r="D434" s="19"/>
      <c r="E434" s="67"/>
      <c r="F434" s="73"/>
      <c r="G434" s="12"/>
      <c r="H434" s="60"/>
      <c r="I434" s="34"/>
    </row>
    <row r="435" spans="1:9" s="14" customFormat="1" ht="13.95" customHeight="1" x14ac:dyDescent="0.25">
      <c r="A435" s="89" t="s">
        <v>285</v>
      </c>
      <c r="B435" s="74" t="s">
        <v>84</v>
      </c>
      <c r="C435" s="59"/>
      <c r="D435" s="19"/>
      <c r="E435" s="120" t="s">
        <v>344</v>
      </c>
      <c r="F435" s="75">
        <v>12000</v>
      </c>
      <c r="G435" s="12"/>
      <c r="H435" s="60"/>
      <c r="I435" s="34"/>
    </row>
    <row r="436" spans="1:9" ht="13.8" x14ac:dyDescent="0.25">
      <c r="A436" s="89"/>
      <c r="B436" s="261" t="s">
        <v>52</v>
      </c>
      <c r="C436" s="59"/>
      <c r="D436" s="19"/>
      <c r="E436" s="76" t="s">
        <v>415</v>
      </c>
      <c r="F436" s="73">
        <v>45216</v>
      </c>
      <c r="G436" s="12"/>
      <c r="H436" s="60"/>
      <c r="I436" s="34"/>
    </row>
    <row r="437" spans="1:9" ht="13.8" x14ac:dyDescent="0.25">
      <c r="A437" s="89"/>
      <c r="B437" s="262"/>
      <c r="C437" s="59"/>
      <c r="D437" s="69"/>
      <c r="E437" s="76" t="s">
        <v>416</v>
      </c>
      <c r="F437" s="11">
        <v>99678</v>
      </c>
      <c r="G437" s="12"/>
      <c r="H437" s="60"/>
      <c r="I437" s="34"/>
    </row>
    <row r="438" spans="1:9" ht="13.8" x14ac:dyDescent="0.25">
      <c r="A438" s="89"/>
      <c r="B438" s="262"/>
      <c r="C438" s="59"/>
      <c r="D438" s="69"/>
      <c r="E438" s="76" t="s">
        <v>404</v>
      </c>
      <c r="F438" s="11">
        <v>49590</v>
      </c>
      <c r="G438" s="12"/>
      <c r="H438" s="60"/>
      <c r="I438" s="34"/>
    </row>
    <row r="439" spans="1:9" ht="16.5" customHeight="1" x14ac:dyDescent="0.25">
      <c r="A439" s="89"/>
      <c r="B439" s="262"/>
      <c r="C439" s="59"/>
      <c r="D439" s="19"/>
      <c r="E439" s="134" t="s">
        <v>417</v>
      </c>
      <c r="F439" s="14"/>
      <c r="G439" s="12"/>
      <c r="H439" s="26"/>
      <c r="I439" s="34"/>
    </row>
    <row r="440" spans="1:9" ht="13.8" x14ac:dyDescent="0.25">
      <c r="A440" s="89"/>
      <c r="B440" s="87" t="s">
        <v>444</v>
      </c>
      <c r="C440" s="59"/>
      <c r="D440" s="19"/>
      <c r="E440" s="76" t="s">
        <v>418</v>
      </c>
      <c r="F440" s="11">
        <v>126275</v>
      </c>
      <c r="G440" s="12"/>
      <c r="H440" s="26"/>
      <c r="I440" s="34"/>
    </row>
    <row r="441" spans="1:9" ht="13.8" x14ac:dyDescent="0.25">
      <c r="A441" s="89"/>
      <c r="B441" s="137" t="s">
        <v>445</v>
      </c>
      <c r="C441" s="59"/>
      <c r="D441" s="19"/>
      <c r="E441" s="76"/>
      <c r="F441" s="183">
        <f>SUM(F435:F440)</f>
        <v>332759</v>
      </c>
      <c r="G441" s="12"/>
      <c r="H441" s="60">
        <f>F441-I441</f>
        <v>270393.53000000003</v>
      </c>
      <c r="I441" s="34">
        <v>62365.47</v>
      </c>
    </row>
    <row r="442" spans="1:9" ht="13.8" x14ac:dyDescent="0.25">
      <c r="A442" s="89"/>
      <c r="B442" s="46" t="s">
        <v>414</v>
      </c>
      <c r="C442" s="53"/>
      <c r="D442" s="19"/>
      <c r="E442" s="184" t="s">
        <v>198</v>
      </c>
      <c r="F442" s="11"/>
      <c r="G442" s="12"/>
      <c r="H442" s="13"/>
      <c r="I442" s="29"/>
    </row>
    <row r="443" spans="1:9" ht="14.25" customHeight="1" x14ac:dyDescent="0.25">
      <c r="A443" s="89"/>
      <c r="B443" s="46" t="s">
        <v>100</v>
      </c>
      <c r="C443" s="53"/>
      <c r="D443" s="19"/>
      <c r="E443" s="134" t="s">
        <v>419</v>
      </c>
      <c r="F443" s="14">
        <v>7000</v>
      </c>
      <c r="G443" s="12"/>
      <c r="H443" s="13"/>
      <c r="I443" s="29"/>
    </row>
    <row r="444" spans="1:9" ht="13.8" x14ac:dyDescent="0.25">
      <c r="A444" s="89"/>
      <c r="C444" s="53"/>
      <c r="D444" s="19"/>
      <c r="E444" s="155"/>
      <c r="F444" s="14"/>
      <c r="G444" s="12"/>
      <c r="H444" s="13"/>
      <c r="I444" s="29"/>
    </row>
    <row r="445" spans="1:9" ht="13.8" x14ac:dyDescent="0.25">
      <c r="A445" s="89"/>
      <c r="C445" s="53"/>
      <c r="D445" s="19"/>
      <c r="E445" s="185" t="s">
        <v>420</v>
      </c>
      <c r="F445" s="14"/>
      <c r="G445" s="12"/>
      <c r="H445" s="13"/>
      <c r="I445" s="29"/>
    </row>
    <row r="446" spans="1:9" ht="13.8" x14ac:dyDescent="0.25">
      <c r="A446" s="89"/>
      <c r="C446" s="53"/>
      <c r="D446" s="19"/>
      <c r="E446" s="77" t="s">
        <v>380</v>
      </c>
      <c r="F446" s="33">
        <v>80000</v>
      </c>
      <c r="G446" s="12"/>
      <c r="H446" s="13"/>
      <c r="I446" s="29"/>
    </row>
    <row r="447" spans="1:9" ht="13.8" x14ac:dyDescent="0.25">
      <c r="A447" s="89"/>
      <c r="C447" s="53"/>
      <c r="D447" s="19"/>
      <c r="E447" s="77" t="s">
        <v>421</v>
      </c>
      <c r="F447" s="14">
        <v>113979</v>
      </c>
      <c r="G447" s="12"/>
      <c r="H447" s="13"/>
      <c r="I447" s="29"/>
    </row>
    <row r="448" spans="1:9" ht="13.8" x14ac:dyDescent="0.25">
      <c r="A448" s="89"/>
      <c r="C448" s="53"/>
      <c r="D448" s="19"/>
      <c r="E448" s="77"/>
      <c r="F448" s="14"/>
      <c r="G448" s="12"/>
      <c r="H448" s="13"/>
      <c r="I448" s="29"/>
    </row>
    <row r="449" spans="1:9" ht="13.8" x14ac:dyDescent="0.25">
      <c r="A449" s="161"/>
      <c r="B449" s="162"/>
      <c r="C449" s="142"/>
      <c r="D449" s="143"/>
      <c r="E449" s="163"/>
      <c r="F449" s="164"/>
      <c r="G449" s="145"/>
      <c r="H449" s="146"/>
      <c r="I449" s="147"/>
    </row>
    <row r="450" spans="1:9" ht="13.8" x14ac:dyDescent="0.25">
      <c r="A450" s="89"/>
      <c r="C450" s="53"/>
      <c r="D450" s="19"/>
      <c r="E450" s="120"/>
      <c r="F450" s="121"/>
      <c r="G450" s="12"/>
      <c r="H450" s="13"/>
      <c r="I450" s="29"/>
    </row>
    <row r="451" spans="1:9" ht="13.8" x14ac:dyDescent="0.25">
      <c r="A451" s="89" t="s">
        <v>422</v>
      </c>
      <c r="B451" s="156" t="s">
        <v>92</v>
      </c>
      <c r="C451" s="53"/>
      <c r="D451" s="19"/>
      <c r="E451" s="120"/>
      <c r="F451" s="121"/>
      <c r="G451" s="12"/>
      <c r="H451" s="13"/>
      <c r="I451" s="29"/>
    </row>
    <row r="452" spans="1:9" ht="13.8" x14ac:dyDescent="0.25">
      <c r="A452" s="89"/>
      <c r="B452" s="46" t="s">
        <v>423</v>
      </c>
      <c r="C452" s="53"/>
      <c r="D452" s="19"/>
      <c r="E452" s="120" t="s">
        <v>424</v>
      </c>
      <c r="F452" s="121">
        <v>40000</v>
      </c>
      <c r="G452" s="12"/>
      <c r="H452" s="13">
        <v>32000</v>
      </c>
      <c r="I452" s="29">
        <v>8000</v>
      </c>
    </row>
    <row r="453" spans="1:9" ht="13.8" x14ac:dyDescent="0.25">
      <c r="A453" s="89"/>
      <c r="C453" s="53"/>
      <c r="D453" s="19"/>
      <c r="E453" s="120"/>
      <c r="F453" s="121"/>
      <c r="G453" s="12"/>
      <c r="H453" s="13"/>
      <c r="I453" s="29"/>
    </row>
    <row r="454" spans="1:9" s="7" customFormat="1" ht="13.8" x14ac:dyDescent="0.25">
      <c r="A454" s="133"/>
      <c r="B454" s="157"/>
      <c r="C454" s="54"/>
      <c r="D454" s="20"/>
      <c r="E454" s="158"/>
      <c r="F454" s="159"/>
      <c r="G454" s="17"/>
      <c r="H454" s="18"/>
      <c r="I454" s="31"/>
    </row>
    <row r="455" spans="1:9" ht="13.8" x14ac:dyDescent="0.25">
      <c r="A455" s="89"/>
      <c r="C455" s="53"/>
      <c r="D455" s="19"/>
      <c r="E455" s="120"/>
      <c r="F455" s="121"/>
      <c r="G455" s="12"/>
      <c r="H455" s="13"/>
      <c r="I455" s="29"/>
    </row>
    <row r="456" spans="1:9" ht="13.8" x14ac:dyDescent="0.25">
      <c r="A456" s="89" t="s">
        <v>425</v>
      </c>
      <c r="B456" s="156" t="s">
        <v>93</v>
      </c>
      <c r="C456" s="53"/>
      <c r="D456" s="19"/>
      <c r="E456" s="120" t="s">
        <v>429</v>
      </c>
      <c r="F456" s="121">
        <v>40000</v>
      </c>
      <c r="G456" s="12"/>
      <c r="H456" s="13">
        <v>20000</v>
      </c>
      <c r="I456" s="29">
        <v>20000</v>
      </c>
    </row>
    <row r="457" spans="1:9" ht="13.8" x14ac:dyDescent="0.25">
      <c r="A457" s="89" t="s">
        <v>426</v>
      </c>
      <c r="B457" s="46" t="s">
        <v>427</v>
      </c>
      <c r="C457" s="53"/>
      <c r="D457" s="19"/>
      <c r="E457" s="120" t="s">
        <v>175</v>
      </c>
      <c r="F457" s="121"/>
      <c r="G457" s="12"/>
      <c r="H457" s="13"/>
      <c r="I457" s="29"/>
    </row>
    <row r="458" spans="1:9" ht="13.8" x14ac:dyDescent="0.25">
      <c r="A458" s="89"/>
      <c r="B458" s="46" t="s">
        <v>428</v>
      </c>
      <c r="C458" s="53"/>
      <c r="D458" s="19"/>
      <c r="E458" s="120"/>
      <c r="F458" s="121"/>
      <c r="G458" s="12"/>
      <c r="H458" s="13"/>
      <c r="I458" s="29"/>
    </row>
    <row r="459" spans="1:9" ht="13.8" x14ac:dyDescent="0.25">
      <c r="A459" s="133"/>
      <c r="B459" s="234"/>
      <c r="C459" s="54"/>
      <c r="D459" s="20"/>
      <c r="E459" s="194"/>
      <c r="F459" s="194"/>
      <c r="G459" s="17"/>
      <c r="H459" s="18"/>
      <c r="I459" s="31"/>
    </row>
    <row r="460" spans="1:9" x14ac:dyDescent="0.25">
      <c r="A460" s="81"/>
      <c r="B460" s="243"/>
      <c r="D460" s="231"/>
      <c r="H460" s="228"/>
      <c r="I460" s="240"/>
    </row>
    <row r="461" spans="1:9" ht="13.8" x14ac:dyDescent="0.25">
      <c r="A461" s="82" t="s">
        <v>176</v>
      </c>
      <c r="B461" s="41" t="s">
        <v>177</v>
      </c>
      <c r="D461" s="232"/>
      <c r="E461" s="5" t="s">
        <v>178</v>
      </c>
      <c r="F461" s="24">
        <v>12206</v>
      </c>
      <c r="H461" s="229"/>
      <c r="I461" s="241">
        <v>277472.59999999998</v>
      </c>
    </row>
    <row r="462" spans="1:9" x14ac:dyDescent="0.25">
      <c r="A462" s="81"/>
      <c r="B462" s="36" t="s">
        <v>216</v>
      </c>
      <c r="D462" s="232"/>
      <c r="E462" s="5" t="s">
        <v>179</v>
      </c>
      <c r="F462" s="24">
        <v>153775</v>
      </c>
      <c r="H462" s="229"/>
      <c r="I462" s="241"/>
    </row>
    <row r="463" spans="1:9" x14ac:dyDescent="0.25">
      <c r="A463" s="81"/>
      <c r="B463" s="36"/>
      <c r="D463" s="232"/>
      <c r="E463" s="5" t="s">
        <v>180</v>
      </c>
      <c r="F463" s="24">
        <v>111492</v>
      </c>
      <c r="H463" s="229"/>
      <c r="I463" s="241"/>
    </row>
    <row r="464" spans="1:9" x14ac:dyDescent="0.25">
      <c r="A464" s="81"/>
      <c r="B464" s="36"/>
      <c r="D464" s="232"/>
      <c r="H464" s="229"/>
      <c r="I464" s="241"/>
    </row>
    <row r="465" spans="1:9" x14ac:dyDescent="0.25">
      <c r="A465" s="81"/>
      <c r="B465" s="36"/>
      <c r="D465" s="232"/>
      <c r="E465" s="246" t="s">
        <v>217</v>
      </c>
      <c r="F465" s="245">
        <f>SUM(F461:F464)</f>
        <v>277473</v>
      </c>
      <c r="H465" s="229"/>
      <c r="I465" s="241"/>
    </row>
    <row r="466" spans="1:9" ht="13.8" thickBot="1" x14ac:dyDescent="0.3">
      <c r="A466" s="239"/>
      <c r="B466" s="244"/>
      <c r="C466" s="235"/>
      <c r="D466" s="242"/>
      <c r="E466" s="236"/>
      <c r="F466" s="237"/>
      <c r="G466" s="238"/>
      <c r="H466" s="230"/>
      <c r="I466" s="227"/>
    </row>
  </sheetData>
  <mergeCells count="25">
    <mergeCell ref="B60:B61"/>
    <mergeCell ref="B65:B68"/>
    <mergeCell ref="B93:B97"/>
    <mergeCell ref="B101:B102"/>
    <mergeCell ref="B134:B137"/>
    <mergeCell ref="B159:B163"/>
    <mergeCell ref="E423:E426"/>
    <mergeCell ref="B194:B196"/>
    <mergeCell ref="B427:B428"/>
    <mergeCell ref="B421:B423"/>
    <mergeCell ref="B11:B12"/>
    <mergeCell ref="B79:B82"/>
    <mergeCell ref="B167:B168"/>
    <mergeCell ref="B32:B35"/>
    <mergeCell ref="B40:B44"/>
    <mergeCell ref="A3:I3"/>
    <mergeCell ref="A5:I5"/>
    <mergeCell ref="E7:F7"/>
    <mergeCell ref="B436:B439"/>
    <mergeCell ref="B141:B144"/>
    <mergeCell ref="B207:B209"/>
    <mergeCell ref="B127:B129"/>
    <mergeCell ref="B151:B152"/>
    <mergeCell ref="B149:B150"/>
    <mergeCell ref="E429:E432"/>
  </mergeCells>
  <phoneticPr fontId="20" type="noConversion"/>
  <printOptions horizontalCentered="1" verticalCentered="1"/>
  <pageMargins left="0.27559055118110237" right="0.27559055118110237" top="0.47244094488188981" bottom="0.35433070866141736" header="0" footer="0.39370078740157483"/>
  <pageSetup paperSize="9" scale="58" fitToHeight="8" orientation="landscape" r:id="rId1"/>
  <headerFooter alignWithMargins="0">
    <oddFooter>&amp;CPage &amp;P&amp;R &amp;D</oddFooter>
  </headerFooter>
  <rowBreaks count="8" manualBreakCount="8">
    <brk id="52" max="8" man="1"/>
    <brk id="106" max="8" man="1"/>
    <brk id="156" max="8" man="1"/>
    <brk id="204" max="8" man="1"/>
    <brk id="257" max="8" man="1"/>
    <brk id="310" max="8" man="1"/>
    <brk id="370" max="8" man="1"/>
    <brk id="418"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Triennium</vt:lpstr>
      <vt:lpstr>Triennium!Print_Area</vt:lpstr>
      <vt:lpstr>Triennium!Print_Titles</vt:lpstr>
    </vt:vector>
  </TitlesOfParts>
  <Company>The World Conservation Union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IUCN</dc:creator>
  <cp:lastModifiedBy>Aniket Gupta</cp:lastModifiedBy>
  <cp:lastPrinted>2002-10-09T14:36:50Z</cp:lastPrinted>
  <dcterms:created xsi:type="dcterms:W3CDTF">1999-03-18T15:46:27Z</dcterms:created>
  <dcterms:modified xsi:type="dcterms:W3CDTF">2024-01-29T04:52:14Z</dcterms:modified>
</cp:coreProperties>
</file>