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511CFB4-E4B1-414A-95EF-57A782D21B0C}" xr6:coauthVersionLast="47" xr6:coauthVersionMax="47" xr10:uidLastSave="{00000000-0000-0000-0000-000000000000}"/>
  <bookViews>
    <workbookView xWindow="2652" yWindow="2652" windowWidth="17280" windowHeight="8880"/>
  </bookViews>
  <sheets>
    <sheet name="Chart" sheetId="1" r:id="rId1"/>
    <sheet name="Sheet2" sheetId="2" r:id="rId2"/>
    <sheet name="Sheet3" sheetId="3" r:id="rId3"/>
  </sheets>
  <definedNames>
    <definedName name="_xlnm.Print_Area" localSheetId="0">Chart!$A$1:$L$56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11" i="1" s="1"/>
  <c r="L9" i="1"/>
  <c r="L10" i="1"/>
  <c r="B11" i="1"/>
  <c r="C11" i="1"/>
  <c r="D11" i="1"/>
  <c r="E11" i="1"/>
  <c r="F11" i="1"/>
  <c r="G11" i="1"/>
  <c r="H11" i="1"/>
  <c r="I11" i="1"/>
  <c r="J11" i="1"/>
  <c r="K11" i="1"/>
  <c r="L13" i="1"/>
  <c r="L14" i="1"/>
  <c r="L15" i="1"/>
  <c r="L16" i="1" s="1"/>
  <c r="B16" i="1"/>
  <c r="C16" i="1"/>
  <c r="D16" i="1"/>
  <c r="E16" i="1"/>
  <c r="F16" i="1"/>
  <c r="G16" i="1"/>
  <c r="H16" i="1"/>
  <c r="I16" i="1"/>
  <c r="J16" i="1"/>
  <c r="K16" i="1"/>
  <c r="L18" i="1"/>
  <c r="L19" i="1"/>
  <c r="L35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B35" i="1"/>
  <c r="C35" i="1"/>
  <c r="D35" i="1"/>
  <c r="E35" i="1"/>
  <c r="F35" i="1"/>
  <c r="G35" i="1"/>
  <c r="H35" i="1"/>
  <c r="I35" i="1"/>
  <c r="J35" i="1"/>
  <c r="K35" i="1"/>
  <c r="L37" i="1"/>
  <c r="L42" i="1" s="1"/>
  <c r="L38" i="1"/>
  <c r="L39" i="1"/>
  <c r="L40" i="1"/>
  <c r="L41" i="1"/>
  <c r="B42" i="1"/>
  <c r="C42" i="1"/>
  <c r="D42" i="1"/>
  <c r="E42" i="1"/>
  <c r="F42" i="1"/>
  <c r="G42" i="1"/>
  <c r="H42" i="1"/>
  <c r="I42" i="1"/>
  <c r="J42" i="1"/>
  <c r="K42" i="1"/>
  <c r="L44" i="1"/>
  <c r="B47" i="1"/>
  <c r="L47" i="1" s="1"/>
  <c r="C47" i="1"/>
  <c r="D47" i="1"/>
  <c r="E47" i="1"/>
  <c r="F47" i="1"/>
  <c r="G47" i="1"/>
  <c r="H47" i="1"/>
  <c r="I47" i="1"/>
  <c r="J47" i="1"/>
  <c r="K47" i="1"/>
</calcChain>
</file>

<file path=xl/sharedStrings.xml><?xml version="1.0" encoding="utf-8"?>
<sst xmlns="http://schemas.openxmlformats.org/spreadsheetml/2006/main" count="77" uniqueCount="73">
  <si>
    <t>Level to which database meets the general info. needs of the core curriculum</t>
  </si>
  <si>
    <t>Demand for database by librarians &amp; staff</t>
  </si>
  <si>
    <t>Demand for database by users</t>
  </si>
  <si>
    <t>Level to which database meets the specific info. needs of the core curriculum</t>
  </si>
  <si>
    <t>Level to which database meets the information needs of undergraduate students</t>
  </si>
  <si>
    <t>Level to which database meets the information needs of graduate students</t>
  </si>
  <si>
    <t>Sullivan</t>
  </si>
  <si>
    <t>Level to which database meets the information needs of the faculty</t>
  </si>
  <si>
    <t>Database Access</t>
  </si>
  <si>
    <t>Database Demand</t>
  </si>
  <si>
    <t>Campus:</t>
  </si>
  <si>
    <t>EAR Committee Member:</t>
  </si>
  <si>
    <t>Ease of access from on campus</t>
  </si>
  <si>
    <t>Ease of access from off campus</t>
  </si>
  <si>
    <t>Response time</t>
  </si>
  <si>
    <t>Database Functionality</t>
  </si>
  <si>
    <t>Connectivity</t>
  </si>
  <si>
    <t>Dependability</t>
  </si>
  <si>
    <t>Basic search capabilities</t>
  </si>
  <si>
    <t>Advanced search capabilities</t>
  </si>
  <si>
    <t>Printing</t>
  </si>
  <si>
    <t>Downloading</t>
  </si>
  <si>
    <t>e-mailing</t>
  </si>
  <si>
    <t>Customization</t>
  </si>
  <si>
    <t>Quality of database content</t>
  </si>
  <si>
    <t>Level of appropriate current coverage</t>
  </si>
  <si>
    <t>Level of appropriate retrospective coverage</t>
  </si>
  <si>
    <t>Frequency of updates</t>
  </si>
  <si>
    <t>Stability of database</t>
  </si>
  <si>
    <t>Vendor responsiveness</t>
  </si>
  <si>
    <t>Quality of documentation</t>
  </si>
  <si>
    <t>Quality of training provided by the vendor</t>
  </si>
  <si>
    <t>ADA compliance</t>
  </si>
  <si>
    <t>Average</t>
  </si>
  <si>
    <t>Database Support</t>
  </si>
  <si>
    <t>Amount of support required of front-line library staff</t>
  </si>
  <si>
    <t>Cost of database</t>
  </si>
  <si>
    <t>Amount of support required of the vendor</t>
  </si>
  <si>
    <t>Amount of support required of technical services staff</t>
  </si>
  <si>
    <t>Amount of support required of technology staff</t>
  </si>
  <si>
    <t>Database Value</t>
  </si>
  <si>
    <t>Value of Database</t>
  </si>
  <si>
    <t>Total score:</t>
  </si>
  <si>
    <t>Stengel</t>
  </si>
  <si>
    <t>Smart</t>
  </si>
  <si>
    <t>1=Very Low          2=Low          3=Average          4=High          5=Very High</t>
  </si>
  <si>
    <t>Chadwick</t>
  </si>
  <si>
    <t>-</t>
  </si>
  <si>
    <t>Butler</t>
  </si>
  <si>
    <t>Armento</t>
  </si>
  <si>
    <t>Batt</t>
  </si>
  <si>
    <t>Magedanz</t>
  </si>
  <si>
    <t>Adalian</t>
  </si>
  <si>
    <t>SO</t>
  </si>
  <si>
    <t>SM</t>
  </si>
  <si>
    <t>SD</t>
  </si>
  <si>
    <t>SB</t>
  </si>
  <si>
    <t>SA</t>
  </si>
  <si>
    <t>PO</t>
  </si>
  <si>
    <t>LB</t>
  </si>
  <si>
    <t>HU</t>
  </si>
  <si>
    <t>CI</t>
  </si>
  <si>
    <t>Average Rating:</t>
  </si>
  <si>
    <t>Rating Scale</t>
  </si>
  <si>
    <t>Final Evaluation Scale</t>
  </si>
  <si>
    <t>Total average rating (Final Evaluation):</t>
  </si>
  <si>
    <t>1 - No Support. Recommend to COLD to remove from th ECC</t>
  </si>
  <si>
    <t>2 - Serious reservation. Recommend to COLD to remove from ECC. May reconsider for inclusion if database shows significant improvement</t>
  </si>
  <si>
    <t>3 - Supprt with minor reservations. Communicate concerns to vendor.  Recommend to COLD to retain in ECC.</t>
  </si>
  <si>
    <t>4 - Strong support. ecommend to COLD to retain in ECC.</t>
  </si>
  <si>
    <t>Totals</t>
  </si>
  <si>
    <t>Rating</t>
  </si>
  <si>
    <t>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</si>
</sst>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Border="1"/>
    <xf numFmtId="1" fontId="3" fillId="0" borderId="0" xfId="0" applyNumberFormat="1" applyFont="1"/>
    <xf numFmtId="0" fontId="0" fillId="0" borderId="0" xfId="0" applyBorder="1"/>
    <xf numFmtId="0" fontId="3" fillId="0" borderId="2" xfId="0" applyFont="1" applyBorder="1"/>
    <xf numFmtId="0" fontId="2" fillId="0" borderId="0" xfId="0" applyFont="1" applyBorder="1" applyAlignment="1"/>
    <xf numFmtId="0" fontId="0" fillId="0" borderId="1" xfId="0" applyFill="1" applyBorder="1"/>
    <xf numFmtId="0" fontId="1" fillId="0" borderId="0" xfId="0" applyFont="1" applyBorder="1"/>
    <xf numFmtId="0" fontId="2" fillId="0" borderId="3" xfId="0" applyFont="1" applyBorder="1" applyAlignment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/>
    <xf numFmtId="0" fontId="2" fillId="0" borderId="0" xfId="0" applyFont="1" applyBorder="1" applyAlignment="1">
      <alignment horizontal="right"/>
    </xf>
    <xf numFmtId="1" fontId="3" fillId="0" borderId="0" xfId="0" applyNumberFormat="1" applyFont="1" applyBorder="1"/>
    <xf numFmtId="0" fontId="1" fillId="0" borderId="1" xfId="0" applyFont="1" applyBorder="1" applyAlignment="1">
      <alignment horizontal="right"/>
    </xf>
    <xf numFmtId="0" fontId="2" fillId="0" borderId="0" xfId="0" applyFont="1" applyFill="1" applyBorder="1" applyAlignment="1"/>
    <xf numFmtId="0" fontId="0" fillId="0" borderId="5" xfId="0" applyBorder="1"/>
    <xf numFmtId="0" fontId="3" fillId="0" borderId="6" xfId="0" applyFont="1" applyBorder="1" applyAlignment="1">
      <alignment horizontal="right"/>
    </xf>
    <xf numFmtId="0" fontId="0" fillId="0" borderId="6" xfId="0" applyBorder="1"/>
    <xf numFmtId="0" fontId="4" fillId="0" borderId="5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Border="1"/>
    <xf numFmtId="0" fontId="5" fillId="0" borderId="6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6" fillId="0" borderId="7" xfId="0" applyFont="1" applyBorder="1" applyAlignment="1"/>
    <xf numFmtId="0" fontId="2" fillId="0" borderId="8" xfId="0" applyFont="1" applyBorder="1" applyAlignment="1"/>
    <xf numFmtId="0" fontId="6" fillId="0" borderId="9" xfId="0" applyFont="1" applyBorder="1" applyAlignment="1"/>
    <xf numFmtId="0" fontId="2" fillId="0" borderId="10" xfId="0" applyFont="1" applyBorder="1" applyAlignment="1"/>
    <xf numFmtId="0" fontId="1" fillId="2" borderId="1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2" fontId="1" fillId="0" borderId="13" xfId="0" applyNumberFormat="1" applyFont="1" applyBorder="1"/>
    <xf numFmtId="2" fontId="1" fillId="0" borderId="15" xfId="0" applyNumberFormat="1" applyFont="1" applyBorder="1"/>
    <xf numFmtId="2" fontId="3" fillId="0" borderId="16" xfId="0" applyNumberFormat="1" applyFont="1" applyBorder="1" applyAlignment="1"/>
    <xf numFmtId="2" fontId="1" fillId="0" borderId="12" xfId="0" applyNumberFormat="1" applyFont="1" applyBorder="1"/>
    <xf numFmtId="2" fontId="1" fillId="0" borderId="16" xfId="0" applyNumberFormat="1" applyFont="1" applyBorder="1"/>
    <xf numFmtId="2" fontId="4" fillId="0" borderId="13" xfId="0" applyNumberFormat="1" applyFont="1" applyBorder="1"/>
    <xf numFmtId="2" fontId="4" fillId="0" borderId="16" xfId="0" applyNumberFormat="1" applyFont="1" applyBorder="1"/>
    <xf numFmtId="2" fontId="5" fillId="0" borderId="4" xfId="0" applyNumberFormat="1" applyFont="1" applyBorder="1"/>
    <xf numFmtId="1" fontId="2" fillId="0" borderId="4" xfId="0" applyNumberFormat="1" applyFont="1" applyBorder="1" applyAlignment="1"/>
    <xf numFmtId="1" fontId="0" fillId="0" borderId="4" xfId="0" applyNumberFormat="1" applyBorder="1"/>
    <xf numFmtId="2" fontId="3" fillId="0" borderId="4" xfId="0" applyNumberFormat="1" applyFont="1" applyBorder="1" applyAlignment="1"/>
    <xf numFmtId="2" fontId="1" fillId="0" borderId="8" xfId="0" applyNumberFormat="1" applyFont="1" applyBorder="1"/>
    <xf numFmtId="2" fontId="1" fillId="0" borderId="17" xfId="0" applyNumberFormat="1" applyFont="1" applyBorder="1"/>
    <xf numFmtId="0" fontId="7" fillId="0" borderId="18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20" xfId="0" applyBorder="1"/>
    <xf numFmtId="0" fontId="7" fillId="0" borderId="18" xfId="0" applyFont="1" applyFill="1" applyBorder="1" applyAlignment="1">
      <alignment vertical="top"/>
    </xf>
    <xf numFmtId="0" fontId="1" fillId="0" borderId="21" xfId="0" applyFont="1" applyBorder="1"/>
    <xf numFmtId="0" fontId="0" fillId="2" borderId="22" xfId="0" applyFill="1" applyBorder="1" applyAlignment="1">
      <alignment horizontal="center"/>
    </xf>
    <xf numFmtId="0" fontId="7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1" fillId="2" borderId="2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1" sqref="A31"/>
    </sheetView>
  </sheetViews>
  <sheetFormatPr defaultRowHeight="13.2" x14ac:dyDescent="0.25"/>
  <cols>
    <col min="1" max="1" width="65.5546875" customWidth="1"/>
    <col min="2" max="7" width="9.5546875" style="1" customWidth="1"/>
    <col min="8" max="11" width="9.5546875" customWidth="1"/>
    <col min="12" max="12" width="9.44140625" style="9" bestFit="1" customWidth="1"/>
    <col min="13" max="14" width="9.109375" style="5" customWidth="1"/>
  </cols>
  <sheetData>
    <row r="1" spans="1:14" x14ac:dyDescent="0.25">
      <c r="A1" s="32" t="s">
        <v>10</v>
      </c>
      <c r="B1" s="33" t="s">
        <v>61</v>
      </c>
      <c r="C1" s="33" t="s">
        <v>60</v>
      </c>
      <c r="D1" s="33" t="s">
        <v>59</v>
      </c>
      <c r="E1" s="33" t="s">
        <v>58</v>
      </c>
      <c r="F1" s="33" t="s">
        <v>57</v>
      </c>
      <c r="G1" s="33" t="s">
        <v>56</v>
      </c>
      <c r="H1" s="34" t="s">
        <v>55</v>
      </c>
      <c r="I1" s="34" t="s">
        <v>54</v>
      </c>
      <c r="J1" s="34" t="s">
        <v>53</v>
      </c>
      <c r="K1" s="34" t="s">
        <v>53</v>
      </c>
      <c r="L1" s="35" t="s">
        <v>33</v>
      </c>
    </row>
    <row r="2" spans="1:14" ht="13.8" thickBot="1" x14ac:dyDescent="0.3">
      <c r="A2" s="36" t="s">
        <v>11</v>
      </c>
      <c r="B2" s="37" t="s">
        <v>52</v>
      </c>
      <c r="C2" s="37" t="s">
        <v>46</v>
      </c>
      <c r="D2" s="37" t="s">
        <v>49</v>
      </c>
      <c r="E2" s="37" t="s">
        <v>44</v>
      </c>
      <c r="F2" s="37" t="s">
        <v>50</v>
      </c>
      <c r="G2" s="37" t="s">
        <v>51</v>
      </c>
      <c r="H2" s="38" t="s">
        <v>6</v>
      </c>
      <c r="I2" s="38" t="s">
        <v>43</v>
      </c>
      <c r="J2" s="38" t="s">
        <v>48</v>
      </c>
      <c r="K2" s="62" t="s">
        <v>72</v>
      </c>
      <c r="L2" s="39" t="s">
        <v>71</v>
      </c>
    </row>
    <row r="3" spans="1:14" x14ac:dyDescent="0.25">
      <c r="A3" s="41" t="s">
        <v>9</v>
      </c>
      <c r="B3" s="10"/>
      <c r="C3" s="10"/>
      <c r="D3" s="10"/>
      <c r="E3" s="10"/>
      <c r="F3" s="10"/>
      <c r="G3" s="10"/>
      <c r="H3" s="11"/>
      <c r="I3" s="12"/>
      <c r="J3" s="12"/>
      <c r="K3" s="59"/>
      <c r="L3" s="61"/>
    </row>
    <row r="4" spans="1:14" x14ac:dyDescent="0.25">
      <c r="A4" s="18" t="s">
        <v>2</v>
      </c>
      <c r="B4" s="7">
        <v>3</v>
      </c>
      <c r="C4" s="7">
        <v>3</v>
      </c>
      <c r="D4" s="7">
        <v>2</v>
      </c>
      <c r="E4" s="7">
        <v>3</v>
      </c>
      <c r="F4" s="7">
        <v>5</v>
      </c>
      <c r="G4" s="7">
        <v>3</v>
      </c>
      <c r="H4" s="5">
        <v>3</v>
      </c>
      <c r="I4" s="5">
        <v>4</v>
      </c>
      <c r="J4" s="57">
        <v>3</v>
      </c>
      <c r="K4" s="55">
        <v>3</v>
      </c>
      <c r="L4" s="53">
        <f>SUM(B4:K4)/9</f>
        <v>3.5555555555555554</v>
      </c>
      <c r="N4" s="7"/>
    </row>
    <row r="5" spans="1:14" x14ac:dyDescent="0.25">
      <c r="A5" s="18" t="s">
        <v>1</v>
      </c>
      <c r="B5" s="7">
        <v>3</v>
      </c>
      <c r="C5" s="7">
        <v>3</v>
      </c>
      <c r="D5" s="7">
        <v>3</v>
      </c>
      <c r="E5" s="7">
        <v>3</v>
      </c>
      <c r="F5" s="7">
        <v>4</v>
      </c>
      <c r="G5" s="7">
        <v>3</v>
      </c>
      <c r="H5" s="5">
        <v>3</v>
      </c>
      <c r="I5" s="5">
        <v>2</v>
      </c>
      <c r="J5" s="57">
        <v>3</v>
      </c>
      <c r="K5" s="55">
        <v>3</v>
      </c>
      <c r="L5" s="53">
        <f t="shared" ref="L5:L10" si="0">SUM(B5:K5)/9</f>
        <v>3.3333333333333335</v>
      </c>
      <c r="N5" s="7"/>
    </row>
    <row r="6" spans="1:14" x14ac:dyDescent="0.25">
      <c r="A6" s="18" t="s">
        <v>0</v>
      </c>
      <c r="B6" s="7">
        <v>3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5">
        <v>3</v>
      </c>
      <c r="I6" s="5">
        <v>3</v>
      </c>
      <c r="J6" s="57">
        <v>3</v>
      </c>
      <c r="K6" s="55">
        <v>3</v>
      </c>
      <c r="L6" s="53">
        <f t="shared" si="0"/>
        <v>3.5555555555555554</v>
      </c>
      <c r="N6" s="7"/>
    </row>
    <row r="7" spans="1:14" x14ac:dyDescent="0.25">
      <c r="A7" s="18" t="s">
        <v>3</v>
      </c>
      <c r="B7" s="17">
        <v>3</v>
      </c>
      <c r="C7" s="7">
        <v>4</v>
      </c>
      <c r="D7" s="7">
        <v>4</v>
      </c>
      <c r="E7" s="7">
        <v>4</v>
      </c>
      <c r="F7" s="7">
        <v>4</v>
      </c>
      <c r="G7" s="7">
        <v>3</v>
      </c>
      <c r="H7" s="5">
        <v>3</v>
      </c>
      <c r="I7" s="5">
        <v>4</v>
      </c>
      <c r="J7" s="57">
        <v>3</v>
      </c>
      <c r="K7" s="55">
        <v>3</v>
      </c>
      <c r="L7" s="53">
        <f t="shared" si="0"/>
        <v>3.8888888888888888</v>
      </c>
      <c r="N7" s="7"/>
    </row>
    <row r="8" spans="1:14" x14ac:dyDescent="0.25">
      <c r="A8" s="18" t="s">
        <v>4</v>
      </c>
      <c r="B8" s="17">
        <v>3</v>
      </c>
      <c r="C8" s="7">
        <v>3</v>
      </c>
      <c r="D8" s="7">
        <v>2</v>
      </c>
      <c r="E8" s="7">
        <v>3</v>
      </c>
      <c r="F8" s="7">
        <v>5</v>
      </c>
      <c r="G8" s="7">
        <v>3</v>
      </c>
      <c r="H8" s="5">
        <v>3</v>
      </c>
      <c r="I8" s="5">
        <v>3</v>
      </c>
      <c r="J8" s="57">
        <v>3</v>
      </c>
      <c r="K8" s="55">
        <v>3</v>
      </c>
      <c r="L8" s="53">
        <f t="shared" si="0"/>
        <v>3.4444444444444446</v>
      </c>
      <c r="N8" s="7"/>
    </row>
    <row r="9" spans="1:14" x14ac:dyDescent="0.25">
      <c r="A9" s="18" t="s">
        <v>5</v>
      </c>
      <c r="B9" s="17">
        <v>3</v>
      </c>
      <c r="C9" s="7">
        <v>4</v>
      </c>
      <c r="D9" s="7">
        <v>4</v>
      </c>
      <c r="E9" s="7">
        <v>2</v>
      </c>
      <c r="F9" s="7">
        <v>4</v>
      </c>
      <c r="G9" s="7">
        <v>2</v>
      </c>
      <c r="H9" s="5">
        <v>3</v>
      </c>
      <c r="I9" s="5">
        <v>4</v>
      </c>
      <c r="J9" s="57">
        <v>4</v>
      </c>
      <c r="K9" s="55">
        <v>4</v>
      </c>
      <c r="L9" s="53">
        <f t="shared" si="0"/>
        <v>3.7777777777777777</v>
      </c>
      <c r="N9" s="7"/>
    </row>
    <row r="10" spans="1:14" x14ac:dyDescent="0.25">
      <c r="A10" s="18" t="s">
        <v>7</v>
      </c>
      <c r="B10" s="2">
        <v>3</v>
      </c>
      <c r="C10" s="2">
        <v>4</v>
      </c>
      <c r="D10" s="2">
        <v>4</v>
      </c>
      <c r="E10" s="2">
        <v>2</v>
      </c>
      <c r="F10" s="2">
        <v>4</v>
      </c>
      <c r="G10" s="2">
        <v>2</v>
      </c>
      <c r="H10" s="3">
        <v>3</v>
      </c>
      <c r="I10" s="3">
        <v>4</v>
      </c>
      <c r="J10" s="58">
        <v>4</v>
      </c>
      <c r="K10" s="56">
        <v>4</v>
      </c>
      <c r="L10" s="54">
        <f t="shared" si="0"/>
        <v>3.7777777777777777</v>
      </c>
      <c r="N10" s="7"/>
    </row>
    <row r="11" spans="1:14" ht="13.8" thickBot="1" x14ac:dyDescent="0.3">
      <c r="A11" s="19" t="s">
        <v>62</v>
      </c>
      <c r="B11" s="52">
        <f t="shared" ref="B11:L11" si="1">SUM(B4:B10)/7</f>
        <v>3</v>
      </c>
      <c r="C11" s="52">
        <f t="shared" si="1"/>
        <v>3.4285714285714284</v>
      </c>
      <c r="D11" s="52">
        <f t="shared" si="1"/>
        <v>3.1428571428571428</v>
      </c>
      <c r="E11" s="52">
        <f t="shared" si="1"/>
        <v>3</v>
      </c>
      <c r="F11" s="52">
        <f t="shared" si="1"/>
        <v>4.2857142857142856</v>
      </c>
      <c r="G11" s="52">
        <f t="shared" si="1"/>
        <v>2.7142857142857144</v>
      </c>
      <c r="H11" s="52">
        <f t="shared" si="1"/>
        <v>3</v>
      </c>
      <c r="I11" s="52">
        <f t="shared" si="1"/>
        <v>3.4285714285714284</v>
      </c>
      <c r="J11" s="52">
        <f t="shared" si="1"/>
        <v>3.2857142857142856</v>
      </c>
      <c r="K11" s="52">
        <f t="shared" si="1"/>
        <v>3.2857142857142856</v>
      </c>
      <c r="L11" s="44">
        <f t="shared" si="1"/>
        <v>3.6190476190476195</v>
      </c>
      <c r="N11" s="7"/>
    </row>
    <row r="12" spans="1:14" x14ac:dyDescent="0.25">
      <c r="A12" s="41" t="s">
        <v>8</v>
      </c>
      <c r="B12" s="10"/>
      <c r="C12" s="10"/>
      <c r="D12" s="10"/>
      <c r="E12" s="10"/>
      <c r="F12" s="10"/>
      <c r="G12" s="10"/>
      <c r="H12" s="12"/>
      <c r="I12" s="12"/>
      <c r="J12" s="12"/>
      <c r="K12" s="12"/>
      <c r="L12" s="45"/>
      <c r="N12" s="7"/>
    </row>
    <row r="13" spans="1:14" x14ac:dyDescent="0.25">
      <c r="A13" s="18" t="s">
        <v>12</v>
      </c>
      <c r="B13" s="17">
        <v>2</v>
      </c>
      <c r="C13" s="7">
        <v>4</v>
      </c>
      <c r="D13" s="7">
        <v>1</v>
      </c>
      <c r="E13" s="7">
        <v>3</v>
      </c>
      <c r="F13" s="7">
        <v>4</v>
      </c>
      <c r="G13" s="7">
        <v>3</v>
      </c>
      <c r="H13" s="5">
        <v>4</v>
      </c>
      <c r="I13" s="5">
        <v>3</v>
      </c>
      <c r="J13" s="5">
        <v>4</v>
      </c>
      <c r="K13" s="60">
        <v>4</v>
      </c>
      <c r="L13" s="42">
        <f>SUM(B13:K13)/9</f>
        <v>3.5555555555555554</v>
      </c>
      <c r="N13" s="7"/>
    </row>
    <row r="14" spans="1:14" x14ac:dyDescent="0.25">
      <c r="A14" s="18" t="s">
        <v>13</v>
      </c>
      <c r="B14" s="17">
        <v>2</v>
      </c>
      <c r="C14" s="7">
        <v>3</v>
      </c>
      <c r="D14" s="7">
        <v>1</v>
      </c>
      <c r="E14" s="7">
        <v>2</v>
      </c>
      <c r="F14" s="7">
        <v>2</v>
      </c>
      <c r="G14" s="7">
        <v>2</v>
      </c>
      <c r="H14" s="5">
        <v>3</v>
      </c>
      <c r="I14" s="5">
        <v>3</v>
      </c>
      <c r="J14" s="5">
        <v>4</v>
      </c>
      <c r="K14" s="60">
        <v>4</v>
      </c>
      <c r="L14" s="42">
        <f>SUM(B14:K14)/9</f>
        <v>2.8888888888888888</v>
      </c>
      <c r="N14" s="7"/>
    </row>
    <row r="15" spans="1:14" x14ac:dyDescent="0.25">
      <c r="A15" s="18" t="s">
        <v>14</v>
      </c>
      <c r="B15" s="2">
        <v>3</v>
      </c>
      <c r="C15" s="2">
        <v>2</v>
      </c>
      <c r="D15" s="2">
        <v>1</v>
      </c>
      <c r="E15" s="2">
        <v>2</v>
      </c>
      <c r="F15" s="2">
        <v>4</v>
      </c>
      <c r="G15" s="2">
        <v>3</v>
      </c>
      <c r="H15" s="3">
        <v>3</v>
      </c>
      <c r="I15" s="3">
        <v>3</v>
      </c>
      <c r="J15" s="8">
        <v>4</v>
      </c>
      <c r="K15" s="8">
        <v>4</v>
      </c>
      <c r="L15" s="43">
        <f>SUM(B15:K15)/9</f>
        <v>3.2222222222222223</v>
      </c>
      <c r="N15" s="7"/>
    </row>
    <row r="16" spans="1:14" ht="13.8" thickBot="1" x14ac:dyDescent="0.3">
      <c r="A16" s="19" t="s">
        <v>62</v>
      </c>
      <c r="B16" s="52">
        <f t="shared" ref="B16:L16" si="2">SUM(B13:B15)/3</f>
        <v>2.3333333333333335</v>
      </c>
      <c r="C16" s="52">
        <f t="shared" si="2"/>
        <v>3</v>
      </c>
      <c r="D16" s="52">
        <f t="shared" si="2"/>
        <v>1</v>
      </c>
      <c r="E16" s="52">
        <f t="shared" si="2"/>
        <v>2.3333333333333335</v>
      </c>
      <c r="F16" s="52">
        <f t="shared" si="2"/>
        <v>3.3333333333333335</v>
      </c>
      <c r="G16" s="52">
        <f t="shared" si="2"/>
        <v>2.6666666666666665</v>
      </c>
      <c r="H16" s="52">
        <f t="shared" si="2"/>
        <v>3.3333333333333335</v>
      </c>
      <c r="I16" s="52">
        <f t="shared" si="2"/>
        <v>3</v>
      </c>
      <c r="J16" s="52">
        <f t="shared" si="2"/>
        <v>4</v>
      </c>
      <c r="K16" s="52">
        <f t="shared" si="2"/>
        <v>4</v>
      </c>
      <c r="L16" s="44">
        <f t="shared" si="2"/>
        <v>3.2222222222222228</v>
      </c>
      <c r="N16" s="7"/>
    </row>
    <row r="17" spans="1:14" x14ac:dyDescent="0.25">
      <c r="A17" s="41" t="s">
        <v>15</v>
      </c>
      <c r="B17" s="10"/>
      <c r="C17" s="10"/>
      <c r="D17" s="10"/>
      <c r="E17" s="10"/>
      <c r="F17" s="10"/>
      <c r="G17" s="10"/>
      <c r="H17" s="12"/>
      <c r="I17" s="12"/>
      <c r="J17" s="12"/>
      <c r="K17" s="12"/>
      <c r="L17" s="45"/>
      <c r="N17" s="7"/>
    </row>
    <row r="18" spans="1:14" x14ac:dyDescent="0.25">
      <c r="A18" s="18" t="s">
        <v>16</v>
      </c>
      <c r="B18" s="17">
        <v>3</v>
      </c>
      <c r="C18" s="7">
        <v>3</v>
      </c>
      <c r="D18" s="7">
        <v>2</v>
      </c>
      <c r="E18" s="7">
        <v>3</v>
      </c>
      <c r="F18" s="7">
        <v>3</v>
      </c>
      <c r="G18" s="7">
        <v>4</v>
      </c>
      <c r="H18" s="5">
        <v>3</v>
      </c>
      <c r="I18" s="5">
        <v>1</v>
      </c>
      <c r="J18" s="57">
        <v>4</v>
      </c>
      <c r="K18" s="55">
        <v>3</v>
      </c>
      <c r="L18" s="53">
        <f t="shared" ref="L18:L34" si="3">SUM(B18:K18)/9</f>
        <v>3.2222222222222223</v>
      </c>
      <c r="N18" s="7"/>
    </row>
    <row r="19" spans="1:14" x14ac:dyDescent="0.25">
      <c r="A19" s="18" t="s">
        <v>17</v>
      </c>
      <c r="B19" s="17">
        <v>3</v>
      </c>
      <c r="C19" s="7">
        <v>2</v>
      </c>
      <c r="D19" s="7">
        <v>1</v>
      </c>
      <c r="E19" s="7">
        <v>3</v>
      </c>
      <c r="F19" s="7">
        <v>3</v>
      </c>
      <c r="G19" s="7">
        <v>2</v>
      </c>
      <c r="H19" s="5">
        <v>3</v>
      </c>
      <c r="I19" s="5">
        <v>2</v>
      </c>
      <c r="J19" s="57">
        <v>4</v>
      </c>
      <c r="K19" s="55">
        <v>3</v>
      </c>
      <c r="L19" s="53">
        <f t="shared" si="3"/>
        <v>2.8888888888888888</v>
      </c>
      <c r="N19" s="7"/>
    </row>
    <row r="20" spans="1:14" x14ac:dyDescent="0.25">
      <c r="A20" s="18" t="s">
        <v>18</v>
      </c>
      <c r="B20" s="17">
        <v>1</v>
      </c>
      <c r="C20" s="7">
        <v>1</v>
      </c>
      <c r="D20" s="7">
        <v>1</v>
      </c>
      <c r="E20" s="7">
        <v>1</v>
      </c>
      <c r="F20" s="7">
        <v>2</v>
      </c>
      <c r="G20" s="7">
        <v>2</v>
      </c>
      <c r="H20" s="5">
        <v>2</v>
      </c>
      <c r="I20" s="5">
        <v>2</v>
      </c>
      <c r="J20" s="57">
        <v>3</v>
      </c>
      <c r="K20" s="55">
        <v>3</v>
      </c>
      <c r="L20" s="53">
        <f t="shared" si="3"/>
        <v>2</v>
      </c>
      <c r="N20" s="7"/>
    </row>
    <row r="21" spans="1:14" x14ac:dyDescent="0.25">
      <c r="A21" s="18" t="s">
        <v>19</v>
      </c>
      <c r="B21" s="17">
        <v>1</v>
      </c>
      <c r="C21" s="14" t="s">
        <v>47</v>
      </c>
      <c r="D21" s="7">
        <v>2</v>
      </c>
      <c r="E21" s="7">
        <v>2</v>
      </c>
      <c r="F21" s="7">
        <v>4</v>
      </c>
      <c r="G21" s="7">
        <v>1</v>
      </c>
      <c r="H21" s="5">
        <v>2</v>
      </c>
      <c r="I21" s="5">
        <v>4</v>
      </c>
      <c r="J21" s="57">
        <v>3</v>
      </c>
      <c r="K21" s="55">
        <v>3</v>
      </c>
      <c r="L21" s="53">
        <f t="shared" si="3"/>
        <v>2.4444444444444446</v>
      </c>
      <c r="N21" s="7"/>
    </row>
    <row r="22" spans="1:14" x14ac:dyDescent="0.25">
      <c r="A22" s="18" t="s">
        <v>20</v>
      </c>
      <c r="B22" s="17">
        <v>3</v>
      </c>
      <c r="C22" s="7">
        <v>4</v>
      </c>
      <c r="D22" s="7">
        <v>3</v>
      </c>
      <c r="E22" s="7">
        <v>4</v>
      </c>
      <c r="F22" s="7">
        <v>3</v>
      </c>
      <c r="G22" s="7">
        <v>3</v>
      </c>
      <c r="H22" s="5">
        <v>3</v>
      </c>
      <c r="I22" s="5">
        <v>4</v>
      </c>
      <c r="J22" s="57">
        <v>3</v>
      </c>
      <c r="K22" s="55">
        <v>3</v>
      </c>
      <c r="L22" s="53">
        <f t="shared" si="3"/>
        <v>3.6666666666666665</v>
      </c>
      <c r="N22" s="7"/>
    </row>
    <row r="23" spans="1:14" x14ac:dyDescent="0.25">
      <c r="A23" s="18" t="s">
        <v>21</v>
      </c>
      <c r="B23" s="17">
        <v>3</v>
      </c>
      <c r="C23" s="7">
        <v>3</v>
      </c>
      <c r="D23" s="7">
        <v>3</v>
      </c>
      <c r="E23" s="7">
        <v>4</v>
      </c>
      <c r="F23" s="7">
        <v>3</v>
      </c>
      <c r="G23" s="7">
        <v>3</v>
      </c>
      <c r="H23" s="5">
        <v>3</v>
      </c>
      <c r="I23" s="5">
        <v>4</v>
      </c>
      <c r="J23" s="57">
        <v>3</v>
      </c>
      <c r="K23" s="55">
        <v>3</v>
      </c>
      <c r="L23" s="53">
        <f t="shared" si="3"/>
        <v>3.5555555555555554</v>
      </c>
      <c r="N23" s="7"/>
    </row>
    <row r="24" spans="1:14" x14ac:dyDescent="0.25">
      <c r="A24" s="18" t="s">
        <v>22</v>
      </c>
      <c r="B24" s="17">
        <v>3</v>
      </c>
      <c r="C24" s="7">
        <v>4</v>
      </c>
      <c r="D24" s="7">
        <v>3</v>
      </c>
      <c r="E24" s="7">
        <v>4</v>
      </c>
      <c r="F24" s="7">
        <v>3</v>
      </c>
      <c r="G24" s="7">
        <v>3</v>
      </c>
      <c r="H24" s="5">
        <v>3</v>
      </c>
      <c r="I24" s="5">
        <v>5</v>
      </c>
      <c r="J24" s="57">
        <v>3</v>
      </c>
      <c r="K24" s="55">
        <v>3</v>
      </c>
      <c r="L24" s="53">
        <f t="shared" si="3"/>
        <v>3.7777777777777777</v>
      </c>
      <c r="N24" s="7"/>
    </row>
    <row r="25" spans="1:14" x14ac:dyDescent="0.25">
      <c r="A25" s="18" t="s">
        <v>23</v>
      </c>
      <c r="B25" s="17">
        <v>3</v>
      </c>
      <c r="C25" s="7">
        <v>1</v>
      </c>
      <c r="D25" s="7">
        <v>1</v>
      </c>
      <c r="E25" s="7">
        <v>3</v>
      </c>
      <c r="F25" s="7">
        <v>3</v>
      </c>
      <c r="G25" s="7">
        <v>1</v>
      </c>
      <c r="H25" s="5">
        <v>2</v>
      </c>
      <c r="I25" s="5">
        <v>1</v>
      </c>
      <c r="J25" s="57">
        <v>2</v>
      </c>
      <c r="K25" s="55">
        <v>2</v>
      </c>
      <c r="L25" s="53">
        <f t="shared" si="3"/>
        <v>2.1111111111111112</v>
      </c>
      <c r="N25" s="7"/>
    </row>
    <row r="26" spans="1:14" x14ac:dyDescent="0.25">
      <c r="A26" s="18" t="s">
        <v>24</v>
      </c>
      <c r="B26" s="17">
        <v>5</v>
      </c>
      <c r="C26" s="7">
        <v>4</v>
      </c>
      <c r="D26" s="7">
        <v>5</v>
      </c>
      <c r="E26" s="7">
        <v>3</v>
      </c>
      <c r="F26" s="7">
        <v>3</v>
      </c>
      <c r="G26" s="7">
        <v>4</v>
      </c>
      <c r="H26" s="5">
        <v>4</v>
      </c>
      <c r="I26" s="5">
        <v>3</v>
      </c>
      <c r="J26" s="57">
        <v>3</v>
      </c>
      <c r="K26" s="55">
        <v>4</v>
      </c>
      <c r="L26" s="53">
        <f t="shared" si="3"/>
        <v>4.2222222222222223</v>
      </c>
      <c r="N26" s="7"/>
    </row>
    <row r="27" spans="1:14" x14ac:dyDescent="0.25">
      <c r="A27" s="18" t="s">
        <v>25</v>
      </c>
      <c r="B27" s="17">
        <v>5</v>
      </c>
      <c r="C27" s="7">
        <v>3</v>
      </c>
      <c r="D27" s="7">
        <v>5</v>
      </c>
      <c r="E27" s="7">
        <v>4</v>
      </c>
      <c r="F27" s="7">
        <v>4</v>
      </c>
      <c r="G27" s="7">
        <v>4</v>
      </c>
      <c r="H27" s="5">
        <v>4</v>
      </c>
      <c r="I27" s="5">
        <v>4</v>
      </c>
      <c r="J27" s="57">
        <v>4</v>
      </c>
      <c r="K27" s="55">
        <v>4</v>
      </c>
      <c r="L27" s="53">
        <f t="shared" si="3"/>
        <v>4.5555555555555554</v>
      </c>
      <c r="N27" s="7"/>
    </row>
    <row r="28" spans="1:14" x14ac:dyDescent="0.25">
      <c r="A28" s="18" t="s">
        <v>26</v>
      </c>
      <c r="B28" s="17">
        <v>5</v>
      </c>
      <c r="C28" s="7">
        <v>3</v>
      </c>
      <c r="D28" s="7">
        <v>3</v>
      </c>
      <c r="E28" s="7">
        <v>4</v>
      </c>
      <c r="F28" s="7">
        <v>3</v>
      </c>
      <c r="G28" s="7">
        <v>3</v>
      </c>
      <c r="H28" s="5">
        <v>3</v>
      </c>
      <c r="I28" s="5">
        <v>3</v>
      </c>
      <c r="J28" s="57">
        <v>2</v>
      </c>
      <c r="K28" s="55">
        <v>2</v>
      </c>
      <c r="L28" s="53">
        <f t="shared" si="3"/>
        <v>3.4444444444444446</v>
      </c>
      <c r="N28" s="7"/>
    </row>
    <row r="29" spans="1:14" x14ac:dyDescent="0.25">
      <c r="A29" s="18" t="s">
        <v>27</v>
      </c>
      <c r="B29" s="17">
        <v>5</v>
      </c>
      <c r="C29" s="7">
        <v>3</v>
      </c>
      <c r="D29" s="7">
        <v>3</v>
      </c>
      <c r="E29" s="7">
        <v>4</v>
      </c>
      <c r="F29" s="7">
        <v>5</v>
      </c>
      <c r="G29" s="7">
        <v>4</v>
      </c>
      <c r="H29" s="5">
        <v>4</v>
      </c>
      <c r="I29" s="5">
        <v>4</v>
      </c>
      <c r="J29" s="57">
        <v>5</v>
      </c>
      <c r="K29" s="55">
        <v>5</v>
      </c>
      <c r="L29" s="53">
        <f t="shared" si="3"/>
        <v>4.666666666666667</v>
      </c>
      <c r="N29" s="7"/>
    </row>
    <row r="30" spans="1:14" x14ac:dyDescent="0.25">
      <c r="A30" s="18" t="s">
        <v>28</v>
      </c>
      <c r="B30" s="17">
        <v>3</v>
      </c>
      <c r="C30" s="7">
        <v>2</v>
      </c>
      <c r="D30" s="7">
        <v>1</v>
      </c>
      <c r="E30" s="7">
        <v>2</v>
      </c>
      <c r="F30" s="7">
        <v>4</v>
      </c>
      <c r="G30" s="7">
        <v>2</v>
      </c>
      <c r="H30" s="5">
        <v>3</v>
      </c>
      <c r="I30" s="5">
        <v>2</v>
      </c>
      <c r="J30" s="57">
        <v>2</v>
      </c>
      <c r="K30" s="55">
        <v>2</v>
      </c>
      <c r="L30" s="53">
        <f t="shared" si="3"/>
        <v>2.5555555555555554</v>
      </c>
      <c r="N30" s="7"/>
    </row>
    <row r="31" spans="1:14" x14ac:dyDescent="0.25">
      <c r="A31" s="18" t="s">
        <v>29</v>
      </c>
      <c r="B31" s="17">
        <v>3</v>
      </c>
      <c r="C31" s="7">
        <v>1</v>
      </c>
      <c r="D31" s="7">
        <v>1</v>
      </c>
      <c r="E31" s="7">
        <v>1</v>
      </c>
      <c r="F31" s="7">
        <v>3</v>
      </c>
      <c r="G31" s="7">
        <v>1</v>
      </c>
      <c r="H31" s="5">
        <v>2</v>
      </c>
      <c r="I31" s="5">
        <v>1</v>
      </c>
      <c r="J31" s="57">
        <v>3</v>
      </c>
      <c r="K31" s="55">
        <v>3</v>
      </c>
      <c r="L31" s="53">
        <f t="shared" si="3"/>
        <v>2.1111111111111112</v>
      </c>
      <c r="N31" s="7"/>
    </row>
    <row r="32" spans="1:14" x14ac:dyDescent="0.25">
      <c r="A32" s="18" t="s">
        <v>30</v>
      </c>
      <c r="B32" s="17">
        <v>3</v>
      </c>
      <c r="C32" s="7">
        <v>1</v>
      </c>
      <c r="D32" s="7">
        <v>2</v>
      </c>
      <c r="E32" s="7">
        <v>1</v>
      </c>
      <c r="F32" s="7">
        <v>3</v>
      </c>
      <c r="G32" s="7">
        <v>1</v>
      </c>
      <c r="H32" s="5">
        <v>2</v>
      </c>
      <c r="I32" s="5">
        <v>2</v>
      </c>
      <c r="J32" s="57">
        <v>2</v>
      </c>
      <c r="K32" s="55">
        <v>2</v>
      </c>
      <c r="L32" s="53">
        <f t="shared" si="3"/>
        <v>2.1111111111111112</v>
      </c>
      <c r="N32" s="7"/>
    </row>
    <row r="33" spans="1:14" x14ac:dyDescent="0.25">
      <c r="A33" s="18" t="s">
        <v>31</v>
      </c>
      <c r="B33" s="17">
        <v>3</v>
      </c>
      <c r="C33" s="7">
        <v>1</v>
      </c>
      <c r="D33" s="7">
        <v>2</v>
      </c>
      <c r="E33" s="7">
        <v>3</v>
      </c>
      <c r="F33" s="7">
        <v>3</v>
      </c>
      <c r="G33" s="7">
        <v>1</v>
      </c>
      <c r="H33" s="5">
        <v>2</v>
      </c>
      <c r="I33" s="5">
        <v>3</v>
      </c>
      <c r="J33" s="57">
        <v>3</v>
      </c>
      <c r="K33" s="55">
        <v>2</v>
      </c>
      <c r="L33" s="53">
        <f t="shared" si="3"/>
        <v>2.5555555555555554</v>
      </c>
      <c r="N33" s="7"/>
    </row>
    <row r="34" spans="1:14" x14ac:dyDescent="0.25">
      <c r="A34" s="18" t="s">
        <v>32</v>
      </c>
      <c r="B34" s="2">
        <v>3</v>
      </c>
      <c r="C34" s="2">
        <v>2</v>
      </c>
      <c r="D34" s="2">
        <v>2</v>
      </c>
      <c r="E34" s="2">
        <v>2</v>
      </c>
      <c r="F34" s="2">
        <v>3</v>
      </c>
      <c r="G34" s="2">
        <v>3</v>
      </c>
      <c r="H34" s="3">
        <v>2</v>
      </c>
      <c r="I34" s="3">
        <v>2</v>
      </c>
      <c r="J34" s="58">
        <v>3</v>
      </c>
      <c r="K34" s="56">
        <v>2</v>
      </c>
      <c r="L34" s="54">
        <f t="shared" si="3"/>
        <v>2.6666666666666665</v>
      </c>
      <c r="N34" s="7"/>
    </row>
    <row r="35" spans="1:14" ht="13.8" thickBot="1" x14ac:dyDescent="0.3">
      <c r="A35" s="19" t="s">
        <v>62</v>
      </c>
      <c r="B35" s="52">
        <f t="shared" ref="B35:L35" si="4">SUM(B18:B34)/17</f>
        <v>3.2352941176470589</v>
      </c>
      <c r="C35" s="52">
        <f t="shared" si="4"/>
        <v>2.2352941176470589</v>
      </c>
      <c r="D35" s="52">
        <f t="shared" si="4"/>
        <v>2.3529411764705883</v>
      </c>
      <c r="E35" s="52">
        <f t="shared" si="4"/>
        <v>2.8235294117647061</v>
      </c>
      <c r="F35" s="52">
        <f t="shared" si="4"/>
        <v>3.2352941176470589</v>
      </c>
      <c r="G35" s="52">
        <f t="shared" si="4"/>
        <v>2.4705882352941178</v>
      </c>
      <c r="H35" s="52">
        <f t="shared" si="4"/>
        <v>2.7647058823529411</v>
      </c>
      <c r="I35" s="52">
        <f t="shared" si="4"/>
        <v>2.7647058823529411</v>
      </c>
      <c r="J35" s="52">
        <f t="shared" si="4"/>
        <v>3.0588235294117645</v>
      </c>
      <c r="K35" s="52">
        <f t="shared" si="4"/>
        <v>2.8823529411764706</v>
      </c>
      <c r="L35" s="44">
        <f t="shared" si="4"/>
        <v>3.0915032679738563</v>
      </c>
      <c r="N35" s="7"/>
    </row>
    <row r="36" spans="1:14" x14ac:dyDescent="0.25">
      <c r="A36" s="41" t="s">
        <v>34</v>
      </c>
      <c r="B36" s="10"/>
      <c r="C36" s="10"/>
      <c r="D36" s="10"/>
      <c r="E36" s="10"/>
      <c r="F36" s="10"/>
      <c r="G36" s="10"/>
      <c r="H36" s="12"/>
      <c r="I36" s="12"/>
      <c r="J36" s="12"/>
      <c r="K36" s="12"/>
      <c r="L36" s="45"/>
      <c r="N36" s="7"/>
    </row>
    <row r="37" spans="1:14" x14ac:dyDescent="0.25">
      <c r="A37" s="18" t="s">
        <v>35</v>
      </c>
      <c r="B37" s="17">
        <v>2</v>
      </c>
      <c r="C37" s="7">
        <v>3</v>
      </c>
      <c r="D37" s="7">
        <v>3</v>
      </c>
      <c r="E37" s="7">
        <v>3</v>
      </c>
      <c r="F37" s="7">
        <v>2</v>
      </c>
      <c r="G37" s="7">
        <v>2</v>
      </c>
      <c r="H37" s="5">
        <v>2</v>
      </c>
      <c r="I37" s="5">
        <v>3</v>
      </c>
      <c r="J37" s="57">
        <v>2</v>
      </c>
      <c r="K37" s="63">
        <v>2</v>
      </c>
      <c r="L37" s="53">
        <f>SUM(B37:K37)/9</f>
        <v>2.6666666666666665</v>
      </c>
      <c r="N37" s="7"/>
    </row>
    <row r="38" spans="1:14" x14ac:dyDescent="0.25">
      <c r="A38" s="18" t="s">
        <v>39</v>
      </c>
      <c r="B38" s="17">
        <v>3</v>
      </c>
      <c r="C38" s="7">
        <v>2</v>
      </c>
      <c r="D38" s="7">
        <v>2</v>
      </c>
      <c r="E38" s="7">
        <v>3</v>
      </c>
      <c r="F38" s="7">
        <v>2</v>
      </c>
      <c r="G38" s="7">
        <v>2</v>
      </c>
      <c r="H38" s="5">
        <v>2</v>
      </c>
      <c r="I38" s="5">
        <v>3</v>
      </c>
      <c r="J38" s="57">
        <v>2</v>
      </c>
      <c r="K38" s="63">
        <v>2</v>
      </c>
      <c r="L38" s="53">
        <f>SUM(B38:K38)/9</f>
        <v>2.5555555555555554</v>
      </c>
    </row>
    <row r="39" spans="1:14" x14ac:dyDescent="0.25">
      <c r="A39" s="18" t="s">
        <v>38</v>
      </c>
      <c r="B39" s="17">
        <v>3</v>
      </c>
      <c r="C39" s="7">
        <v>3</v>
      </c>
      <c r="D39" s="7">
        <v>2</v>
      </c>
      <c r="E39" s="7">
        <v>3</v>
      </c>
      <c r="F39" s="7">
        <v>3</v>
      </c>
      <c r="G39" s="7">
        <v>4</v>
      </c>
      <c r="H39" s="5">
        <v>2</v>
      </c>
      <c r="I39" s="5">
        <v>3</v>
      </c>
      <c r="J39" s="57">
        <v>2</v>
      </c>
      <c r="K39" s="63">
        <v>3</v>
      </c>
      <c r="L39" s="53">
        <f>SUM(B39:K39)/9</f>
        <v>3.1111111111111112</v>
      </c>
      <c r="M39" s="7"/>
    </row>
    <row r="40" spans="1:14" x14ac:dyDescent="0.25">
      <c r="A40" s="18" t="s">
        <v>37</v>
      </c>
      <c r="B40" s="17">
        <v>3</v>
      </c>
      <c r="C40" s="7">
        <v>1</v>
      </c>
      <c r="D40" s="7">
        <v>1</v>
      </c>
      <c r="E40" s="7">
        <v>2</v>
      </c>
      <c r="F40" s="7">
        <v>3</v>
      </c>
      <c r="G40" s="7">
        <v>2</v>
      </c>
      <c r="H40" s="5">
        <v>3</v>
      </c>
      <c r="I40" s="5">
        <v>3</v>
      </c>
      <c r="J40" s="57">
        <v>2</v>
      </c>
      <c r="K40" s="63">
        <v>2</v>
      </c>
      <c r="L40" s="53">
        <f>SUM(B40:K40)/9</f>
        <v>2.4444444444444446</v>
      </c>
      <c r="M40" s="7"/>
    </row>
    <row r="41" spans="1:14" x14ac:dyDescent="0.25">
      <c r="A41" s="18" t="s">
        <v>36</v>
      </c>
      <c r="B41" s="2">
        <v>3</v>
      </c>
      <c r="C41" s="2">
        <v>4</v>
      </c>
      <c r="D41" s="2">
        <v>4</v>
      </c>
      <c r="E41" s="2">
        <v>3</v>
      </c>
      <c r="F41" s="2">
        <v>4</v>
      </c>
      <c r="G41" s="2">
        <v>4</v>
      </c>
      <c r="H41" s="3">
        <v>3</v>
      </c>
      <c r="I41" s="3">
        <v>2</v>
      </c>
      <c r="J41" s="58">
        <v>4</v>
      </c>
      <c r="K41" s="64">
        <v>4</v>
      </c>
      <c r="L41" s="54">
        <f>SUM(B41:K41)/9</f>
        <v>3.8888888888888888</v>
      </c>
      <c r="M41" s="7"/>
    </row>
    <row r="42" spans="1:14" ht="13.8" thickBot="1" x14ac:dyDescent="0.3">
      <c r="A42" s="19" t="s">
        <v>62</v>
      </c>
      <c r="B42" s="52">
        <f t="shared" ref="B42:L42" si="5">SUM(B37:B41)/5</f>
        <v>2.8</v>
      </c>
      <c r="C42" s="52">
        <f t="shared" si="5"/>
        <v>2.6</v>
      </c>
      <c r="D42" s="52">
        <f t="shared" si="5"/>
        <v>2.4</v>
      </c>
      <c r="E42" s="52">
        <f t="shared" si="5"/>
        <v>2.8</v>
      </c>
      <c r="F42" s="52">
        <f t="shared" si="5"/>
        <v>2.8</v>
      </c>
      <c r="G42" s="52">
        <f t="shared" si="5"/>
        <v>2.8</v>
      </c>
      <c r="H42" s="52">
        <f t="shared" si="5"/>
        <v>2.4</v>
      </c>
      <c r="I42" s="52">
        <f t="shared" si="5"/>
        <v>2.8</v>
      </c>
      <c r="J42" s="52">
        <f t="shared" si="5"/>
        <v>2.4</v>
      </c>
      <c r="K42" s="52">
        <f t="shared" si="5"/>
        <v>2.6</v>
      </c>
      <c r="L42" s="44">
        <f t="shared" si="5"/>
        <v>2.9333333333333331</v>
      </c>
      <c r="M42" s="7"/>
    </row>
    <row r="43" spans="1:14" x14ac:dyDescent="0.25">
      <c r="A43" s="41" t="s">
        <v>40</v>
      </c>
      <c r="B43" s="10"/>
      <c r="C43" s="10"/>
      <c r="D43" s="10"/>
      <c r="E43" s="10"/>
      <c r="F43" s="10"/>
      <c r="G43" s="10"/>
      <c r="H43" s="12"/>
      <c r="I43" s="12"/>
      <c r="J43" s="12"/>
      <c r="K43" s="12"/>
      <c r="L43" s="45"/>
      <c r="M43" s="7"/>
    </row>
    <row r="44" spans="1:14" ht="13.8" thickBot="1" x14ac:dyDescent="0.3">
      <c r="A44" s="20" t="s">
        <v>41</v>
      </c>
      <c r="B44" s="50">
        <v>3</v>
      </c>
      <c r="C44" s="50">
        <v>3</v>
      </c>
      <c r="D44" s="50">
        <v>2</v>
      </c>
      <c r="E44" s="50">
        <v>2</v>
      </c>
      <c r="F44" s="50">
        <v>4</v>
      </c>
      <c r="G44" s="50">
        <v>3</v>
      </c>
      <c r="H44" s="51">
        <v>3</v>
      </c>
      <c r="I44" s="51">
        <v>3</v>
      </c>
      <c r="J44" s="51">
        <v>3</v>
      </c>
      <c r="K44" s="51">
        <v>3</v>
      </c>
      <c r="L44" s="46">
        <f>SUM(B44:K44)/10</f>
        <v>2.9</v>
      </c>
      <c r="M44" s="7"/>
    </row>
    <row r="45" spans="1:14" x14ac:dyDescent="0.25">
      <c r="A45" s="41" t="s">
        <v>70</v>
      </c>
      <c r="B45" s="7"/>
      <c r="C45" s="7"/>
      <c r="D45" s="7"/>
      <c r="E45" s="7"/>
      <c r="F45" s="7"/>
      <c r="G45" s="7"/>
      <c r="H45" s="5"/>
      <c r="I45" s="5"/>
      <c r="J45" s="5"/>
      <c r="K45" s="5"/>
      <c r="L45" s="42"/>
    </row>
    <row r="46" spans="1:14" ht="13.8" x14ac:dyDescent="0.25">
      <c r="A46" s="21" t="s">
        <v>42</v>
      </c>
      <c r="B46" s="22">
        <v>100</v>
      </c>
      <c r="C46" s="22">
        <v>87</v>
      </c>
      <c r="D46" s="22">
        <v>79</v>
      </c>
      <c r="E46" s="22">
        <v>92</v>
      </c>
      <c r="F46" s="22">
        <v>113</v>
      </c>
      <c r="G46" s="22">
        <v>86</v>
      </c>
      <c r="H46" s="23">
        <v>93</v>
      </c>
      <c r="I46" s="23">
        <v>97</v>
      </c>
      <c r="J46" s="23">
        <v>102</v>
      </c>
      <c r="K46" s="23">
        <v>100</v>
      </c>
      <c r="L46" s="47"/>
    </row>
    <row r="47" spans="1:14" ht="14.4" thickBot="1" x14ac:dyDescent="0.3">
      <c r="A47" s="24" t="s">
        <v>65</v>
      </c>
      <c r="B47" s="49">
        <f t="shared" ref="B47:K47" si="6">SUM(B46)/33</f>
        <v>3.0303030303030303</v>
      </c>
      <c r="C47" s="49">
        <f t="shared" si="6"/>
        <v>2.6363636363636362</v>
      </c>
      <c r="D47" s="49">
        <f t="shared" si="6"/>
        <v>2.393939393939394</v>
      </c>
      <c r="E47" s="49">
        <f t="shared" si="6"/>
        <v>2.7878787878787881</v>
      </c>
      <c r="F47" s="49">
        <f t="shared" si="6"/>
        <v>3.4242424242424243</v>
      </c>
      <c r="G47" s="49">
        <f t="shared" si="6"/>
        <v>2.606060606060606</v>
      </c>
      <c r="H47" s="49">
        <f t="shared" si="6"/>
        <v>2.8181818181818183</v>
      </c>
      <c r="I47" s="49">
        <f t="shared" si="6"/>
        <v>2.9393939393939394</v>
      </c>
      <c r="J47" s="49">
        <f t="shared" si="6"/>
        <v>3.0909090909090908</v>
      </c>
      <c r="K47" s="49">
        <f t="shared" si="6"/>
        <v>3.0303030303030303</v>
      </c>
      <c r="L47" s="48">
        <f>SUM(B47:K47)/10</f>
        <v>2.8757575757575755</v>
      </c>
    </row>
    <row r="48" spans="1:14" x14ac:dyDescent="0.25">
      <c r="A48" s="16"/>
      <c r="B48" s="7"/>
      <c r="C48" s="7"/>
      <c r="D48" s="7"/>
      <c r="E48" s="15"/>
      <c r="F48" s="4"/>
      <c r="G48" s="4"/>
      <c r="H48" s="4"/>
      <c r="I48" s="4"/>
    </row>
    <row r="49" spans="1:4" x14ac:dyDescent="0.25">
      <c r="A49" s="40" t="s">
        <v>63</v>
      </c>
      <c r="B49" s="7"/>
      <c r="C49" s="25"/>
      <c r="D49" s="7"/>
    </row>
    <row r="50" spans="1:4" x14ac:dyDescent="0.25">
      <c r="A50" s="6" t="s">
        <v>45</v>
      </c>
      <c r="B50" s="7"/>
      <c r="C50" s="26"/>
      <c r="D50" s="7"/>
    </row>
    <row r="51" spans="1:4" ht="13.8" thickBot="1" x14ac:dyDescent="0.3">
      <c r="C51" s="27"/>
    </row>
    <row r="52" spans="1:4" x14ac:dyDescent="0.25">
      <c r="A52" s="65" t="s">
        <v>64</v>
      </c>
      <c r="B52" s="66"/>
      <c r="C52" s="66"/>
      <c r="D52" s="67"/>
    </row>
    <row r="53" spans="1:4" x14ac:dyDescent="0.25">
      <c r="A53" s="28" t="s">
        <v>66</v>
      </c>
      <c r="B53" s="7"/>
      <c r="C53" s="26"/>
      <c r="D53" s="29"/>
    </row>
    <row r="54" spans="1:4" x14ac:dyDescent="0.25">
      <c r="A54" s="28" t="s">
        <v>67</v>
      </c>
      <c r="B54" s="7"/>
      <c r="C54" s="7"/>
      <c r="D54" s="29"/>
    </row>
    <row r="55" spans="1:4" x14ac:dyDescent="0.25">
      <c r="A55" s="28" t="s">
        <v>68</v>
      </c>
      <c r="B55" s="7"/>
      <c r="C55" s="7"/>
      <c r="D55" s="29"/>
    </row>
    <row r="56" spans="1:4" ht="13.8" thickBot="1" x14ac:dyDescent="0.3">
      <c r="A56" s="30" t="s">
        <v>69</v>
      </c>
      <c r="B56" s="13"/>
      <c r="C56" s="13"/>
      <c r="D56" s="31"/>
    </row>
  </sheetData>
  <mergeCells count="1">
    <mergeCell ref="A52:D52"/>
  </mergeCells>
  <phoneticPr fontId="0" type="noConversion"/>
  <printOptions horizontalCentered="1"/>
  <pageMargins left="0.25" right="0.25" top="1" bottom="0.5" header="0.25" footer="0.5"/>
  <pageSetup scale="70" orientation="landscape" horizontalDpi="4294967293" verticalDpi="0" r:id="rId1"/>
  <headerFooter alignWithMargins="0">
    <oddHeader>&amp;C&amp;11 EAR Committee
Factiva Review Summary
October, 2003&amp;R&amp;D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</vt:lpstr>
      <vt:lpstr>Sheet2</vt:lpstr>
      <vt:lpstr>Sheet3</vt:lpstr>
      <vt:lpstr>Chart!Print_Area</vt:lpstr>
    </vt:vector>
  </TitlesOfParts>
  <Company>California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dkaufmann</dc:creator>
  <cp:lastModifiedBy>Aniket Gupta</cp:lastModifiedBy>
  <cp:lastPrinted>2003-11-20T23:33:04Z</cp:lastPrinted>
  <dcterms:created xsi:type="dcterms:W3CDTF">2003-10-23T17:10:06Z</dcterms:created>
  <dcterms:modified xsi:type="dcterms:W3CDTF">2024-01-29T04:53:31Z</dcterms:modified>
</cp:coreProperties>
</file>