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0BEDCB7B-264F-47C1-82C8-27805B7EAE6A}" xr6:coauthVersionLast="47" xr6:coauthVersionMax="47" xr10:uidLastSave="{00000000-0000-0000-0000-000000000000}"/>
  <bookViews>
    <workbookView xWindow="3348" yWindow="3348" windowWidth="17280" windowHeight="8880" activeTab="1"/>
  </bookViews>
  <sheets>
    <sheet name="Comments" sheetId="3" r:id="rId1"/>
    <sheet name="NOx" sheetId="1" r:id="rId2"/>
    <sheet name="PM" sheetId="2" r:id="rId3"/>
    <sheet name="Exampl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 i="1" l="1"/>
  <c r="P9" i="1"/>
  <c r="P10" i="1"/>
  <c r="P12" i="1"/>
  <c r="P13" i="1"/>
  <c r="P14" i="1"/>
  <c r="P16" i="1"/>
  <c r="P17" i="1"/>
  <c r="P18" i="1"/>
  <c r="P20" i="1"/>
  <c r="P21" i="1"/>
  <c r="P22" i="1"/>
  <c r="P24" i="1"/>
  <c r="P25" i="1"/>
  <c r="P26" i="1"/>
  <c r="P28" i="1"/>
  <c r="P29" i="1"/>
  <c r="P30" i="1"/>
  <c r="P32" i="1"/>
  <c r="P33" i="1"/>
  <c r="P34" i="1"/>
  <c r="P36" i="1"/>
  <c r="P37" i="1"/>
  <c r="P38" i="1"/>
  <c r="P40" i="1"/>
  <c r="P41" i="1"/>
  <c r="P42" i="1"/>
  <c r="P44" i="1"/>
  <c r="P45" i="1"/>
  <c r="P46" i="1"/>
  <c r="P49" i="1"/>
  <c r="P50" i="1"/>
  <c r="P52" i="1"/>
  <c r="P53" i="1"/>
  <c r="P55" i="1"/>
  <c r="P56" i="1"/>
  <c r="P58" i="1"/>
  <c r="P59" i="1"/>
  <c r="P61" i="1"/>
  <c r="P62" i="1"/>
  <c r="P65" i="1"/>
  <c r="P67" i="1"/>
  <c r="P69" i="1"/>
  <c r="P71" i="1"/>
  <c r="P73" i="1"/>
  <c r="P76" i="1"/>
  <c r="P78" i="1"/>
  <c r="P80" i="1"/>
  <c r="P82" i="1"/>
  <c r="P84" i="1"/>
  <c r="P87" i="1"/>
  <c r="P88" i="1"/>
  <c r="P90" i="1"/>
  <c r="P91" i="1"/>
  <c r="P93" i="1"/>
  <c r="P94" i="1"/>
  <c r="P96" i="1"/>
  <c r="P97" i="1"/>
  <c r="P99" i="1"/>
  <c r="P100" i="1"/>
  <c r="P102" i="1"/>
  <c r="P103" i="1"/>
  <c r="P105" i="1"/>
  <c r="P106" i="1"/>
  <c r="P109" i="1"/>
  <c r="P112" i="1"/>
  <c r="P115" i="1"/>
  <c r="P118" i="1"/>
  <c r="P121" i="1"/>
  <c r="P124" i="1"/>
  <c r="P127" i="1"/>
  <c r="P131" i="1"/>
  <c r="P132" i="1"/>
  <c r="P133" i="1"/>
  <c r="P134" i="1"/>
  <c r="P135" i="1"/>
  <c r="P137" i="1"/>
  <c r="P138" i="1"/>
  <c r="P139" i="1"/>
  <c r="P140" i="1"/>
  <c r="P141" i="1"/>
  <c r="P8" i="2"/>
  <c r="P9" i="2"/>
  <c r="P10" i="2"/>
  <c r="P12" i="2"/>
  <c r="P13" i="2"/>
  <c r="P14" i="2"/>
  <c r="P16" i="2"/>
  <c r="P17" i="2"/>
  <c r="P18" i="2"/>
  <c r="P20" i="2"/>
  <c r="P21" i="2"/>
  <c r="P22" i="2"/>
  <c r="P24" i="2"/>
  <c r="P25" i="2"/>
  <c r="P26" i="2"/>
  <c r="P29" i="2"/>
  <c r="P30" i="2"/>
  <c r="P32" i="2"/>
  <c r="P33" i="2"/>
  <c r="P35" i="2"/>
  <c r="P36" i="2"/>
  <c r="P38" i="2"/>
  <c r="P39" i="2"/>
  <c r="P41" i="2"/>
  <c r="P42" i="2"/>
  <c r="P45" i="2"/>
  <c r="P47" i="2"/>
  <c r="P49" i="2"/>
  <c r="P51" i="2"/>
  <c r="P53" i="2"/>
  <c r="P56" i="2"/>
  <c r="P58" i="2"/>
  <c r="P60" i="2"/>
  <c r="P62" i="2"/>
  <c r="P64" i="2"/>
  <c r="P67" i="2"/>
  <c r="P68" i="2"/>
  <c r="P70" i="2"/>
  <c r="P71" i="2"/>
  <c r="P73" i="2"/>
  <c r="P74" i="2"/>
  <c r="P76" i="2"/>
  <c r="P77" i="2"/>
  <c r="P79" i="2"/>
  <c r="P80" i="2"/>
  <c r="P82" i="2"/>
  <c r="P83" i="2"/>
  <c r="P85" i="2"/>
  <c r="P86" i="2"/>
  <c r="P89" i="2"/>
  <c r="P92" i="2"/>
  <c r="P95" i="2"/>
  <c r="P98" i="2"/>
  <c r="P101" i="2"/>
  <c r="P104" i="2"/>
  <c r="P107" i="2"/>
  <c r="P110" i="2"/>
  <c r="P111" i="2"/>
  <c r="P112" i="2"/>
  <c r="P113" i="2"/>
  <c r="P114" i="2"/>
  <c r="P116" i="2"/>
  <c r="P117" i="2"/>
  <c r="P118" i="2"/>
  <c r="P119" i="2"/>
  <c r="P120" i="2"/>
</calcChain>
</file>

<file path=xl/sharedStrings.xml><?xml version="1.0" encoding="utf-8"?>
<sst xmlns="http://schemas.openxmlformats.org/spreadsheetml/2006/main" count="352" uniqueCount="79">
  <si>
    <t>NOx Emission Factor - Speed Coefficients</t>
  </si>
  <si>
    <t>EF(g/km) = (a + b.v + c.v^2 + d.v^e + f.ln(v) + g.v^3 + h/v + i/v^2 + j/v^3).x</t>
  </si>
  <si>
    <t>v is speed in kph</t>
  </si>
  <si>
    <t>a</t>
  </si>
  <si>
    <t>b</t>
  </si>
  <si>
    <t>c</t>
  </si>
  <si>
    <t>d</t>
  </si>
  <si>
    <t>e</t>
  </si>
  <si>
    <t>f</t>
  </si>
  <si>
    <t>g</t>
  </si>
  <si>
    <t>h</t>
  </si>
  <si>
    <t>i</t>
  </si>
  <si>
    <t>j</t>
  </si>
  <si>
    <t>x</t>
  </si>
  <si>
    <t>Pre- ECE</t>
  </si>
  <si>
    <t>&lt; 1.4 l</t>
  </si>
  <si>
    <t>1.4 - 2.0 l</t>
  </si>
  <si>
    <t>&gt; 2.0 l</t>
  </si>
  <si>
    <t>ECE 15.00</t>
  </si>
  <si>
    <t>ECE 15.01</t>
  </si>
  <si>
    <t>ECE 15.02</t>
  </si>
  <si>
    <t>ECE 15.03</t>
  </si>
  <si>
    <t>*************** E.F. = 1.29.exp(.0099*v) ************************</t>
  </si>
  <si>
    <t>ECE 15.04</t>
  </si>
  <si>
    <t>Euro I</t>
  </si>
  <si>
    <t>Euro II</t>
  </si>
  <si>
    <t>Euro III</t>
  </si>
  <si>
    <t>Euro IV</t>
  </si>
  <si>
    <t>PM Emission Factor - Speed Coefficients</t>
  </si>
  <si>
    <t>Pre-Euro I</t>
  </si>
  <si>
    <t>Petrol car</t>
  </si>
  <si>
    <t>&lt; 2.0 l</t>
  </si>
  <si>
    <t>Diesel Cars</t>
  </si>
  <si>
    <t>Pre-Euro 1</t>
  </si>
  <si>
    <t>Petrol LGVs</t>
  </si>
  <si>
    <t>Diesel LGVs</t>
  </si>
  <si>
    <t>Pre-1988 models</t>
  </si>
  <si>
    <t>rigids</t>
  </si>
  <si>
    <t>artics</t>
  </si>
  <si>
    <t>1988 - 1993 models</t>
  </si>
  <si>
    <t>Euro IV+ (2008)</t>
  </si>
  <si>
    <t>HGVs</t>
  </si>
  <si>
    <t>Buses</t>
  </si>
  <si>
    <t>Diesel cars</t>
  </si>
  <si>
    <t>Emission Function</t>
  </si>
  <si>
    <t>Test Speed/kph</t>
  </si>
  <si>
    <t>February 2002</t>
  </si>
  <si>
    <t>Pre-2000</t>
  </si>
  <si>
    <t>moped (2-s)</t>
  </si>
  <si>
    <t>&lt;250cc 2-s</t>
  </si>
  <si>
    <t>&lt;250cc 4-s</t>
  </si>
  <si>
    <t>250-750cc 4-s</t>
  </si>
  <si>
    <t>&gt;750cc 4-s</t>
  </si>
  <si>
    <t>97/24/EC</t>
  </si>
  <si>
    <t>Motorcycles</t>
  </si>
  <si>
    <t>Based on review and assessment of new factors for Euro I and II vehicles given in TRL</t>
  </si>
  <si>
    <t xml:space="preserve"> Database of Emission Factors, September 2001 (Barlow, Hickman and Boulter)</t>
  </si>
  <si>
    <t>and reconsideration of scaling factors for Euro III, IV vehicles by NETCEN</t>
  </si>
  <si>
    <t>Source: Compiled by NAEI</t>
  </si>
  <si>
    <t>NETCEN</t>
  </si>
  <si>
    <t>Vehicle Emission Factor Database 2002.xls</t>
  </si>
  <si>
    <t>NOx</t>
  </si>
  <si>
    <t>PM10</t>
  </si>
  <si>
    <t>g/km</t>
  </si>
  <si>
    <t>Urban</t>
  </si>
  <si>
    <t>Rural</t>
  </si>
  <si>
    <t>Motorway</t>
  </si>
  <si>
    <t>PETROL CARS</t>
  </si>
  <si>
    <t>DIESEL CARS</t>
  </si>
  <si>
    <t>PETROL LGVs</t>
  </si>
  <si>
    <t>DIESEL LGVs</t>
  </si>
  <si>
    <t>RIGID HGVs</t>
  </si>
  <si>
    <t>Pre-Euro I (88/77/EC)</t>
  </si>
  <si>
    <t>ARTIC HGVs</t>
  </si>
  <si>
    <t>BUSES</t>
  </si>
  <si>
    <t>Based on new speed-emission functions and average speeds typical for each class of vehicle on each type of road</t>
  </si>
  <si>
    <t>From EF Database Summary NOx_PM.xls</t>
  </si>
  <si>
    <t>Factors based on new speed-emission functions, averaged over distribution of engine sizes/vehicle weights in UK fleet</t>
  </si>
  <si>
    <t>Illustrative Example of Emission Factors Calculated from Functions at Typical Speeds on Urban, Rural, Motorway Roads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</si>
</sst>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2" formatCode="0.00000"/>
    <numFmt numFmtId="173" formatCode="0.0000"/>
    <numFmt numFmtId="174" formatCode="0.000"/>
    <numFmt numFmtId="175" formatCode="0.0"/>
    <numFmt numFmtId="176" formatCode="0.0%"/>
  </numFmts>
  <fonts count="8" x14ac:knownFonts="1">
    <font>
      <sz val="10"/>
      <name val="Arial"/>
    </font>
    <font>
      <sz val="10"/>
      <name val="Arial"/>
    </font>
    <font>
      <b/>
      <sz val="12"/>
      <name val="Arial"/>
      <family val="2"/>
    </font>
    <font>
      <b/>
      <sz val="10"/>
      <name val="Arial"/>
      <family val="2"/>
    </font>
    <font>
      <sz val="10"/>
      <name val="Arial"/>
      <family val="2"/>
    </font>
    <font>
      <sz val="10"/>
      <color indexed="10"/>
      <name val="Arial"/>
      <family val="2"/>
    </font>
    <font>
      <b/>
      <sz val="10"/>
      <color indexed="10"/>
      <name val="Arial"/>
      <family val="2"/>
    </font>
    <font>
      <b/>
      <sz val="12"/>
      <color indexed="10"/>
      <name val="Arial"/>
      <family val="2"/>
    </font>
  </fonts>
  <fills count="4">
    <fill>
      <patternFill patternType="none"/>
    </fill>
    <fill>
      <patternFill patternType="gray125"/>
    </fill>
    <fill>
      <patternFill patternType="solid">
        <fgColor indexed="42"/>
        <bgColor indexed="64"/>
      </patternFill>
    </fill>
    <fill>
      <patternFill patternType="solid">
        <fgColor indexed="47"/>
        <bgColor indexed="64"/>
      </patternFill>
    </fill>
  </fills>
  <borders count="5">
    <border>
      <left/>
      <right/>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65">
    <xf numFmtId="0" fontId="0" fillId="0" borderId="0" xfId="0"/>
    <xf numFmtId="0" fontId="0" fillId="2" borderId="0" xfId="0" applyFill="1"/>
    <xf numFmtId="0" fontId="0" fillId="0" borderId="0" xfId="0" applyFill="1"/>
    <xf numFmtId="0" fontId="2" fillId="0" borderId="0" xfId="0" applyFont="1" applyFill="1"/>
    <xf numFmtId="0" fontId="3" fillId="0" borderId="0" xfId="0" applyFont="1" applyFill="1"/>
    <xf numFmtId="0" fontId="0" fillId="0" borderId="0" xfId="0" applyFill="1" applyAlignment="1">
      <alignment horizontal="left"/>
    </xf>
    <xf numFmtId="0" fontId="3" fillId="0" borderId="0" xfId="0" applyFont="1" applyFill="1" applyAlignment="1">
      <alignment horizontal="left"/>
    </xf>
    <xf numFmtId="0" fontId="0" fillId="0" borderId="0" xfId="0" applyFill="1" applyAlignment="1">
      <alignment horizontal="center"/>
    </xf>
    <xf numFmtId="0" fontId="0" fillId="3" borderId="0" xfId="0" applyFill="1"/>
    <xf numFmtId="172" fontId="0" fillId="2" borderId="0" xfId="0" applyNumberFormat="1" applyFill="1"/>
    <xf numFmtId="173" fontId="0" fillId="2" borderId="0" xfId="0" applyNumberFormat="1" applyFill="1"/>
    <xf numFmtId="174" fontId="0" fillId="2" borderId="0" xfId="0" applyNumberFormat="1" applyFill="1"/>
    <xf numFmtId="174" fontId="0" fillId="0" borderId="0" xfId="0" applyNumberFormat="1" applyFill="1"/>
    <xf numFmtId="0" fontId="4" fillId="2" borderId="0" xfId="0" applyFont="1" applyFill="1" applyBorder="1"/>
    <xf numFmtId="175" fontId="4" fillId="2" borderId="0" xfId="0" applyNumberFormat="1" applyFont="1" applyFill="1" applyBorder="1" applyAlignment="1">
      <alignment horizontal="right"/>
    </xf>
    <xf numFmtId="0" fontId="4" fillId="2" borderId="0" xfId="0" applyFont="1" applyFill="1" applyBorder="1" applyAlignment="1">
      <alignment horizontal="right"/>
    </xf>
    <xf numFmtId="1" fontId="4" fillId="2" borderId="0" xfId="0" applyNumberFormat="1" applyFont="1" applyFill="1" applyBorder="1" applyAlignment="1">
      <alignment horizontal="right"/>
    </xf>
    <xf numFmtId="11" fontId="4" fillId="2" borderId="0" xfId="0" applyNumberFormat="1" applyFont="1" applyFill="1" applyBorder="1" applyAlignment="1">
      <alignment horizontal="right"/>
    </xf>
    <xf numFmtId="0" fontId="5" fillId="2" borderId="0" xfId="0" applyFont="1" applyFill="1" applyBorder="1"/>
    <xf numFmtId="0" fontId="5" fillId="2" borderId="0" xfId="0" applyFont="1" applyFill="1" applyBorder="1" applyAlignment="1">
      <alignment horizontal="center"/>
    </xf>
    <xf numFmtId="11" fontId="5" fillId="2" borderId="0" xfId="0" applyNumberFormat="1" applyFont="1" applyFill="1" applyBorder="1"/>
    <xf numFmtId="0" fontId="4" fillId="2" borderId="0" xfId="0" applyNumberFormat="1" applyFont="1" applyFill="1" applyBorder="1" applyAlignment="1">
      <alignment horizontal="right"/>
    </xf>
    <xf numFmtId="0" fontId="5" fillId="2" borderId="0" xfId="0" applyNumberFormat="1" applyFont="1" applyFill="1" applyBorder="1"/>
    <xf numFmtId="0" fontId="3" fillId="2" borderId="0" xfId="0" applyFont="1" applyFill="1"/>
    <xf numFmtId="0" fontId="3" fillId="2" borderId="0" xfId="0" applyFont="1" applyFill="1" applyBorder="1"/>
    <xf numFmtId="0" fontId="6" fillId="2" borderId="0" xfId="0" applyFont="1" applyFill="1" applyBorder="1"/>
    <xf numFmtId="173" fontId="0" fillId="0" borderId="0" xfId="0" applyNumberFormat="1" applyFill="1"/>
    <xf numFmtId="2" fontId="4" fillId="2" borderId="0" xfId="0" applyNumberFormat="1" applyFont="1" applyFill="1" applyBorder="1" applyAlignment="1">
      <alignment horizontal="right"/>
    </xf>
    <xf numFmtId="1" fontId="5" fillId="2" borderId="0" xfId="0" applyNumberFormat="1" applyFont="1" applyFill="1" applyBorder="1"/>
    <xf numFmtId="174" fontId="4" fillId="2" borderId="0" xfId="0" applyNumberFormat="1" applyFont="1" applyFill="1" applyBorder="1" applyAlignment="1">
      <alignment horizontal="right"/>
    </xf>
    <xf numFmtId="0" fontId="4" fillId="2" borderId="0" xfId="0" applyFont="1" applyFill="1" applyBorder="1" applyAlignment="1">
      <alignment horizontal="center"/>
    </xf>
    <xf numFmtId="0" fontId="4" fillId="2" borderId="0" xfId="0" applyNumberFormat="1" applyFont="1" applyFill="1" applyBorder="1"/>
    <xf numFmtId="176" fontId="0" fillId="0" borderId="0" xfId="1" applyNumberFormat="1" applyFont="1" applyFill="1"/>
    <xf numFmtId="0" fontId="3" fillId="0" borderId="0" xfId="0" quotePrefix="1" applyFont="1" applyFill="1"/>
    <xf numFmtId="175" fontId="0" fillId="0" borderId="0" xfId="0" applyNumberFormat="1" applyFill="1" applyAlignment="1">
      <alignment horizontal="right"/>
    </xf>
    <xf numFmtId="175" fontId="4" fillId="0" borderId="0" xfId="0" applyNumberFormat="1" applyFont="1" applyFill="1" applyAlignment="1">
      <alignment horizontal="right"/>
    </xf>
    <xf numFmtId="2" fontId="0" fillId="0" borderId="0" xfId="0" applyNumberFormat="1" applyFill="1"/>
    <xf numFmtId="0" fontId="4" fillId="0" borderId="0" xfId="0" applyFont="1" applyFill="1"/>
    <xf numFmtId="1" fontId="3" fillId="0" borderId="0" xfId="0" applyNumberFormat="1" applyFont="1" applyFill="1"/>
    <xf numFmtId="1" fontId="0" fillId="3" borderId="0" xfId="0" applyNumberFormat="1" applyFill="1" applyAlignment="1">
      <alignment horizontal="right"/>
    </xf>
    <xf numFmtId="0" fontId="3" fillId="3" borderId="0" xfId="0" applyFont="1" applyFill="1"/>
    <xf numFmtId="2" fontId="3" fillId="0" borderId="0" xfId="0" applyNumberFormat="1" applyFont="1" applyFill="1"/>
    <xf numFmtId="2" fontId="0" fillId="2" borderId="0" xfId="0" applyNumberFormat="1" applyFill="1"/>
    <xf numFmtId="0" fontId="3" fillId="2" borderId="0" xfId="0" quotePrefix="1" applyFont="1" applyFill="1"/>
    <xf numFmtId="172" fontId="0" fillId="0" borderId="0" xfId="0" applyNumberFormat="1" applyFill="1"/>
    <xf numFmtId="0" fontId="0" fillId="3" borderId="0" xfId="0" applyFill="1" applyBorder="1"/>
    <xf numFmtId="0" fontId="7" fillId="3" borderId="0" xfId="0" applyFont="1" applyFill="1" applyBorder="1"/>
    <xf numFmtId="0" fontId="0" fillId="3" borderId="1" xfId="0" applyFill="1" applyBorder="1"/>
    <xf numFmtId="0" fontId="7" fillId="3" borderId="0" xfId="0" applyFont="1" applyFill="1"/>
    <xf numFmtId="0" fontId="0" fillId="0" borderId="2" xfId="0" applyFill="1" applyBorder="1"/>
    <xf numFmtId="0" fontId="3" fillId="3" borderId="0" xfId="0" applyFont="1" applyFill="1" applyBorder="1"/>
    <xf numFmtId="0" fontId="3" fillId="3" borderId="1" xfId="0" applyFont="1" applyFill="1" applyBorder="1"/>
    <xf numFmtId="0" fontId="3" fillId="0" borderId="2" xfId="0" applyFont="1" applyFill="1" applyBorder="1"/>
    <xf numFmtId="0" fontId="3" fillId="3" borderId="3" xfId="0" applyFont="1" applyFill="1" applyBorder="1"/>
    <xf numFmtId="0" fontId="0" fillId="3" borderId="3" xfId="0" applyFill="1" applyBorder="1"/>
    <xf numFmtId="0" fontId="3" fillId="3" borderId="3" xfId="0" applyFont="1" applyFill="1" applyBorder="1" applyAlignment="1">
      <alignment horizontal="center"/>
    </xf>
    <xf numFmtId="0" fontId="3" fillId="3" borderId="4" xfId="0" applyFont="1" applyFill="1" applyBorder="1" applyAlignment="1">
      <alignment horizontal="center"/>
    </xf>
    <xf numFmtId="0" fontId="0" fillId="0" borderId="2" xfId="0" applyBorder="1"/>
    <xf numFmtId="174" fontId="0" fillId="3" borderId="0" xfId="0" applyNumberFormat="1" applyFill="1" applyBorder="1"/>
    <xf numFmtId="174" fontId="0" fillId="3" borderId="1" xfId="0" applyNumberFormat="1" applyFill="1" applyBorder="1"/>
    <xf numFmtId="173" fontId="0" fillId="3" borderId="0" xfId="0" applyNumberFormat="1" applyFill="1"/>
    <xf numFmtId="174" fontId="0" fillId="3" borderId="0" xfId="0" applyNumberFormat="1" applyFill="1"/>
    <xf numFmtId="2" fontId="0" fillId="3" borderId="0" xfId="0" applyNumberFormat="1" applyFill="1" applyBorder="1"/>
    <xf numFmtId="2" fontId="0" fillId="3" borderId="1" xfId="0" applyNumberFormat="1" applyFill="1" applyBorder="1"/>
    <xf numFmtId="0" fontId="3"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0</xdr:rowOff>
    </xdr:from>
    <xdr:to>
      <xdr:col>11</xdr:col>
      <xdr:colOff>236220</xdr:colOff>
      <xdr:row>94</xdr:row>
      <xdr:rowOff>68580</xdr:rowOff>
    </xdr:to>
    <xdr:sp macro="" textlink="">
      <xdr:nvSpPr>
        <xdr:cNvPr id="1025" name="Text Box 1">
          <a:extLst>
            <a:ext uri="{FF2B5EF4-FFF2-40B4-BE49-F238E27FC236}">
              <a16:creationId xmlns:a16="http://schemas.microsoft.com/office/drawing/2014/main" id="{9F0324DE-321C-DE64-4A74-326DAF8F27BB}"/>
            </a:ext>
          </a:extLst>
        </xdr:cNvPr>
        <xdr:cNvSpPr txBox="1">
          <a:spLocks noChangeArrowheads="1"/>
        </xdr:cNvSpPr>
      </xdr:nvSpPr>
      <xdr:spPr bwMode="auto">
        <a:xfrm>
          <a:off x="106680" y="0"/>
          <a:ext cx="6835140" cy="158267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FF"/>
              </a:solidFill>
              <a:latin typeface="Arial"/>
              <a:cs typeface="Arial"/>
            </a:rPr>
            <a:t>Introduction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 new database of vehicle emission factors for NOx and PM10 has been prepared from a review and assessment of the new set of speed-emission coefficients reported by TRL from their analysis of new emission test results on vehicles meeting mainly Euro I and II standards.  Details of the vehicles tested and the results obtained are provided in the TRL Report by Barlow, Hickman and Boulter which went out for consultation in October 2001.</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spreadsheet provides the complete set of speed-emission factor coefficients for NOx and PM10 in its most disaggregated form.  Coefficients are provided for functions relating emission factor in grammes per kilometre to average speed, for all the different types and sizes of vehicles in the UK fleet, in all the categories of European emission standards from pre-Euro I (&lt;1993) right through to Euro IV (2005).  Modellers may require these raw speed-emission coefficients for all the many individual categories of vehicles for use with their own information on the age composition (proportion by Euro standard) within the fleet mix for the area they are covering.</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spreadsheet shows in a column to the right of the tables of coefficients an example of how the coefficients are used in the equation to calculate an emission factor at an average speed of 40 kph.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Other users may require more aggregated factors for the main types of vehicles (e.g. car, van, HGV), weighted by the composition of the national fleet in different years.  Fleet-weighted emission factors derived from these coefficients for average speeds on urban, rural and highway roads will also be available on the NAEI Emission Factor Database.  These will be in the form previously available on the RSK website, but supplied by the NAEI, and are weighted by the composition of the national vehicle fleet, as forecasts by the NAEI road transport fleet projections taking account of the base assumptions in fleet turnover predicted by DTLR.  Further details on the base assumptions were given in the Technical Annexe Section 1 (A51-A56) of the consultation document of the Air Quality Strategy for England, Scotland, Wales and Northern Ireland published in September 2001 by DEFRA in partnership with the Scottish Executive, the National Assembly for Wales and the Department of the Environment for Northern Ireland.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new database of emission factors and the same default NAEI fleet projections (by Euro standard) are the basis of the new emission factor spreadsheet modelling tool available from Stanger Science &amp; Environment through the Air Quality Modelling Helpdesk.  Local Authorities are advised to use this modelling tool to calculate an overall NOx and PM10 emission factor from their own fleet mix for a traffic flow.</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database will eventually be extended to cover CO, VOCs, benzene, 1,3-butadiene, SO2 and CO2.</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FF"/>
              </a:solidFill>
              <a:latin typeface="Arial"/>
              <a:cs typeface="Arial"/>
            </a:rPr>
            <a:t>Basis of the New Emission Factors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new database was prepared by NETCEN working in the National Atmospheric Emissions Inventory Programme in consultation with TRL.  The finalised set of emission factors is based on: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Existing factors used up until now in the NAEI for pre-Euro I vehicles, provided by TRL in 1998.  Some modifications were made following further consideration of a) the speed dependence of factors for pre-1988 HGVs and buses; b) the factors for pre-Euro I LGVs; c) the speed-dependence of PM10  emissions from petrol vehicles.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Adoption of the new TRL factors for Euro I and II vehicles.  Previously, with exception of some Euro I factors for petrol cars available from TRL in 1998, these had been based on estimates from the European MEET and COPERT group of experts.  The use of estimates for Euro I and II vehicles was necessary because no, or very few, measurements of emissions from in-service vehicles of these classes had been made.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 reconsideration of the reduction in emissions anticipated for Euro III and IV vehicles, in light of what the new factors for Euro II vehicles suggest vehicle and engine manufacturers will have to achieve in order to meet the emission limits for these classes of vehicles.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Justification for adopting these emission factors and the various assumptions made for Euro III and IV vehicles will be given in a later report.</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FF"/>
              </a:solidFill>
              <a:latin typeface="Arial"/>
              <a:cs typeface="Arial"/>
            </a:rPr>
            <a:t>What are the Differences Between the Various Databases and Modelling Tools Which Already Exist?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Local Authorities and air quality modellers will be aware of a number of vehicle emission factor information sources and modelling tools which already exist and may wonder what the differences are between them.</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Up until now, the data directly from </a:t>
          </a:r>
          <a:r>
            <a:rPr lang="en-US" sz="1000" b="1" i="0" u="none" strike="noStrike" baseline="0">
              <a:solidFill>
                <a:srgbClr val="FF0000"/>
              </a:solidFill>
              <a:latin typeface="Arial"/>
              <a:cs typeface="Arial"/>
            </a:rPr>
            <a:t>the NAEI</a:t>
          </a:r>
          <a:r>
            <a:rPr lang="en-US" sz="1000" b="0" i="0" u="none" strike="noStrike" baseline="0">
              <a:solidFill>
                <a:srgbClr val="000000"/>
              </a:solidFill>
              <a:latin typeface="Arial"/>
              <a:cs typeface="Arial"/>
            </a:rPr>
            <a:t> (1999 NAEI reports and on the web), the </a:t>
          </a:r>
          <a:r>
            <a:rPr lang="en-US" sz="1000" b="1" i="0" u="none" strike="noStrike" baseline="0">
              <a:solidFill>
                <a:srgbClr val="FF0000"/>
              </a:solidFill>
              <a:latin typeface="Arial"/>
              <a:cs typeface="Arial"/>
            </a:rPr>
            <a:t>old Emission Factor Database (EFDb) currently on the RSK website</a:t>
          </a:r>
          <a:r>
            <a:rPr lang="en-US" sz="1000" b="0" i="0" u="none" strike="noStrike" baseline="0">
              <a:solidFill>
                <a:srgbClr val="000000"/>
              </a:solidFill>
              <a:latin typeface="Arial"/>
              <a:cs typeface="Arial"/>
            </a:rPr>
            <a:t> and the </a:t>
          </a:r>
          <a:r>
            <a:rPr lang="en-US" sz="1000" b="1" i="0" u="none" strike="noStrike" baseline="0">
              <a:solidFill>
                <a:srgbClr val="FF0000"/>
              </a:solidFill>
              <a:latin typeface="Arial"/>
              <a:cs typeface="Arial"/>
            </a:rPr>
            <a:t>DMRB modelling tool from TRL</a:t>
          </a:r>
          <a:r>
            <a:rPr lang="en-US" sz="1000" b="0" i="0" u="none" strike="noStrike" baseline="0">
              <a:solidFill>
                <a:srgbClr val="000000"/>
              </a:solidFill>
              <a:latin typeface="Arial"/>
              <a:cs typeface="Arial"/>
            </a:rPr>
            <a:t> have all been broadly based on the same set of raw emission factors:  the TRL 1998 database up to pre-Euro I vehicles (Euro I for petrol cars) with estimates for Euro I and onwards.  However, some apparent anomalies between these three sources are due to differences in the fleet composition and technology penetration trends that are embedded in the fleet-weighted factors forming the output from each of these sources.  The DMRB and current EFDb use less up-to-date fleet projections than the NAEI now uses.  These were revised for the NAEI in early 2001 to take account of the latest views of the DTLR policy analysts on the likely evolution of the national fleet.  These are referred to as the 1999 NAEI projections because the projections are from a 1999 base year.</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a:t>
          </a:r>
          <a:r>
            <a:rPr lang="en-US" sz="1000" b="1" i="0" u="none" strike="noStrike" baseline="0">
              <a:solidFill>
                <a:srgbClr val="FF0000"/>
              </a:solidFill>
              <a:latin typeface="Arial"/>
              <a:cs typeface="Arial"/>
            </a:rPr>
            <a:t>first version of the Stanger Emission Factor Toolkit</a:t>
          </a:r>
          <a:r>
            <a:rPr lang="en-US" sz="1000" b="0" i="0" u="none" strike="noStrike" baseline="0">
              <a:solidFill>
                <a:srgbClr val="000000"/>
              </a:solidFill>
              <a:latin typeface="Arial"/>
              <a:cs typeface="Arial"/>
            </a:rPr>
            <a:t> was made available to Local Authorities in November 2001 through the Model Helpdesk. This was developed in partnership with the NAEI, to provide a quick emission factor calculation tool for Local Authorities to use for sensitivity studies of the new TRL emission factors during the consultation period on the TRL report.  It uses all the emission factors and national fleet composition data in the 1999 NAEI, but with the emission factors for all the Euro I and II vehicles replaced with the new TRL factors reported in the September 2001 report.  Some minor modifications to the NAEI emission factors for pre-Euro I vehicles were made, but the scaling factors for Euro III and IV emissions relative to Euro II vehicles were left unchanged from the 1999 NAEI.</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Following further in-depth review of the whole body of emission factors (old and new), this finalised and consistent database of emission factors in this spreadsheet has been derived and incorporated in to the </a:t>
          </a:r>
          <a:r>
            <a:rPr lang="en-US" sz="1000" b="1" i="0" u="none" strike="noStrike" baseline="0">
              <a:solidFill>
                <a:srgbClr val="FF0000"/>
              </a:solidFill>
              <a:latin typeface="Arial"/>
              <a:cs typeface="Arial"/>
            </a:rPr>
            <a:t>March 2002 version of the Stanger Emission Factor Toolkit</a:t>
          </a:r>
          <a:r>
            <a:rPr lang="en-US" sz="1000" b="0" i="0" u="none" strike="noStrike" baseline="0">
              <a:solidFill>
                <a:srgbClr val="000000"/>
              </a:solidFill>
              <a:latin typeface="Arial"/>
              <a:cs typeface="Arial"/>
            </a:rPr>
            <a:t>.  This maintains the NAEI national fleet projections and new TRL factors for Euro I and II vehicles used in the first Stanger spreadsheet, but makes some amendments to the coefficients for some pre-Euro I factors (still largely based on TRL 1998 data) and some changes to the Euro III and IV emission reduction factors.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Using these coefficients, the NAEI will shortly generate a revised set of fleet-weighted road-type emission factors to go on the new Emission Factor Database on the NAEI website, replacing the old RSK EFDb factors.  These will be weighted by the proportion of kilometres travelled by each Euro standard in the national fleet.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Illustrative examples of factors for each Euro standard within each group of vehicle types aggregated by vehicle size are shown in this spreadsheet.  Factors are shown for typical speeds for each class of vehicle on urban, rural and highway roads.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NETCEN</a:t>
          </a:r>
        </a:p>
        <a:p>
          <a:pPr algn="l" rtl="0">
            <a:defRPr sz="1000"/>
          </a:pPr>
          <a:r>
            <a:rPr lang="en-US" sz="1000" b="0" i="0" u="none" strike="noStrike" baseline="0">
              <a:solidFill>
                <a:srgbClr val="000000"/>
              </a:solidFill>
              <a:latin typeface="Arial"/>
              <a:cs typeface="Arial"/>
            </a:rPr>
            <a:t>March 2002</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L5" sqref="L5"/>
    </sheetView>
  </sheetViews>
  <sheetFormatPr defaultRowHeight="13.2" x14ac:dyDescent="0.25"/>
  <sheetData/>
  <pageMargins left="0.75" right="0.75" top="1" bottom="1" header="0.5" footer="0.5"/>
  <pageSetup paperSize="9" scale="8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147"/>
  <sheetViews>
    <sheetView showGridLines="0" tabSelected="1" zoomScale="75" workbookViewId="0">
      <pane ySplit="6" topLeftCell="A7" activePane="bottomLeft" state="frozen"/>
      <selection pane="bottomLeft" activeCell="D8" sqref="D8"/>
    </sheetView>
  </sheetViews>
  <sheetFormatPr defaultColWidth="9.109375" defaultRowHeight="13.2" x14ac:dyDescent="0.25"/>
  <cols>
    <col min="1" max="1" width="13.109375" style="4" customWidth="1"/>
    <col min="2" max="2" width="17.33203125" style="2" bestFit="1" customWidth="1"/>
    <col min="3" max="3" width="12.6640625" style="2" bestFit="1" customWidth="1"/>
    <col min="4" max="17" width="9.109375" style="2"/>
    <col min="18" max="18" width="14.33203125" style="2" bestFit="1" customWidth="1"/>
    <col min="19" max="20" width="9.109375" style="2"/>
    <col min="21" max="21" width="11.44140625" style="2" bestFit="1" customWidth="1"/>
    <col min="22" max="22" width="10" style="2" bestFit="1" customWidth="1"/>
    <col min="23" max="31" width="9.109375" style="2"/>
    <col min="32" max="32" width="12" style="2" customWidth="1"/>
    <col min="33" max="36" width="9.109375" style="2"/>
    <col min="37" max="37" width="11" style="2" customWidth="1"/>
    <col min="38" max="16384" width="9.109375" style="2"/>
  </cols>
  <sheetData>
    <row r="1" spans="1:103" ht="15.6" x14ac:dyDescent="0.3">
      <c r="A1" s="3" t="s">
        <v>0</v>
      </c>
      <c r="E1" s="40" t="s">
        <v>55</v>
      </c>
      <c r="F1" s="40"/>
      <c r="G1" s="8"/>
      <c r="H1" s="8"/>
      <c r="I1" s="8"/>
      <c r="J1" s="8"/>
      <c r="K1" s="8"/>
      <c r="L1" s="8"/>
      <c r="M1" s="8"/>
      <c r="N1" s="8"/>
      <c r="O1" s="5"/>
    </row>
    <row r="2" spans="1:103" ht="15.6" x14ac:dyDescent="0.3">
      <c r="A2" s="3"/>
      <c r="E2" s="40" t="s">
        <v>56</v>
      </c>
      <c r="F2" s="40"/>
      <c r="G2" s="8"/>
      <c r="H2" s="8"/>
      <c r="I2" s="8"/>
      <c r="J2" s="8"/>
      <c r="K2" s="8"/>
      <c r="L2" s="8"/>
      <c r="M2" s="8"/>
      <c r="N2" s="8"/>
      <c r="O2" s="5"/>
    </row>
    <row r="3" spans="1:103" ht="15.6" x14ac:dyDescent="0.3">
      <c r="A3" s="3"/>
      <c r="E3" s="40" t="s">
        <v>57</v>
      </c>
      <c r="F3" s="40"/>
      <c r="G3" s="8"/>
      <c r="H3" s="8"/>
      <c r="I3" s="8"/>
      <c r="J3" s="8"/>
      <c r="K3" s="8"/>
      <c r="L3" s="8"/>
      <c r="M3" s="8"/>
      <c r="N3" s="8"/>
      <c r="O3" s="5"/>
    </row>
    <row r="4" spans="1:103" x14ac:dyDescent="0.25">
      <c r="D4" s="2" t="s">
        <v>1</v>
      </c>
      <c r="O4" s="5"/>
      <c r="P4" s="4" t="s">
        <v>44</v>
      </c>
      <c r="W4" s="4"/>
    </row>
    <row r="5" spans="1:103" ht="15.6" x14ac:dyDescent="0.3">
      <c r="A5" s="3"/>
      <c r="D5" s="2" t="s">
        <v>2</v>
      </c>
      <c r="O5" s="5"/>
      <c r="P5" s="4" t="s">
        <v>45</v>
      </c>
    </row>
    <row r="6" spans="1:103" s="7" customFormat="1" x14ac:dyDescent="0.25">
      <c r="A6" s="6"/>
      <c r="D6" s="7" t="s">
        <v>3</v>
      </c>
      <c r="E6" s="7" t="s">
        <v>4</v>
      </c>
      <c r="F6" s="7" t="s">
        <v>5</v>
      </c>
      <c r="G6" s="7" t="s">
        <v>6</v>
      </c>
      <c r="H6" s="7" t="s">
        <v>7</v>
      </c>
      <c r="I6" s="7" t="s">
        <v>8</v>
      </c>
      <c r="J6" s="7" t="s">
        <v>9</v>
      </c>
      <c r="K6" s="7" t="s">
        <v>10</v>
      </c>
      <c r="L6" s="7" t="s">
        <v>11</v>
      </c>
      <c r="M6" s="7" t="s">
        <v>12</v>
      </c>
      <c r="N6" s="7" t="s">
        <v>13</v>
      </c>
      <c r="O6" s="5"/>
      <c r="P6" s="39">
        <v>40</v>
      </c>
      <c r="Q6" s="2"/>
      <c r="R6" s="2"/>
      <c r="S6" s="2"/>
      <c r="Y6" s="4"/>
      <c r="AF6" s="6"/>
      <c r="AK6" s="4"/>
      <c r="AP6" s="6"/>
    </row>
    <row r="7" spans="1:103" x14ac:dyDescent="0.25">
      <c r="Y7" s="4"/>
      <c r="AC7" s="34"/>
    </row>
    <row r="8" spans="1:103" s="1" customFormat="1" x14ac:dyDescent="0.25">
      <c r="A8" s="23" t="s">
        <v>30</v>
      </c>
      <c r="B8" s="1" t="s">
        <v>14</v>
      </c>
      <c r="C8" s="1" t="s">
        <v>15</v>
      </c>
      <c r="D8" s="1">
        <v>1.173</v>
      </c>
      <c r="E8" s="1">
        <v>2.2499999999999999E-2</v>
      </c>
      <c r="F8" s="1">
        <v>-1.3999999999999999E-4</v>
      </c>
      <c r="G8" s="1">
        <v>0</v>
      </c>
      <c r="H8" s="1">
        <v>0</v>
      </c>
      <c r="I8" s="1">
        <v>0</v>
      </c>
      <c r="J8" s="1">
        <v>0</v>
      </c>
      <c r="K8" s="1">
        <v>0</v>
      </c>
      <c r="L8" s="1">
        <v>0</v>
      </c>
      <c r="M8" s="1">
        <v>0</v>
      </c>
      <c r="N8" s="1">
        <v>1</v>
      </c>
      <c r="P8" s="12">
        <f>($D8+$E8*P$6+$F8*P$6^2+$G8*P$6^$H8+$I8*LN(P$6)+$J8*P$6^3+$K8/P$6+$L8/(P$6^2)+$M8/(P$6^3))*$N8</f>
        <v>1.849</v>
      </c>
      <c r="Q8" s="2"/>
      <c r="R8" s="2"/>
      <c r="S8" s="2"/>
      <c r="T8" s="32"/>
      <c r="U8" s="2"/>
      <c r="V8" s="2"/>
      <c r="W8" s="2"/>
      <c r="X8" s="2"/>
      <c r="Y8" s="2"/>
      <c r="Z8" s="2"/>
      <c r="AA8" s="12"/>
      <c r="AB8" s="2"/>
      <c r="AC8" s="35"/>
      <c r="AD8" s="2"/>
      <c r="AE8" s="2"/>
      <c r="AF8" s="2"/>
      <c r="AG8" s="2"/>
      <c r="AH8" s="2"/>
      <c r="AI8" s="2"/>
      <c r="AJ8" s="2"/>
      <c r="AK8" s="2"/>
      <c r="AL8" s="2"/>
      <c r="AM8" s="2"/>
      <c r="AN8" s="2"/>
      <c r="AO8" s="2"/>
      <c r="AP8" s="36"/>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s="1" customFormat="1" x14ac:dyDescent="0.25">
      <c r="A9" s="23"/>
      <c r="C9" s="1" t="s">
        <v>16</v>
      </c>
      <c r="D9" s="1">
        <v>1.36</v>
      </c>
      <c r="E9" s="1">
        <v>2.1700000000000001E-2</v>
      </c>
      <c r="F9" s="1">
        <v>-4.0000000000000003E-5</v>
      </c>
      <c r="G9" s="1">
        <v>0</v>
      </c>
      <c r="H9" s="1">
        <v>0</v>
      </c>
      <c r="I9" s="1">
        <v>0</v>
      </c>
      <c r="J9" s="1">
        <v>0</v>
      </c>
      <c r="K9" s="1">
        <v>0</v>
      </c>
      <c r="L9" s="1">
        <v>0</v>
      </c>
      <c r="M9" s="1">
        <v>0</v>
      </c>
      <c r="N9" s="1">
        <v>1</v>
      </c>
      <c r="P9" s="12">
        <f>($D9+$E9*P$6+$F9*P$6^2+$G9*P$6^$H9+$I9*LN(P$6)+$J9*P$6^3+$K9/P$6+$L9/(P$6^2)+$M9/(P$6^3))*$N9</f>
        <v>2.1640000000000001</v>
      </c>
      <c r="Q9" s="2"/>
      <c r="R9" s="2"/>
      <c r="S9" s="2"/>
      <c r="T9" s="32"/>
      <c r="U9" s="2"/>
      <c r="V9" s="2"/>
      <c r="W9" s="2"/>
      <c r="X9" s="2"/>
      <c r="Y9" s="2"/>
      <c r="Z9" s="2"/>
      <c r="AA9" s="12"/>
      <c r="AB9" s="2"/>
      <c r="AC9" s="2"/>
      <c r="AD9" s="2"/>
      <c r="AE9" s="2"/>
      <c r="AF9" s="2"/>
      <c r="AG9" s="2"/>
      <c r="AH9" s="2"/>
      <c r="AI9" s="2"/>
      <c r="AJ9" s="2"/>
      <c r="AK9" s="2"/>
      <c r="AL9" s="2"/>
      <c r="AM9" s="2"/>
      <c r="AN9" s="2"/>
      <c r="AO9" s="2"/>
      <c r="AP9" s="36"/>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row>
    <row r="10" spans="1:103" s="1" customFormat="1" x14ac:dyDescent="0.25">
      <c r="A10" s="23"/>
      <c r="C10" s="1" t="s">
        <v>17</v>
      </c>
      <c r="D10" s="1">
        <v>1.5</v>
      </c>
      <c r="E10" s="1">
        <v>0.03</v>
      </c>
      <c r="F10" s="1">
        <v>1E-4</v>
      </c>
      <c r="G10" s="1">
        <v>0</v>
      </c>
      <c r="H10" s="1">
        <v>0</v>
      </c>
      <c r="I10" s="1">
        <v>0</v>
      </c>
      <c r="J10" s="1">
        <v>0</v>
      </c>
      <c r="K10" s="1">
        <v>0</v>
      </c>
      <c r="L10" s="1">
        <v>0</v>
      </c>
      <c r="M10" s="1">
        <v>0</v>
      </c>
      <c r="N10" s="1">
        <v>1</v>
      </c>
      <c r="P10" s="12">
        <f>($D10+$E10*P$6+$F10*P$6^2+$G10*P$6^$H10+$I10*LN(P$6)+$J10*P$6^3+$K10/P$6+$L10/(P$6^2)+$M10/(P$6^3))*$N10</f>
        <v>2.8600000000000003</v>
      </c>
      <c r="Q10" s="2"/>
      <c r="R10" s="2"/>
      <c r="S10" s="2"/>
      <c r="T10" s="32"/>
      <c r="U10" s="2"/>
      <c r="V10" s="2"/>
      <c r="W10" s="2"/>
      <c r="X10" s="2"/>
      <c r="Y10" s="2"/>
      <c r="Z10" s="2"/>
      <c r="AA10" s="12"/>
      <c r="AB10" s="2"/>
      <c r="AC10" s="2"/>
      <c r="AD10" s="2"/>
      <c r="AE10" s="2"/>
      <c r="AF10" s="2"/>
      <c r="AG10" s="2"/>
      <c r="AH10" s="37"/>
      <c r="AI10" s="2"/>
      <c r="AJ10" s="2"/>
      <c r="AK10" s="2"/>
      <c r="AL10" s="2"/>
      <c r="AM10" s="2"/>
      <c r="AN10" s="2"/>
      <c r="AO10" s="2"/>
      <c r="AP10" s="36"/>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s="1" customFormat="1" x14ac:dyDescent="0.25">
      <c r="A11" s="23"/>
      <c r="P11" s="12"/>
      <c r="Q11" s="2"/>
      <c r="R11" s="2"/>
      <c r="S11" s="2"/>
      <c r="T11" s="2"/>
      <c r="U11" s="2"/>
      <c r="V11" s="2"/>
      <c r="W11" s="2"/>
      <c r="X11" s="2"/>
      <c r="Y11" s="2"/>
      <c r="Z11" s="2"/>
      <c r="AA11" s="12"/>
      <c r="AB11" s="2"/>
      <c r="AC11" s="2"/>
      <c r="AD11" s="2"/>
      <c r="AE11" s="2"/>
      <c r="AF11" s="2"/>
      <c r="AG11" s="2"/>
      <c r="AH11" s="37"/>
      <c r="AI11" s="2"/>
      <c r="AJ11" s="2"/>
      <c r="AK11" s="2"/>
      <c r="AL11" s="2"/>
      <c r="AM11" s="2"/>
      <c r="AN11" s="2"/>
      <c r="AO11" s="2"/>
      <c r="AP11" s="36"/>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row>
    <row r="12" spans="1:103" s="1" customFormat="1" x14ac:dyDescent="0.25">
      <c r="A12" s="23"/>
      <c r="B12" s="1" t="s">
        <v>18</v>
      </c>
      <c r="C12" s="1" t="s">
        <v>15</v>
      </c>
      <c r="D12" s="1">
        <v>1.173</v>
      </c>
      <c r="E12" s="1">
        <v>2.2499999999999999E-2</v>
      </c>
      <c r="F12" s="1">
        <v>-1.3999999999999999E-4</v>
      </c>
      <c r="G12" s="1">
        <v>0</v>
      </c>
      <c r="H12" s="1">
        <v>0</v>
      </c>
      <c r="I12" s="1">
        <v>0</v>
      </c>
      <c r="J12" s="1">
        <v>0</v>
      </c>
      <c r="K12" s="1">
        <v>0</v>
      </c>
      <c r="L12" s="1">
        <v>0</v>
      </c>
      <c r="M12" s="1">
        <v>0</v>
      </c>
      <c r="N12" s="1">
        <v>1</v>
      </c>
      <c r="P12" s="12">
        <f>($D12+$E12*P$6+$F12*P$6^2+$G12*P$6^$H12+$I12*LN(P$6)+$J12*P$6^3+$K12/P$6+$L12/(P$6^2)+$M12/(P$6^3))*$N12</f>
        <v>1.849</v>
      </c>
      <c r="Q12" s="2"/>
      <c r="R12" s="2"/>
      <c r="S12" s="2"/>
      <c r="T12" s="2"/>
      <c r="U12" s="2"/>
      <c r="V12" s="2"/>
      <c r="W12" s="2"/>
      <c r="X12" s="2"/>
      <c r="Y12" s="2"/>
      <c r="Z12" s="2"/>
      <c r="AA12" s="12"/>
      <c r="AB12" s="2"/>
      <c r="AC12" s="2"/>
      <c r="AD12" s="2"/>
      <c r="AE12" s="2"/>
      <c r="AF12" s="2"/>
      <c r="AG12" s="2"/>
      <c r="AH12" s="37"/>
      <c r="AI12" s="2"/>
      <c r="AJ12" s="2"/>
      <c r="AK12" s="2"/>
      <c r="AL12" s="2"/>
      <c r="AM12" s="2"/>
      <c r="AN12" s="2"/>
      <c r="AO12" s="2"/>
      <c r="AP12" s="36"/>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row>
    <row r="13" spans="1:103" s="1" customFormat="1" x14ac:dyDescent="0.25">
      <c r="A13" s="23"/>
      <c r="C13" s="1" t="s">
        <v>16</v>
      </c>
      <c r="D13" s="1">
        <v>1.36</v>
      </c>
      <c r="E13" s="1">
        <v>2.1700000000000001E-2</v>
      </c>
      <c r="F13" s="1">
        <v>-4.0000000000000003E-5</v>
      </c>
      <c r="G13" s="1">
        <v>0</v>
      </c>
      <c r="H13" s="1">
        <v>0</v>
      </c>
      <c r="I13" s="1">
        <v>0</v>
      </c>
      <c r="J13" s="1">
        <v>0</v>
      </c>
      <c r="K13" s="1">
        <v>0</v>
      </c>
      <c r="L13" s="1">
        <v>0</v>
      </c>
      <c r="M13" s="1">
        <v>0</v>
      </c>
      <c r="N13" s="1">
        <v>1</v>
      </c>
      <c r="P13" s="12">
        <f>($D13+$E13*P$6+$F13*P$6^2+$G13*P$6^$H13+$I13*LN(P$6)+$J13*P$6^3+$K13/P$6+$L13/(P$6^2)+$M13/(P$6^3))*$N13</f>
        <v>2.1640000000000001</v>
      </c>
      <c r="Q13" s="2"/>
      <c r="R13" s="2"/>
      <c r="S13" s="2"/>
      <c r="T13" s="2"/>
      <c r="U13" s="2"/>
      <c r="V13" s="2"/>
      <c r="W13" s="2"/>
      <c r="X13" s="2"/>
      <c r="Y13" s="2"/>
      <c r="Z13" s="2"/>
      <c r="AA13" s="12"/>
      <c r="AB13" s="2"/>
      <c r="AC13" s="2"/>
      <c r="AD13" s="2"/>
      <c r="AE13" s="2"/>
      <c r="AF13" s="2"/>
      <c r="AG13" s="2"/>
      <c r="AH13" s="37"/>
      <c r="AI13" s="2"/>
      <c r="AJ13" s="2"/>
      <c r="AK13" s="2"/>
      <c r="AL13" s="2"/>
      <c r="AM13" s="2"/>
      <c r="AN13" s="2"/>
      <c r="AO13" s="2"/>
      <c r="AP13" s="36"/>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row>
    <row r="14" spans="1:103" s="1" customFormat="1" x14ac:dyDescent="0.25">
      <c r="A14" s="23"/>
      <c r="C14" s="1" t="s">
        <v>17</v>
      </c>
      <c r="D14" s="1">
        <v>1.5</v>
      </c>
      <c r="E14" s="1">
        <v>0.03</v>
      </c>
      <c r="F14" s="1">
        <v>1E-4</v>
      </c>
      <c r="G14" s="1">
        <v>0</v>
      </c>
      <c r="H14" s="1">
        <v>0</v>
      </c>
      <c r="I14" s="1">
        <v>0</v>
      </c>
      <c r="J14" s="1">
        <v>0</v>
      </c>
      <c r="K14" s="1">
        <v>0</v>
      </c>
      <c r="L14" s="1">
        <v>0</v>
      </c>
      <c r="M14" s="1">
        <v>0</v>
      </c>
      <c r="N14" s="1">
        <v>1</v>
      </c>
      <c r="P14" s="12">
        <f>($D14+$E14*P$6+$F14*P$6^2+$G14*P$6^$H14+$I14*LN(P$6)+$J14*P$6^3+$K14/P$6+$L14/(P$6^2)+$M14/(P$6^3))*$N14</f>
        <v>2.8600000000000003</v>
      </c>
      <c r="Q14" s="2"/>
      <c r="R14" s="2"/>
      <c r="S14" s="2"/>
      <c r="T14" s="2"/>
      <c r="U14" s="2"/>
      <c r="V14" s="2"/>
      <c r="W14" s="2"/>
      <c r="X14" s="2"/>
      <c r="Y14" s="2"/>
      <c r="Z14" s="2"/>
      <c r="AA14" s="12"/>
      <c r="AB14" s="2"/>
      <c r="AC14" s="2"/>
      <c r="AD14" s="2"/>
      <c r="AE14" s="2"/>
      <c r="AF14" s="2"/>
      <c r="AG14" s="2"/>
      <c r="AH14" s="37"/>
      <c r="AI14" s="2"/>
      <c r="AJ14" s="2"/>
      <c r="AK14" s="2"/>
      <c r="AL14" s="2"/>
      <c r="AM14" s="2"/>
      <c r="AN14" s="2"/>
      <c r="AO14" s="2"/>
      <c r="AP14" s="36"/>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row>
    <row r="15" spans="1:103" s="1" customFormat="1" x14ac:dyDescent="0.25">
      <c r="A15" s="23"/>
      <c r="P15" s="12"/>
      <c r="Q15" s="2"/>
      <c r="R15" s="2"/>
      <c r="S15" s="2"/>
      <c r="T15" s="2"/>
      <c r="U15" s="2"/>
      <c r="V15" s="2"/>
      <c r="W15" s="2"/>
      <c r="X15" s="2"/>
      <c r="Y15" s="2"/>
      <c r="Z15" s="2"/>
      <c r="AA15" s="12"/>
      <c r="AB15" s="2"/>
      <c r="AC15" s="2"/>
      <c r="AD15" s="2"/>
      <c r="AE15" s="2"/>
      <c r="AF15" s="2"/>
      <c r="AG15" s="2"/>
      <c r="AH15" s="37"/>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row>
    <row r="16" spans="1:103" s="1" customFormat="1" x14ac:dyDescent="0.25">
      <c r="A16" s="23"/>
      <c r="B16" s="1" t="s">
        <v>19</v>
      </c>
      <c r="C16" s="1" t="s">
        <v>15</v>
      </c>
      <c r="D16" s="1">
        <v>1.173</v>
      </c>
      <c r="E16" s="1">
        <v>2.2499999999999999E-2</v>
      </c>
      <c r="F16" s="1">
        <v>-1.3999999999999999E-4</v>
      </c>
      <c r="G16" s="1">
        <v>0</v>
      </c>
      <c r="H16" s="1">
        <v>0</v>
      </c>
      <c r="I16" s="1">
        <v>0</v>
      </c>
      <c r="J16" s="1">
        <v>0</v>
      </c>
      <c r="K16" s="1">
        <v>0</v>
      </c>
      <c r="L16" s="1">
        <v>0</v>
      </c>
      <c r="M16" s="1">
        <v>0</v>
      </c>
      <c r="N16" s="1">
        <v>1</v>
      </c>
      <c r="P16" s="12">
        <f>($D16+$E16*P$6+$F16*P$6^2+$G16*P$6^$H16+$I16*LN(P$6)+$J16*P$6^3+$K16/P$6+$L16/(P$6^2)+$M16/(P$6^3))*$N16</f>
        <v>1.849</v>
      </c>
      <c r="Q16" s="2"/>
      <c r="R16" s="2"/>
      <c r="S16" s="2"/>
      <c r="T16" s="2"/>
      <c r="U16" s="2"/>
      <c r="V16" s="2"/>
      <c r="W16" s="2"/>
      <c r="X16" s="2"/>
      <c r="Y16" s="2"/>
      <c r="Z16" s="2"/>
      <c r="AA16" s="12"/>
      <c r="AB16" s="2"/>
      <c r="AC16" s="2"/>
      <c r="AD16" s="2"/>
      <c r="AE16" s="2"/>
      <c r="AF16" s="2"/>
      <c r="AG16" s="2"/>
      <c r="AH16" s="37"/>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row>
    <row r="17" spans="1:103" s="1" customFormat="1" x14ac:dyDescent="0.25">
      <c r="A17" s="23"/>
      <c r="C17" s="1" t="s">
        <v>16</v>
      </c>
      <c r="D17" s="1">
        <v>1.36</v>
      </c>
      <c r="E17" s="1">
        <v>2.1700000000000001E-2</v>
      </c>
      <c r="F17" s="1">
        <v>-4.0000000000000003E-5</v>
      </c>
      <c r="G17" s="1">
        <v>0</v>
      </c>
      <c r="H17" s="1">
        <v>0</v>
      </c>
      <c r="I17" s="1">
        <v>0</v>
      </c>
      <c r="J17" s="1">
        <v>0</v>
      </c>
      <c r="K17" s="1">
        <v>0</v>
      </c>
      <c r="L17" s="1">
        <v>0</v>
      </c>
      <c r="M17" s="1">
        <v>0</v>
      </c>
      <c r="N17" s="1">
        <v>1</v>
      </c>
      <c r="P17" s="12">
        <f>($D17+$E17*P$6+$F17*P$6^2+$G17*P$6^$H17+$I17*LN(P$6)+$J17*P$6^3+$K17/P$6+$L17/(P$6^2)+$M17/(P$6^3))*$N17</f>
        <v>2.1640000000000001</v>
      </c>
      <c r="Q17" s="2"/>
      <c r="R17" s="2"/>
      <c r="S17" s="2"/>
      <c r="T17" s="2"/>
      <c r="U17" s="2"/>
      <c r="V17" s="2"/>
      <c r="W17" s="2"/>
      <c r="X17" s="2"/>
      <c r="Y17" s="2"/>
      <c r="Z17" s="2"/>
      <c r="AA17" s="12"/>
      <c r="AB17" s="2"/>
      <c r="AC17" s="2"/>
      <c r="AD17" s="2"/>
      <c r="AE17" s="2"/>
      <c r="AF17" s="2"/>
      <c r="AG17" s="2"/>
      <c r="AH17" s="37"/>
      <c r="AI17" s="2"/>
      <c r="AJ17" s="2"/>
      <c r="AK17" s="4"/>
      <c r="AL17" s="2"/>
      <c r="AM17" s="2"/>
      <c r="AN17" s="2"/>
      <c r="AO17" s="38"/>
      <c r="AP17" s="4"/>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row>
    <row r="18" spans="1:103" s="1" customFormat="1" x14ac:dyDescent="0.25">
      <c r="A18" s="23"/>
      <c r="C18" s="1" t="s">
        <v>17</v>
      </c>
      <c r="D18" s="1">
        <v>1.5</v>
      </c>
      <c r="E18" s="1">
        <v>0.03</v>
      </c>
      <c r="F18" s="1">
        <v>1E-4</v>
      </c>
      <c r="G18" s="1">
        <v>0</v>
      </c>
      <c r="H18" s="1">
        <v>0</v>
      </c>
      <c r="I18" s="1">
        <v>0</v>
      </c>
      <c r="J18" s="1">
        <v>0</v>
      </c>
      <c r="K18" s="1">
        <v>0</v>
      </c>
      <c r="L18" s="1">
        <v>0</v>
      </c>
      <c r="M18" s="1">
        <v>0</v>
      </c>
      <c r="N18" s="1">
        <v>1</v>
      </c>
      <c r="P18" s="12">
        <f>($D18+$E18*P$6+$F18*P$6^2+$G18*P$6^$H18+$I18*LN(P$6)+$J18*P$6^3+$K18/P$6+$L18/(P$6^2)+$M18/(P$6^3))*$N18</f>
        <v>2.8600000000000003</v>
      </c>
      <c r="Q18" s="2"/>
      <c r="R18" s="2"/>
      <c r="S18" s="2"/>
      <c r="T18" s="2"/>
      <c r="U18" s="2"/>
      <c r="V18" s="2"/>
      <c r="W18" s="2"/>
      <c r="X18" s="2"/>
      <c r="Y18" s="2"/>
      <c r="Z18" s="2"/>
      <c r="AA18" s="1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row>
    <row r="19" spans="1:103" s="1" customFormat="1" x14ac:dyDescent="0.25">
      <c r="A19" s="23"/>
      <c r="P19" s="12"/>
      <c r="Q19" s="2"/>
      <c r="R19" s="2"/>
      <c r="S19" s="2"/>
      <c r="T19" s="32"/>
      <c r="U19" s="2"/>
      <c r="V19" s="2"/>
      <c r="W19" s="2"/>
      <c r="X19" s="2"/>
      <c r="Y19" s="12"/>
      <c r="Z19" s="2"/>
      <c r="AA19" s="12"/>
      <c r="AB19" s="2"/>
      <c r="AC19" s="2"/>
      <c r="AD19" s="2"/>
      <c r="AE19" s="2"/>
      <c r="AF19" s="2"/>
      <c r="AG19" s="2"/>
      <c r="AH19" s="37"/>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row>
    <row r="20" spans="1:103" s="1" customFormat="1" x14ac:dyDescent="0.25">
      <c r="A20" s="23"/>
      <c r="B20" s="1" t="s">
        <v>20</v>
      </c>
      <c r="C20" s="1" t="s">
        <v>15</v>
      </c>
      <c r="D20" s="1">
        <v>1.4790000000000001</v>
      </c>
      <c r="E20" s="1">
        <v>-3.7000000000000002E-3</v>
      </c>
      <c r="F20" s="1">
        <v>1.8000000000000001E-4</v>
      </c>
      <c r="G20" s="1">
        <v>0</v>
      </c>
      <c r="H20" s="1">
        <v>0</v>
      </c>
      <c r="I20" s="1">
        <v>0</v>
      </c>
      <c r="J20" s="1">
        <v>0</v>
      </c>
      <c r="K20" s="1">
        <v>0</v>
      </c>
      <c r="L20" s="1">
        <v>0</v>
      </c>
      <c r="M20" s="1">
        <v>0</v>
      </c>
      <c r="N20" s="1">
        <v>1</v>
      </c>
      <c r="P20" s="12">
        <f>($D20+$E20*P$6+$F20*P$6^2+$G20*P$6^$H20+$I20*LN(P$6)+$J20*P$6^3+$K20/P$6+$L20/(P$6^2)+$M20/(P$6^3))*$N20</f>
        <v>1.619</v>
      </c>
      <c r="Q20" s="2"/>
      <c r="R20" s="2"/>
      <c r="S20" s="2"/>
      <c r="T20" s="32"/>
      <c r="U20" s="2"/>
      <c r="V20" s="2"/>
      <c r="W20" s="2"/>
      <c r="X20" s="2"/>
      <c r="Y20" s="12"/>
      <c r="Z20" s="2"/>
      <c r="AA20" s="12"/>
      <c r="AB20" s="2"/>
      <c r="AC20" s="2"/>
      <c r="AD20" s="2"/>
      <c r="AE20" s="2"/>
      <c r="AF20" s="2"/>
      <c r="AG20" s="2"/>
      <c r="AH20" s="37"/>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row>
    <row r="21" spans="1:103" s="1" customFormat="1" x14ac:dyDescent="0.25">
      <c r="A21" s="23"/>
      <c r="C21" s="1" t="s">
        <v>16</v>
      </c>
      <c r="D21" s="1">
        <v>1.663</v>
      </c>
      <c r="E21" s="1">
        <v>-3.8E-3</v>
      </c>
      <c r="F21" s="1">
        <v>2.0000000000000001E-4</v>
      </c>
      <c r="G21" s="1">
        <v>0</v>
      </c>
      <c r="H21" s="1">
        <v>0</v>
      </c>
      <c r="I21" s="1">
        <v>0</v>
      </c>
      <c r="J21" s="1">
        <v>0</v>
      </c>
      <c r="K21" s="1">
        <v>0</v>
      </c>
      <c r="L21" s="1">
        <v>0</v>
      </c>
      <c r="M21" s="1">
        <v>0</v>
      </c>
      <c r="N21" s="1">
        <v>1</v>
      </c>
      <c r="P21" s="12">
        <f>($D21+$E21*P$6+$F21*P$6^2+$G21*P$6^$H21+$I21*LN(P$6)+$J21*P$6^3+$K21/P$6+$L21/(P$6^2)+$M21/(P$6^3))*$N21</f>
        <v>1.8310000000000002</v>
      </c>
      <c r="Q21" s="2"/>
      <c r="R21" s="2"/>
      <c r="S21" s="2"/>
      <c r="T21" s="2"/>
      <c r="U21" s="2"/>
      <c r="V21" s="2"/>
      <c r="W21" s="2"/>
      <c r="X21" s="2"/>
      <c r="Y21" s="12"/>
      <c r="Z21" s="2"/>
      <c r="AA21" s="12"/>
      <c r="AB21" s="2"/>
      <c r="AC21" s="2"/>
      <c r="AD21" s="2"/>
      <c r="AE21" s="2"/>
      <c r="AF21" s="2"/>
      <c r="AG21" s="2"/>
      <c r="AH21" s="37"/>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row>
    <row r="22" spans="1:103" s="1" customFormat="1" x14ac:dyDescent="0.25">
      <c r="A22" s="23"/>
      <c r="C22" s="1" t="s">
        <v>17</v>
      </c>
      <c r="D22" s="1">
        <v>1.87</v>
      </c>
      <c r="E22" s="1">
        <v>-3.8999999999999998E-3</v>
      </c>
      <c r="F22" s="1">
        <v>2.2000000000000001E-4</v>
      </c>
      <c r="G22" s="1">
        <v>0</v>
      </c>
      <c r="H22" s="1">
        <v>0</v>
      </c>
      <c r="I22" s="1">
        <v>0</v>
      </c>
      <c r="J22" s="1">
        <v>0</v>
      </c>
      <c r="K22" s="1">
        <v>0</v>
      </c>
      <c r="L22" s="1">
        <v>0</v>
      </c>
      <c r="M22" s="1">
        <v>0</v>
      </c>
      <c r="N22" s="1">
        <v>1</v>
      </c>
      <c r="P22" s="12">
        <f>($D22+$E22*P$6+$F22*P$6^2+$G22*P$6^$H22+$I22*LN(P$6)+$J22*P$6^3+$K22/P$6+$L22/(P$6^2)+$M22/(P$6^3))*$N22</f>
        <v>2.0660000000000003</v>
      </c>
      <c r="Q22" s="2"/>
      <c r="R22" s="2"/>
      <c r="S22" s="2"/>
      <c r="T22" s="2"/>
      <c r="U22" s="2"/>
      <c r="V22" s="2"/>
      <c r="W22" s="2"/>
      <c r="X22" s="2"/>
      <c r="Y22" s="12"/>
      <c r="Z22" s="2"/>
      <c r="AA22" s="12"/>
      <c r="AB22" s="2"/>
      <c r="AC22" s="2"/>
      <c r="AD22" s="2"/>
      <c r="AE22" s="2"/>
      <c r="AF22" s="2"/>
      <c r="AG22" s="2"/>
      <c r="AH22" s="37"/>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s="1" customFormat="1" x14ac:dyDescent="0.25">
      <c r="A23" s="23"/>
      <c r="P23" s="12"/>
      <c r="Q23" s="2"/>
      <c r="R23" s="2"/>
      <c r="S23" s="2"/>
      <c r="T23" s="2"/>
      <c r="U23" s="2"/>
      <c r="V23" s="2"/>
      <c r="W23" s="2"/>
      <c r="X23" s="2"/>
      <c r="Y23" s="12"/>
      <c r="Z23" s="2"/>
      <c r="AA23" s="1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row>
    <row r="24" spans="1:103" s="1" customFormat="1" x14ac:dyDescent="0.25">
      <c r="A24" s="23"/>
      <c r="B24" s="1" t="s">
        <v>21</v>
      </c>
      <c r="C24" s="1" t="s">
        <v>15</v>
      </c>
      <c r="D24" s="1">
        <v>1.6160000000000001</v>
      </c>
      <c r="E24" s="1">
        <v>-8.3999999999999995E-3</v>
      </c>
      <c r="F24" s="1">
        <v>2.5000000000000001E-4</v>
      </c>
      <c r="G24" s="1">
        <v>0</v>
      </c>
      <c r="H24" s="1">
        <v>0</v>
      </c>
      <c r="I24" s="1">
        <v>0</v>
      </c>
      <c r="J24" s="1">
        <v>0</v>
      </c>
      <c r="K24" s="1">
        <v>0</v>
      </c>
      <c r="L24" s="1">
        <v>0</v>
      </c>
      <c r="M24" s="1">
        <v>0</v>
      </c>
      <c r="N24" s="1">
        <v>1</v>
      </c>
      <c r="P24" s="12">
        <f>($D24+$E24*P$6+$F24*P$6^2+$G24*P$6^$H24+$I24*LN(P$6)+$J24*P$6^3+$K24/P$6+$L24/(P$6^2)+$M24/(P$6^3))*$N24</f>
        <v>1.6800000000000002</v>
      </c>
      <c r="Q24" s="2"/>
      <c r="R24" s="2"/>
      <c r="S24" s="2"/>
      <c r="T24" s="2"/>
      <c r="U24" s="2"/>
      <c r="V24" s="2"/>
      <c r="W24" s="2"/>
      <c r="X24" s="2"/>
      <c r="Y24" s="2"/>
      <c r="Z24" s="2"/>
      <c r="AA24" s="1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s="1" customFormat="1" x14ac:dyDescent="0.25">
      <c r="A25" s="23"/>
      <c r="C25" s="1" t="s">
        <v>16</v>
      </c>
      <c r="D25" s="1" t="s">
        <v>22</v>
      </c>
      <c r="N25" s="1">
        <v>1</v>
      </c>
      <c r="P25" s="12">
        <f>1.29*EXP(0.0099*P6)</f>
        <v>1.9167714196412928</v>
      </c>
      <c r="Q25" s="2"/>
      <c r="R25" s="2"/>
      <c r="S25" s="2"/>
      <c r="T25" s="2"/>
      <c r="U25" s="2"/>
      <c r="V25" s="2"/>
      <c r="W25" s="12"/>
      <c r="X25" s="2"/>
      <c r="Y25" s="12"/>
      <c r="Z25" s="2"/>
      <c r="AA25" s="12"/>
      <c r="AB25" s="2"/>
      <c r="AC25" s="2"/>
      <c r="AD25" s="2"/>
      <c r="AE25" s="2"/>
      <c r="AF25" s="2"/>
      <c r="AG25" s="2"/>
      <c r="AH25" s="37"/>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row>
    <row r="26" spans="1:103" s="1" customFormat="1" x14ac:dyDescent="0.25">
      <c r="A26" s="23"/>
      <c r="C26" s="1" t="s">
        <v>17</v>
      </c>
      <c r="D26" s="1">
        <v>2.7839999999999998</v>
      </c>
      <c r="E26" s="1">
        <v>-1.12E-2</v>
      </c>
      <c r="F26" s="1">
        <v>2.9399999999999999E-4</v>
      </c>
      <c r="G26" s="1">
        <v>0</v>
      </c>
      <c r="H26" s="1">
        <v>0</v>
      </c>
      <c r="I26" s="1">
        <v>0</v>
      </c>
      <c r="J26" s="1">
        <v>0</v>
      </c>
      <c r="K26" s="1">
        <v>0</v>
      </c>
      <c r="L26" s="1">
        <v>0</v>
      </c>
      <c r="M26" s="1">
        <v>0</v>
      </c>
      <c r="N26" s="1">
        <v>1</v>
      </c>
      <c r="P26" s="12">
        <f>($D26+$E26*P$6+$F26*P$6^2+$G26*P$6^$H26+$I26*LN(P$6)+$J26*P$6^3+$K26/P$6+$L26/(P$6^2)+$M26/(P$6^3))*$N26</f>
        <v>2.8064</v>
      </c>
      <c r="Q26" s="2"/>
      <c r="R26" s="2"/>
      <c r="S26" s="2"/>
      <c r="T26" s="2"/>
      <c r="U26" s="2"/>
      <c r="V26" s="2"/>
      <c r="W26" s="12"/>
      <c r="X26" s="2"/>
      <c r="Y26" s="12"/>
      <c r="Z26" s="2"/>
      <c r="AA26" s="12"/>
      <c r="AB26" s="2"/>
      <c r="AC26" s="2"/>
      <c r="AD26" s="2"/>
      <c r="AE26" s="2"/>
      <c r="AF26" s="2"/>
      <c r="AG26" s="2"/>
      <c r="AH26" s="37"/>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row>
    <row r="27" spans="1:103" s="1" customFormat="1" x14ac:dyDescent="0.25">
      <c r="A27" s="23"/>
      <c r="P27" s="12"/>
      <c r="Q27" s="2"/>
      <c r="R27" s="2"/>
      <c r="S27" s="2"/>
      <c r="T27" s="2"/>
      <c r="U27" s="2"/>
      <c r="V27" s="2"/>
      <c r="W27" s="12"/>
      <c r="X27" s="2"/>
      <c r="Y27" s="12"/>
      <c r="Z27" s="2"/>
      <c r="AA27" s="12"/>
      <c r="AB27" s="2"/>
      <c r="AC27" s="2"/>
      <c r="AD27" s="2"/>
      <c r="AE27" s="2"/>
      <c r="AF27" s="2"/>
      <c r="AG27" s="2"/>
      <c r="AH27" s="37"/>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row>
    <row r="28" spans="1:103" s="1" customFormat="1" x14ac:dyDescent="0.25">
      <c r="A28" s="23"/>
      <c r="B28" s="1" t="s">
        <v>23</v>
      </c>
      <c r="C28" s="1" t="s">
        <v>15</v>
      </c>
      <c r="D28" s="1">
        <v>1.1200000000000001</v>
      </c>
      <c r="E28" s="1">
        <v>1E-3</v>
      </c>
      <c r="F28" s="1">
        <v>1.45E-4</v>
      </c>
      <c r="G28" s="1">
        <v>0</v>
      </c>
      <c r="H28" s="1">
        <v>0</v>
      </c>
      <c r="I28" s="1">
        <v>0</v>
      </c>
      <c r="J28" s="1">
        <v>-1.5699999999999999E-7</v>
      </c>
      <c r="K28" s="1">
        <v>0</v>
      </c>
      <c r="L28" s="1">
        <v>0</v>
      </c>
      <c r="M28" s="1">
        <v>0</v>
      </c>
      <c r="N28" s="1">
        <v>1</v>
      </c>
      <c r="P28" s="12">
        <f>($D28+$E28*P$6+$F28*P$6^2+$G28*P$6^$H28+$I28*LN(P$6)+$J28*P$6^3+$K28/P$6+$L28/(P$6^2)+$M28/(P$6^3))*$N28</f>
        <v>1.3819520000000001</v>
      </c>
      <c r="Q28" s="2"/>
      <c r="R28" s="2"/>
      <c r="S28" s="2"/>
      <c r="T28" s="2"/>
      <c r="U28" s="2"/>
      <c r="V28" s="2"/>
      <c r="W28" s="12"/>
      <c r="X28" s="2"/>
      <c r="Y28" s="12"/>
      <c r="Z28" s="2"/>
      <c r="AA28" s="1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row>
    <row r="29" spans="1:103" s="1" customFormat="1" x14ac:dyDescent="0.25">
      <c r="A29" s="23"/>
      <c r="C29" s="1" t="s">
        <v>16</v>
      </c>
      <c r="D29" s="1">
        <v>1.35</v>
      </c>
      <c r="E29" s="1">
        <v>4.3299999999999996E-3</v>
      </c>
      <c r="F29" s="1">
        <v>1.37E-4</v>
      </c>
      <c r="G29" s="1">
        <v>0</v>
      </c>
      <c r="H29" s="1">
        <v>0</v>
      </c>
      <c r="I29" s="1">
        <v>0</v>
      </c>
      <c r="J29" s="1">
        <v>0</v>
      </c>
      <c r="K29" s="1">
        <v>0</v>
      </c>
      <c r="L29" s="1">
        <v>0</v>
      </c>
      <c r="M29" s="1">
        <v>0</v>
      </c>
      <c r="N29" s="1">
        <v>1</v>
      </c>
      <c r="P29" s="12">
        <f>($D29+$E29*P$6+$F29*P$6^2+$G29*P$6^$H29+$I29*LN(P$6)+$J29*P$6^3+$K29/P$6+$L29/(P$6^2)+$M29/(P$6^3))*$N29</f>
        <v>1.7424000000000002</v>
      </c>
      <c r="Q29" s="2"/>
      <c r="R29" s="2"/>
      <c r="S29" s="2"/>
      <c r="T29" s="2"/>
      <c r="U29" s="2"/>
      <c r="V29" s="2"/>
      <c r="W29" s="12"/>
      <c r="X29" s="2"/>
      <c r="Y29" s="12"/>
      <c r="Z29" s="2"/>
      <c r="AA29" s="1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row>
    <row r="30" spans="1:103" s="1" customFormat="1" x14ac:dyDescent="0.25">
      <c r="A30" s="23"/>
      <c r="C30" s="1" t="s">
        <v>17</v>
      </c>
      <c r="D30" s="1">
        <v>1.91</v>
      </c>
      <c r="E30" s="1">
        <v>0</v>
      </c>
      <c r="F30" s="1">
        <v>8.8999999999999995E-5</v>
      </c>
      <c r="G30" s="1">
        <v>0</v>
      </c>
      <c r="H30" s="1">
        <v>0</v>
      </c>
      <c r="I30" s="1">
        <v>0</v>
      </c>
      <c r="J30" s="1">
        <v>5.9500000000000002E-7</v>
      </c>
      <c r="K30" s="1">
        <v>0</v>
      </c>
      <c r="L30" s="1">
        <v>0</v>
      </c>
      <c r="M30" s="1">
        <v>0</v>
      </c>
      <c r="N30" s="1">
        <v>1</v>
      </c>
      <c r="P30" s="12">
        <f>($D30+$E30*P$6+$F30*P$6^2+$G30*P$6^$H30+$I30*LN(P$6)+$J30*P$6^3+$K30/P$6+$L30/(P$6^2)+$M30/(P$6^3))*$N30</f>
        <v>2.0904799999999999</v>
      </c>
      <c r="Q30" s="2"/>
      <c r="R30" s="2"/>
      <c r="S30" s="2"/>
      <c r="T30" s="2"/>
      <c r="U30" s="2"/>
      <c r="V30" s="2"/>
      <c r="W30" s="2"/>
      <c r="X30" s="2"/>
      <c r="Y30" s="2"/>
      <c r="Z30" s="2"/>
      <c r="AA30" s="1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row>
    <row r="31" spans="1:103" s="1" customFormat="1" x14ac:dyDescent="0.25">
      <c r="A31" s="23"/>
      <c r="P31" s="12"/>
      <c r="Q31" s="2"/>
      <c r="R31" s="2"/>
      <c r="S31" s="2"/>
      <c r="T31" s="2"/>
      <c r="U31" s="2"/>
      <c r="V31" s="2"/>
      <c r="W31" s="12"/>
      <c r="X31" s="2"/>
      <c r="Y31" s="12"/>
      <c r="Z31" s="2"/>
      <c r="AA31" s="12"/>
      <c r="AB31" s="2"/>
      <c r="AC31" s="2"/>
      <c r="AD31" s="2"/>
      <c r="AE31" s="2"/>
      <c r="AF31" s="2"/>
      <c r="AG31" s="2"/>
      <c r="AH31" s="37"/>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s="1" customFormat="1" x14ac:dyDescent="0.25">
      <c r="A32" s="23"/>
      <c r="B32" s="1" t="s">
        <v>24</v>
      </c>
      <c r="C32" s="1" t="s">
        <v>15</v>
      </c>
      <c r="D32" s="1">
        <v>0.161</v>
      </c>
      <c r="J32" s="1">
        <v>4.1100000000000001E-7</v>
      </c>
      <c r="K32" s="1">
        <v>2.82</v>
      </c>
      <c r="N32" s="1">
        <v>1</v>
      </c>
      <c r="P32" s="12">
        <f>($D32+$E32*P$6+$F32*P$6^2+$G32*P$6^$H32+$I32*LN(P$6)+$J32*P$6^3+$K32/P$6+$L32/(P$6^2)+$M32/(P$6^3))*$N32</f>
        <v>0.25780399999999998</v>
      </c>
      <c r="Q32" s="2"/>
      <c r="R32" s="2"/>
      <c r="S32" s="2"/>
      <c r="T32" s="2"/>
      <c r="U32" s="2"/>
      <c r="V32" s="2"/>
      <c r="W32" s="12"/>
      <c r="X32" s="2"/>
      <c r="Y32" s="12"/>
      <c r="Z32" s="2"/>
      <c r="AA32" s="12"/>
      <c r="AB32" s="2"/>
      <c r="AC32" s="2"/>
      <c r="AD32" s="2"/>
      <c r="AE32" s="2"/>
      <c r="AF32" s="2"/>
      <c r="AG32" s="2"/>
      <c r="AH32" s="37"/>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row>
    <row r="33" spans="1:103" s="1" customFormat="1" x14ac:dyDescent="0.25">
      <c r="A33" s="23"/>
      <c r="C33" s="1" t="s">
        <v>16</v>
      </c>
      <c r="D33" s="1">
        <v>-0.375</v>
      </c>
      <c r="E33" s="1">
        <v>8.0000000000000002E-3</v>
      </c>
      <c r="K33" s="1">
        <v>12.5</v>
      </c>
      <c r="L33" s="1">
        <v>-51.5</v>
      </c>
      <c r="M33" s="1">
        <v>81.099999999999994</v>
      </c>
      <c r="N33" s="1">
        <v>1</v>
      </c>
      <c r="P33" s="12">
        <f>($D33+$E33*P$6+$F33*P$6^2+$G33*P$6^$H33+$I33*LN(P$6)+$J33*P$6^3+$K33/P$6+$L33/(P$6^2)+$M33/(P$6^3))*$N33</f>
        <v>0.22657968749999999</v>
      </c>
      <c r="Q33" s="2"/>
      <c r="R33" s="2"/>
      <c r="S33" s="2"/>
      <c r="T33" s="2"/>
      <c r="U33" s="2"/>
      <c r="V33" s="2"/>
      <c r="W33" s="12"/>
      <c r="X33" s="2"/>
      <c r="Y33" s="12"/>
      <c r="Z33" s="2"/>
      <c r="AA33" s="12"/>
      <c r="AB33" s="2"/>
      <c r="AC33" s="2"/>
      <c r="AD33" s="2"/>
      <c r="AE33" s="2"/>
      <c r="AF33" s="2"/>
      <c r="AG33" s="2"/>
      <c r="AH33" s="37"/>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row>
    <row r="34" spans="1:103" s="1" customFormat="1" x14ac:dyDescent="0.25">
      <c r="A34" s="23"/>
      <c r="C34" s="1" t="s">
        <v>17</v>
      </c>
      <c r="D34" s="1">
        <v>0.38900000000000001</v>
      </c>
      <c r="F34" s="1">
        <v>-9.2E-5</v>
      </c>
      <c r="J34" s="1">
        <v>9.1999999999999998E-7</v>
      </c>
      <c r="M34" s="1">
        <v>70</v>
      </c>
      <c r="N34" s="1">
        <v>1</v>
      </c>
      <c r="P34" s="12">
        <f>($D34+$E34*P$6+$F34*P$6^2+$G34*P$6^$H34+$I34*LN(P$6)+$J34*P$6^3+$K34/P$6+$L34/(P$6^2)+$M34/(P$6^3))*$N34</f>
        <v>0.30177375000000001</v>
      </c>
      <c r="Q34" s="2"/>
      <c r="R34" s="2"/>
      <c r="S34" s="2"/>
      <c r="T34" s="2"/>
      <c r="U34" s="2"/>
      <c r="V34" s="2"/>
      <c r="W34" s="12"/>
      <c r="X34" s="2"/>
      <c r="Y34" s="12"/>
      <c r="Z34" s="2"/>
      <c r="AA34" s="1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row>
    <row r="35" spans="1:103" s="1" customFormat="1" x14ac:dyDescent="0.25">
      <c r="A35" s="23"/>
      <c r="P35" s="12"/>
      <c r="Q35" s="2"/>
      <c r="R35" s="2"/>
      <c r="S35" s="2"/>
      <c r="T35" s="2"/>
      <c r="U35" s="2"/>
      <c r="V35" s="2"/>
      <c r="W35" s="12"/>
      <c r="X35" s="2"/>
      <c r="Y35" s="12"/>
      <c r="Z35" s="2"/>
      <c r="AA35" s="1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row>
    <row r="36" spans="1:103" s="1" customFormat="1" x14ac:dyDescent="0.25">
      <c r="A36" s="23"/>
      <c r="B36" s="1" t="s">
        <v>25</v>
      </c>
      <c r="C36" s="1" t="s">
        <v>15</v>
      </c>
      <c r="D36" s="1">
        <v>0.25</v>
      </c>
      <c r="E36" s="1">
        <v>-2.8300000000000001E-3</v>
      </c>
      <c r="J36" s="1">
        <v>1.72E-7</v>
      </c>
      <c r="K36" s="1">
        <v>0.182</v>
      </c>
      <c r="N36" s="1">
        <v>1</v>
      </c>
      <c r="P36" s="12">
        <f>($D36+$E36*P$6+$F36*P$6^2+$G36*P$6^$H36+$I36*LN(P$6)+$J36*P$6^3+$K36/P$6+$L36/(P$6^2)+$M36/(P$6^3))*$N36</f>
        <v>0.15235799999999999</v>
      </c>
      <c r="Q36" s="2"/>
      <c r="R36" s="2"/>
      <c r="S36" s="2"/>
      <c r="T36" s="2"/>
      <c r="U36" s="2"/>
      <c r="V36" s="2"/>
      <c r="W36" s="2"/>
      <c r="X36" s="2"/>
      <c r="Y36" s="2"/>
      <c r="Z36" s="2"/>
      <c r="AA36" s="1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row>
    <row r="37" spans="1:103" s="1" customFormat="1" x14ac:dyDescent="0.25">
      <c r="A37" s="23"/>
      <c r="C37" s="1" t="s">
        <v>16</v>
      </c>
      <c r="D37" s="1">
        <v>0.30199999999999999</v>
      </c>
      <c r="J37" s="1">
        <v>1.99E-7</v>
      </c>
      <c r="N37" s="1">
        <v>1</v>
      </c>
      <c r="P37" s="12">
        <f>($D37+$E37*P$6+$F37*P$6^2+$G37*P$6^$H37+$I37*LN(P$6)+$J37*P$6^3+$K37/P$6+$L37/(P$6^2)+$M37/(P$6^3))*$N37</f>
        <v>0.31473600000000002</v>
      </c>
      <c r="Q37" s="2"/>
      <c r="R37" s="2"/>
      <c r="S37" s="2"/>
      <c r="T37" s="2"/>
      <c r="U37" s="2"/>
      <c r="V37" s="2"/>
      <c r="W37" s="12"/>
      <c r="X37" s="2"/>
      <c r="Y37" s="36"/>
      <c r="Z37" s="2"/>
      <c r="AA37" s="12"/>
      <c r="AB37" s="2"/>
      <c r="AC37" s="2"/>
      <c r="AD37" s="2"/>
      <c r="AE37" s="2"/>
      <c r="AF37" s="2"/>
      <c r="AG37" s="2"/>
      <c r="AH37" s="37"/>
      <c r="AI37" s="2"/>
      <c r="AJ37" s="37"/>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row>
    <row r="38" spans="1:103" s="1" customFormat="1" x14ac:dyDescent="0.25">
      <c r="A38" s="23"/>
      <c r="C38" s="1" t="s">
        <v>17</v>
      </c>
      <c r="D38" s="1">
        <v>0.26500000000000001</v>
      </c>
      <c r="E38" s="1">
        <v>-2.8E-3</v>
      </c>
      <c r="J38" s="1">
        <v>3.53E-7</v>
      </c>
      <c r="N38" s="1">
        <v>1</v>
      </c>
      <c r="P38" s="12">
        <f>($D38+$E38*P$6+$F38*P$6^2+$G38*P$6^$H38+$I38*LN(P$6)+$J38*P$6^3+$K38/P$6+$L38/(P$6^2)+$M38/(P$6^3))*$N38</f>
        <v>0.17559200000000003</v>
      </c>
      <c r="Q38" s="2"/>
      <c r="R38" s="2"/>
      <c r="S38" s="2"/>
      <c r="T38" s="2"/>
      <c r="U38" s="2"/>
      <c r="V38" s="2"/>
      <c r="W38" s="12"/>
      <c r="X38" s="2"/>
      <c r="Y38" s="36"/>
      <c r="Z38" s="2"/>
      <c r="AA38" s="12"/>
      <c r="AB38" s="2"/>
      <c r="AC38" s="2"/>
      <c r="AD38" s="2"/>
      <c r="AE38" s="2"/>
      <c r="AF38" s="2"/>
      <c r="AG38" s="2"/>
      <c r="AH38" s="37"/>
      <c r="AI38" s="2"/>
      <c r="AJ38" s="37"/>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row>
    <row r="39" spans="1:103" s="1" customFormat="1" x14ac:dyDescent="0.25">
      <c r="A39" s="23"/>
      <c r="P39" s="12"/>
      <c r="Q39" s="2"/>
      <c r="R39" s="2"/>
      <c r="S39" s="2"/>
      <c r="T39" s="2"/>
      <c r="U39" s="2"/>
      <c r="V39" s="2"/>
      <c r="W39" s="12"/>
      <c r="X39" s="2"/>
      <c r="Y39" s="36"/>
      <c r="Z39" s="2"/>
      <c r="AA39" s="12"/>
      <c r="AB39" s="2"/>
      <c r="AC39" s="2"/>
      <c r="AD39" s="2"/>
      <c r="AE39" s="2"/>
      <c r="AF39" s="2"/>
      <c r="AG39" s="2"/>
      <c r="AH39" s="37"/>
      <c r="AI39" s="2"/>
      <c r="AJ39" s="37"/>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row>
    <row r="40" spans="1:103" s="1" customFormat="1" x14ac:dyDescent="0.25">
      <c r="A40" s="23"/>
      <c r="B40" s="1" t="s">
        <v>26</v>
      </c>
      <c r="C40" s="1" t="s">
        <v>15</v>
      </c>
      <c r="D40" s="1">
        <v>0.25</v>
      </c>
      <c r="E40" s="1">
        <v>-2.8300000000000001E-3</v>
      </c>
      <c r="J40" s="1">
        <v>1.72E-7</v>
      </c>
      <c r="K40" s="1">
        <v>0.182</v>
      </c>
      <c r="N40" s="1">
        <v>0.6</v>
      </c>
      <c r="P40" s="12">
        <f>($D40+$E40*P$6+$F40*P$6^2+$G40*P$6^$H40+$I40*LN(P$6)+$J40*P$6^3+$K40/P$6+$L40/(P$6^2)+$M40/(P$6^3))*$N40</f>
        <v>9.1414799999999991E-2</v>
      </c>
      <c r="Q40" s="2"/>
      <c r="R40" s="2"/>
      <c r="S40" s="2"/>
      <c r="T40" s="2"/>
      <c r="U40" s="2"/>
      <c r="V40" s="2"/>
      <c r="W40" s="12"/>
      <c r="X40" s="2"/>
      <c r="Y40" s="36"/>
      <c r="Z40" s="2"/>
      <c r="AA40" s="12"/>
      <c r="AB40" s="2"/>
      <c r="AC40" s="2"/>
      <c r="AD40" s="2"/>
      <c r="AE40" s="2"/>
      <c r="AF40" s="2"/>
      <c r="AG40" s="2"/>
      <c r="AH40" s="37"/>
      <c r="AI40" s="2"/>
      <c r="AJ40" s="37"/>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row>
    <row r="41" spans="1:103" s="1" customFormat="1" x14ac:dyDescent="0.25">
      <c r="A41" s="23"/>
      <c r="C41" s="1" t="s">
        <v>16</v>
      </c>
      <c r="D41" s="1">
        <v>0.30199999999999999</v>
      </c>
      <c r="J41" s="1">
        <v>1.99E-7</v>
      </c>
      <c r="N41" s="1">
        <v>0.6</v>
      </c>
      <c r="P41" s="12">
        <f>($D41+$E41*P$6+$F41*P$6^2+$G41*P$6^$H41+$I41*LN(P$6)+$J41*P$6^3+$K41/P$6+$L41/(P$6^2)+$M41/(P$6^3))*$N41</f>
        <v>0.1888416</v>
      </c>
      <c r="Q41" s="2"/>
      <c r="R41" s="2"/>
      <c r="S41" s="2"/>
      <c r="T41" s="2"/>
      <c r="U41" s="2"/>
      <c r="V41" s="2"/>
      <c r="W41" s="12"/>
      <c r="X41" s="2"/>
      <c r="Y41" s="36"/>
      <c r="Z41" s="2"/>
      <c r="AA41" s="1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row>
    <row r="42" spans="1:103" s="1" customFormat="1" x14ac:dyDescent="0.25">
      <c r="A42" s="23"/>
      <c r="C42" s="1" t="s">
        <v>17</v>
      </c>
      <c r="D42" s="1">
        <v>0.26500000000000001</v>
      </c>
      <c r="E42" s="1">
        <v>-2.8E-3</v>
      </c>
      <c r="J42" s="1">
        <v>3.53E-7</v>
      </c>
      <c r="N42" s="1">
        <v>0.6</v>
      </c>
      <c r="P42" s="12">
        <f>($D42+$E42*P$6+$F42*P$6^2+$G42*P$6^$H42+$I42*LN(P$6)+$J42*P$6^3+$K42/P$6+$L42/(P$6^2)+$M42/(P$6^3))*$N42</f>
        <v>0.10535520000000001</v>
      </c>
      <c r="Q42" s="2"/>
      <c r="R42" s="2"/>
      <c r="S42" s="2"/>
      <c r="T42" s="2"/>
      <c r="U42" s="2"/>
      <c r="V42" s="2"/>
      <c r="W42" s="12"/>
      <c r="X42" s="2"/>
      <c r="Y42" s="36"/>
      <c r="Z42" s="2"/>
      <c r="AA42" s="1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row>
    <row r="43" spans="1:103" s="1" customFormat="1" x14ac:dyDescent="0.25">
      <c r="A43" s="23"/>
      <c r="P43" s="12"/>
      <c r="Q43" s="2"/>
      <c r="R43" s="2"/>
      <c r="S43" s="2"/>
      <c r="T43" s="2"/>
      <c r="U43" s="2"/>
      <c r="V43" s="2"/>
      <c r="W43" s="12"/>
      <c r="X43" s="2"/>
      <c r="Y43" s="36"/>
      <c r="Z43" s="2"/>
      <c r="AA43" s="1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row>
    <row r="44" spans="1:103" s="1" customFormat="1" x14ac:dyDescent="0.25">
      <c r="A44" s="23"/>
      <c r="B44" s="1" t="s">
        <v>27</v>
      </c>
      <c r="C44" s="1" t="s">
        <v>15</v>
      </c>
      <c r="D44" s="1">
        <v>0.25</v>
      </c>
      <c r="E44" s="1">
        <v>-2.8300000000000001E-3</v>
      </c>
      <c r="J44" s="1">
        <v>1.72E-7</v>
      </c>
      <c r="K44" s="1">
        <v>0.182</v>
      </c>
      <c r="N44" s="1">
        <v>0.32</v>
      </c>
      <c r="P44" s="12">
        <f>($D44+$E44*P$6+$F44*P$6^2+$G44*P$6^$H44+$I44*LN(P$6)+$J44*P$6^3+$K44/P$6+$L44/(P$6^2)+$M44/(P$6^3))*$N44</f>
        <v>4.8754560000000002E-2</v>
      </c>
      <c r="Q44" s="2"/>
      <c r="R44" s="2"/>
      <c r="S44" s="2"/>
      <c r="T44" s="2"/>
      <c r="U44" s="2"/>
      <c r="V44" s="2"/>
      <c r="W44" s="2"/>
      <c r="X44" s="2"/>
      <c r="Y44" s="2"/>
      <c r="Z44" s="2"/>
      <c r="AA44" s="1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row>
    <row r="45" spans="1:103" s="1" customFormat="1" x14ac:dyDescent="0.25">
      <c r="A45" s="23"/>
      <c r="C45" s="1" t="s">
        <v>16</v>
      </c>
      <c r="D45" s="1">
        <v>0.30199999999999999</v>
      </c>
      <c r="J45" s="1">
        <v>1.99E-7</v>
      </c>
      <c r="N45" s="1">
        <v>0.32</v>
      </c>
      <c r="P45" s="12">
        <f>($D45+$E45*P$6+$F45*P$6^2+$G45*P$6^$H45+$I45*LN(P$6)+$J45*P$6^3+$K45/P$6+$L45/(P$6^2)+$M45/(P$6^3))*$N45</f>
        <v>0.10071552</v>
      </c>
      <c r="Q45" s="2"/>
      <c r="R45" s="2"/>
      <c r="S45" s="2"/>
      <c r="T45" s="2"/>
      <c r="U45" s="2"/>
      <c r="V45" s="2"/>
      <c r="W45" s="12"/>
      <c r="X45" s="2"/>
      <c r="Y45" s="36"/>
      <c r="Z45" s="2"/>
      <c r="AA45" s="12"/>
      <c r="AB45" s="2"/>
      <c r="AC45" s="2"/>
      <c r="AD45" s="2"/>
      <c r="AE45" s="2"/>
      <c r="AF45" s="2"/>
      <c r="AG45" s="2"/>
      <c r="AH45" s="37"/>
      <c r="AI45" s="2"/>
      <c r="AJ45" s="37"/>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row>
    <row r="46" spans="1:103" s="1" customFormat="1" x14ac:dyDescent="0.25">
      <c r="A46" s="23"/>
      <c r="C46" s="1" t="s">
        <v>17</v>
      </c>
      <c r="D46" s="1">
        <v>0.26500000000000001</v>
      </c>
      <c r="E46" s="1">
        <v>-2.8E-3</v>
      </c>
      <c r="J46" s="1">
        <v>3.53E-7</v>
      </c>
      <c r="N46" s="1">
        <v>0.32</v>
      </c>
      <c r="P46" s="12">
        <f>($D46+$E46*P$6+$F46*P$6^2+$G46*P$6^$H46+$I46*LN(P$6)+$J46*P$6^3+$K46/P$6+$L46/(P$6^2)+$M46/(P$6^3))*$N46</f>
        <v>5.6189440000000007E-2</v>
      </c>
      <c r="Q46" s="2"/>
      <c r="R46" s="2"/>
      <c r="S46" s="2"/>
      <c r="T46" s="2"/>
      <c r="U46" s="2"/>
      <c r="V46" s="2"/>
      <c r="W46" s="12"/>
      <c r="X46" s="2"/>
      <c r="Y46" s="36"/>
      <c r="Z46" s="2"/>
      <c r="AA46" s="12"/>
      <c r="AB46" s="2"/>
      <c r="AC46" s="2"/>
      <c r="AD46" s="2"/>
      <c r="AE46" s="2"/>
      <c r="AF46" s="2"/>
      <c r="AG46" s="2"/>
      <c r="AH46" s="37"/>
      <c r="AI46" s="2"/>
      <c r="AJ46" s="37"/>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row>
    <row r="47" spans="1:103" x14ac:dyDescent="0.25">
      <c r="P47" s="12"/>
      <c r="W47" s="12"/>
      <c r="Y47" s="36"/>
      <c r="AA47" s="12"/>
      <c r="AH47" s="37"/>
      <c r="AJ47" s="37"/>
    </row>
    <row r="48" spans="1:103" x14ac:dyDescent="0.25">
      <c r="P48" s="12"/>
      <c r="W48" s="12"/>
      <c r="Y48" s="36"/>
      <c r="AA48" s="12"/>
      <c r="AH48" s="37"/>
      <c r="AJ48" s="37"/>
    </row>
    <row r="49" spans="1:36" x14ac:dyDescent="0.25">
      <c r="A49" s="23" t="s">
        <v>32</v>
      </c>
      <c r="B49" s="1" t="s">
        <v>29</v>
      </c>
      <c r="C49" s="1" t="s">
        <v>31</v>
      </c>
      <c r="D49" s="1">
        <v>0.88</v>
      </c>
      <c r="E49" s="1">
        <v>-1.15E-2</v>
      </c>
      <c r="F49" s="1">
        <v>8.6000000000000003E-5</v>
      </c>
      <c r="G49" s="1">
        <v>0</v>
      </c>
      <c r="H49" s="1">
        <v>0</v>
      </c>
      <c r="I49" s="1">
        <v>0</v>
      </c>
      <c r="J49" s="1">
        <v>0</v>
      </c>
      <c r="K49" s="1">
        <v>1.67</v>
      </c>
      <c r="L49" s="1">
        <v>0</v>
      </c>
      <c r="M49" s="1">
        <v>0</v>
      </c>
      <c r="N49" s="1">
        <v>1</v>
      </c>
      <c r="P49" s="12">
        <f>($D49+$E49*P$6+$F49*P$6^2+$G49*P$6^$H49+$I49*LN(P$6)+$J49*P$6^3+$K49/P$6+$L49/(P$6^2)+$M49/(P$6^3))*$N49</f>
        <v>0.59935000000000005</v>
      </c>
      <c r="W49" s="12"/>
      <c r="Y49" s="36"/>
      <c r="AA49" s="12"/>
    </row>
    <row r="50" spans="1:36" x14ac:dyDescent="0.25">
      <c r="A50" s="23"/>
      <c r="B50" s="1"/>
      <c r="C50" s="1" t="s">
        <v>17</v>
      </c>
      <c r="D50" s="1">
        <v>0.63800000000000001</v>
      </c>
      <c r="E50" s="1">
        <v>0</v>
      </c>
      <c r="F50" s="1">
        <v>0</v>
      </c>
      <c r="G50" s="1">
        <v>0</v>
      </c>
      <c r="H50" s="1">
        <v>0</v>
      </c>
      <c r="I50" s="1">
        <v>0</v>
      </c>
      <c r="J50" s="1">
        <v>2.04E-7</v>
      </c>
      <c r="K50" s="1">
        <v>6.02</v>
      </c>
      <c r="L50" s="1">
        <v>-10.6</v>
      </c>
      <c r="M50" s="1">
        <v>0</v>
      </c>
      <c r="N50" s="1">
        <v>1</v>
      </c>
      <c r="P50" s="12">
        <f>($D50+$E50*P$6+$F50*P$6^2+$G50*P$6^$H50+$I50*LN(P$6)+$J50*P$6^3+$K50/P$6+$L50/(P$6^2)+$M50/(P$6^3))*$N50</f>
        <v>0.79493099999999994</v>
      </c>
      <c r="W50" s="12"/>
      <c r="Y50" s="36"/>
      <c r="AA50" s="12"/>
    </row>
    <row r="51" spans="1:36" x14ac:dyDescent="0.25">
      <c r="A51" s="23"/>
      <c r="B51" s="1"/>
      <c r="C51" s="1"/>
      <c r="D51" s="1"/>
      <c r="E51" s="1"/>
      <c r="F51" s="1"/>
      <c r="G51" s="1"/>
      <c r="H51" s="1"/>
      <c r="I51" s="1"/>
      <c r="J51" s="1"/>
      <c r="K51" s="1"/>
      <c r="L51" s="1"/>
      <c r="M51" s="1"/>
      <c r="N51" s="1"/>
      <c r="P51" s="12"/>
      <c r="W51" s="12"/>
      <c r="Y51" s="36"/>
      <c r="AA51" s="12"/>
    </row>
    <row r="52" spans="1:36" x14ac:dyDescent="0.25">
      <c r="A52" s="23"/>
      <c r="B52" s="1" t="s">
        <v>24</v>
      </c>
      <c r="C52" s="1" t="s">
        <v>31</v>
      </c>
      <c r="D52" s="1">
        <v>0.51400000000000001</v>
      </c>
      <c r="E52" s="1"/>
      <c r="F52" s="1">
        <v>-6.3999999999999997E-5</v>
      </c>
      <c r="G52" s="1"/>
      <c r="H52" s="1"/>
      <c r="I52" s="1"/>
      <c r="J52" s="1">
        <v>7.0699999999999996E-7</v>
      </c>
      <c r="K52" s="1"/>
      <c r="L52" s="1">
        <v>119</v>
      </c>
      <c r="M52" s="1">
        <v>-408</v>
      </c>
      <c r="N52" s="1">
        <v>1</v>
      </c>
      <c r="P52" s="12">
        <f>($D52+$E52*P$6+$F52*P$6^2+$G52*P$6^$H52+$I52*LN(P$6)+$J52*P$6^3+$K52/P$6+$L52/(P$6^2)+$M52/(P$6^3))*$N52</f>
        <v>0.52484799999999998</v>
      </c>
    </row>
    <row r="53" spans="1:36" x14ac:dyDescent="0.25">
      <c r="A53" s="23"/>
      <c r="B53" s="1"/>
      <c r="C53" s="1" t="s">
        <v>17</v>
      </c>
      <c r="D53" s="1">
        <v>-0.378</v>
      </c>
      <c r="E53" s="1"/>
      <c r="F53" s="1"/>
      <c r="G53" s="1"/>
      <c r="H53" s="1"/>
      <c r="I53" s="1"/>
      <c r="J53" s="1">
        <v>4.9800000000000004E-7</v>
      </c>
      <c r="K53" s="1">
        <v>47</v>
      </c>
      <c r="L53" s="1">
        <v>-327</v>
      </c>
      <c r="M53" s="1">
        <v>790</v>
      </c>
      <c r="N53" s="1">
        <v>1</v>
      </c>
      <c r="P53" s="12">
        <f>($D53+$E53*P$6+$F53*P$6^2+$G53*P$6^$H53+$I53*LN(P$6)+$J53*P$6^3+$K53/P$6+$L53/(P$6^2)+$M53/(P$6^3))*$N53</f>
        <v>0.63684075000000007</v>
      </c>
      <c r="W53" s="12"/>
      <c r="Y53" s="36"/>
      <c r="AA53" s="12"/>
      <c r="AH53" s="37"/>
      <c r="AJ53" s="37"/>
    </row>
    <row r="54" spans="1:36" x14ac:dyDescent="0.25">
      <c r="A54" s="23"/>
      <c r="B54" s="1"/>
      <c r="C54" s="1"/>
      <c r="D54" s="1"/>
      <c r="E54" s="1"/>
      <c r="F54" s="1"/>
      <c r="G54" s="1"/>
      <c r="H54" s="1"/>
      <c r="I54" s="1"/>
      <c r="J54" s="1"/>
      <c r="K54" s="1"/>
      <c r="L54" s="1"/>
      <c r="M54" s="1"/>
      <c r="N54" s="1"/>
      <c r="P54" s="12"/>
      <c r="W54" s="12"/>
      <c r="Y54" s="36"/>
      <c r="AA54" s="12"/>
      <c r="AH54" s="37"/>
      <c r="AJ54" s="37"/>
    </row>
    <row r="55" spans="1:36" x14ac:dyDescent="0.25">
      <c r="A55" s="23"/>
      <c r="B55" s="1" t="s">
        <v>25</v>
      </c>
      <c r="C55" s="1" t="s">
        <v>31</v>
      </c>
      <c r="D55" s="1">
        <v>0.84399999999999997</v>
      </c>
      <c r="E55" s="1">
        <v>-8.8400000000000006E-3</v>
      </c>
      <c r="F55" s="1"/>
      <c r="G55" s="1"/>
      <c r="H55" s="1"/>
      <c r="I55" s="1"/>
      <c r="J55" s="1">
        <v>7.0800000000000004E-7</v>
      </c>
      <c r="K55" s="1"/>
      <c r="L55" s="1"/>
      <c r="M55" s="1"/>
      <c r="N55" s="1">
        <v>1</v>
      </c>
      <c r="P55" s="12">
        <f>($D55+$E55*P$6+$F55*P$6^2+$G55*P$6^$H55+$I55*LN(P$6)+$J55*P$6^3+$K55/P$6+$L55/(P$6^2)+$M55/(P$6^3))*$N55</f>
        <v>0.53571199999999997</v>
      </c>
      <c r="W55" s="12"/>
      <c r="Y55" s="36"/>
      <c r="AA55" s="12"/>
      <c r="AH55" s="37"/>
      <c r="AJ55" s="37"/>
    </row>
    <row r="56" spans="1:36" x14ac:dyDescent="0.25">
      <c r="A56" s="23"/>
      <c r="B56" s="1"/>
      <c r="C56" s="1" t="s">
        <v>17</v>
      </c>
      <c r="D56" s="1">
        <v>0.35799999999999998</v>
      </c>
      <c r="E56" s="1"/>
      <c r="F56" s="1"/>
      <c r="G56" s="1"/>
      <c r="H56" s="1"/>
      <c r="I56" s="1"/>
      <c r="J56" s="1">
        <v>2.5100000000000001E-7</v>
      </c>
      <c r="K56" s="1">
        <v>11.5</v>
      </c>
      <c r="L56" s="1"/>
      <c r="M56" s="1"/>
      <c r="N56" s="1">
        <v>1</v>
      </c>
      <c r="P56" s="12">
        <f>($D56+$E56*P$6+$F56*P$6^2+$G56*P$6^$H56+$I56*LN(P$6)+$J56*P$6^3+$K56/P$6+$L56/(P$6^2)+$M56/(P$6^3))*$N56</f>
        <v>0.66156400000000004</v>
      </c>
      <c r="W56" s="12"/>
      <c r="Y56" s="36"/>
      <c r="AA56" s="12"/>
      <c r="AH56" s="37"/>
      <c r="AJ56" s="37"/>
    </row>
    <row r="57" spans="1:36" x14ac:dyDescent="0.25">
      <c r="A57" s="23"/>
      <c r="B57" s="1"/>
      <c r="C57" s="1"/>
      <c r="D57" s="1"/>
      <c r="E57" s="1"/>
      <c r="F57" s="1"/>
      <c r="G57" s="1"/>
      <c r="H57" s="1"/>
      <c r="I57" s="1"/>
      <c r="J57" s="1"/>
      <c r="K57" s="1"/>
      <c r="L57" s="1"/>
      <c r="M57" s="1"/>
      <c r="N57" s="1"/>
      <c r="P57" s="12"/>
      <c r="W57" s="12"/>
      <c r="Y57" s="36"/>
      <c r="AA57" s="12"/>
      <c r="AH57" s="37"/>
    </row>
    <row r="58" spans="1:36" x14ac:dyDescent="0.25">
      <c r="A58" s="23"/>
      <c r="B58" s="1" t="s">
        <v>26</v>
      </c>
      <c r="C58" s="1" t="s">
        <v>31</v>
      </c>
      <c r="D58" s="1">
        <v>0.84399999999999997</v>
      </c>
      <c r="E58" s="1">
        <v>-8.8400000000000006E-3</v>
      </c>
      <c r="F58" s="1"/>
      <c r="G58" s="1"/>
      <c r="H58" s="1"/>
      <c r="I58" s="1"/>
      <c r="J58" s="1">
        <v>7.0800000000000004E-7</v>
      </c>
      <c r="K58" s="1"/>
      <c r="L58" s="1"/>
      <c r="M58" s="1"/>
      <c r="N58" s="1">
        <v>1</v>
      </c>
      <c r="P58" s="12">
        <f>($D58+$E58*P$6+$F58*P$6^2+$G58*P$6^$H58+$I58*LN(P$6)+$J58*P$6^3+$K58/P$6+$L58/(P$6^2)+$M58/(P$6^3))*$N58</f>
        <v>0.53571199999999997</v>
      </c>
      <c r="W58" s="12"/>
      <c r="Y58" s="36"/>
      <c r="AA58" s="12"/>
    </row>
    <row r="59" spans="1:36" x14ac:dyDescent="0.25">
      <c r="A59" s="23"/>
      <c r="B59" s="1"/>
      <c r="C59" s="1" t="s">
        <v>17</v>
      </c>
      <c r="D59" s="1">
        <v>0.35799999999999998</v>
      </c>
      <c r="E59" s="1"/>
      <c r="F59" s="1"/>
      <c r="G59" s="1"/>
      <c r="H59" s="1"/>
      <c r="I59" s="1"/>
      <c r="J59" s="1">
        <v>2.5100000000000001E-7</v>
      </c>
      <c r="K59" s="1">
        <v>11.5</v>
      </c>
      <c r="L59" s="1"/>
      <c r="M59" s="1"/>
      <c r="N59" s="1">
        <v>1</v>
      </c>
      <c r="P59" s="12">
        <f>($D59+$E59*P$6+$F59*P$6^2+$G59*P$6^$H59+$I59*LN(P$6)+$J59*P$6^3+$K59/P$6+$L59/(P$6^2)+$M59/(P$6^3))*$N59</f>
        <v>0.66156400000000004</v>
      </c>
      <c r="W59" s="12"/>
      <c r="Y59" s="36"/>
      <c r="AA59" s="12"/>
    </row>
    <row r="60" spans="1:36" x14ac:dyDescent="0.25">
      <c r="A60" s="23"/>
      <c r="B60" s="1"/>
      <c r="C60" s="1"/>
      <c r="D60" s="1"/>
      <c r="E60" s="1"/>
      <c r="F60" s="1"/>
      <c r="G60" s="1"/>
      <c r="H60" s="1"/>
      <c r="I60" s="1"/>
      <c r="J60" s="1"/>
      <c r="K60" s="1"/>
      <c r="L60" s="1"/>
      <c r="M60" s="1"/>
      <c r="N60" s="1"/>
      <c r="P60" s="12"/>
    </row>
    <row r="61" spans="1:36" x14ac:dyDescent="0.25">
      <c r="A61" s="23"/>
      <c r="B61" s="1" t="s">
        <v>27</v>
      </c>
      <c r="C61" s="1" t="s">
        <v>31</v>
      </c>
      <c r="D61" s="1">
        <v>0.84399999999999997</v>
      </c>
      <c r="E61" s="1">
        <v>-8.8400000000000006E-3</v>
      </c>
      <c r="F61" s="1"/>
      <c r="G61" s="1"/>
      <c r="H61" s="1"/>
      <c r="I61" s="1"/>
      <c r="J61" s="1">
        <v>7.0800000000000004E-7</v>
      </c>
      <c r="K61" s="1"/>
      <c r="L61" s="1"/>
      <c r="M61" s="1"/>
      <c r="N61" s="1">
        <v>0.5</v>
      </c>
      <c r="P61" s="12">
        <f>($D61+$E61*P$6+$F61*P$6^2+$G61*P$6^$H61+$I61*LN(P$6)+$J61*P$6^3+$K61/P$6+$L61/(P$6^2)+$M61/(P$6^3))*$N61</f>
        <v>0.26785599999999998</v>
      </c>
    </row>
    <row r="62" spans="1:36" x14ac:dyDescent="0.25">
      <c r="A62" s="23"/>
      <c r="B62" s="1"/>
      <c r="C62" s="1" t="s">
        <v>17</v>
      </c>
      <c r="D62" s="1">
        <v>0.35799999999999998</v>
      </c>
      <c r="E62" s="1"/>
      <c r="F62" s="1"/>
      <c r="G62" s="1"/>
      <c r="H62" s="1"/>
      <c r="I62" s="1"/>
      <c r="J62" s="1">
        <v>2.5100000000000001E-7</v>
      </c>
      <c r="K62" s="1">
        <v>11.5</v>
      </c>
      <c r="L62" s="1"/>
      <c r="M62" s="1"/>
      <c r="N62" s="1">
        <v>0.5</v>
      </c>
      <c r="P62" s="12">
        <f>($D62+$E62*P$6+$F62*P$6^2+$G62*P$6^$H62+$I62*LN(P$6)+$J62*P$6^3+$K62/P$6+$L62/(P$6^2)+$M62/(P$6^3))*$N62</f>
        <v>0.33078200000000002</v>
      </c>
    </row>
    <row r="63" spans="1:36" x14ac:dyDescent="0.25">
      <c r="P63" s="12"/>
    </row>
    <row r="64" spans="1:36" x14ac:dyDescent="0.25">
      <c r="P64" s="12"/>
    </row>
    <row r="65" spans="1:16" x14ac:dyDescent="0.25">
      <c r="A65" s="23" t="s">
        <v>34</v>
      </c>
      <c r="B65" s="1" t="s">
        <v>33</v>
      </c>
      <c r="C65" s="1"/>
      <c r="D65" s="1">
        <v>1.5959999999999999</v>
      </c>
      <c r="E65" s="1">
        <v>-6.7199999999999994E-3</v>
      </c>
      <c r="F65" s="1">
        <v>1.236E-4</v>
      </c>
      <c r="G65" s="1">
        <v>0</v>
      </c>
      <c r="H65" s="1">
        <v>0</v>
      </c>
      <c r="I65" s="1">
        <v>0</v>
      </c>
      <c r="J65" s="1">
        <v>0</v>
      </c>
      <c r="K65" s="1">
        <v>0</v>
      </c>
      <c r="L65" s="1">
        <v>0</v>
      </c>
      <c r="M65" s="1">
        <v>0</v>
      </c>
      <c r="N65" s="1">
        <v>1</v>
      </c>
      <c r="P65" s="12">
        <f>($D65+$E65*P$6+$F65*P$6^2+$G65*P$6^$H65+$I65*LN(P$6)+$J65*P$6^3+$K65/P$6+$L65/(P$6^2)+$M65/(P$6^3))*$N65</f>
        <v>1.5249599999999999</v>
      </c>
    </row>
    <row r="66" spans="1:16" x14ac:dyDescent="0.25">
      <c r="A66" s="23"/>
      <c r="B66" s="1"/>
      <c r="C66" s="1"/>
      <c r="D66" s="1"/>
      <c r="E66" s="1"/>
      <c r="F66" s="1"/>
      <c r="G66" s="1"/>
      <c r="H66" s="1"/>
      <c r="I66" s="1"/>
      <c r="J66" s="1"/>
      <c r="K66" s="1"/>
      <c r="L66" s="1"/>
      <c r="M66" s="1"/>
      <c r="N66" s="1"/>
      <c r="P66" s="12"/>
    </row>
    <row r="67" spans="1:16" x14ac:dyDescent="0.25">
      <c r="A67" s="23"/>
      <c r="B67" s="1" t="s">
        <v>24</v>
      </c>
      <c r="C67" s="1"/>
      <c r="D67" s="1">
        <v>0.41399999999999998</v>
      </c>
      <c r="E67" s="1"/>
      <c r="F67" s="1">
        <v>-5.3999999999999998E-5</v>
      </c>
      <c r="G67" s="1"/>
      <c r="H67" s="1"/>
      <c r="I67" s="1"/>
      <c r="J67" s="1">
        <v>5.7700000000000004E-7</v>
      </c>
      <c r="K67" s="1">
        <v>0</v>
      </c>
      <c r="L67" s="1">
        <v>0</v>
      </c>
      <c r="M67" s="1">
        <v>0</v>
      </c>
      <c r="N67" s="1">
        <v>1</v>
      </c>
      <c r="P67" s="12">
        <f>($D67+$E67*P$6+$F67*P$6^2+$G67*P$6^$H67+$I67*LN(P$6)+$J67*P$6^3+$K67/P$6+$L67/(P$6^2)+$M67/(P$6^3))*$N67</f>
        <v>0.36452800000000002</v>
      </c>
    </row>
    <row r="68" spans="1:16" x14ac:dyDescent="0.25">
      <c r="A68" s="23"/>
      <c r="B68" s="1"/>
      <c r="C68" s="1"/>
      <c r="D68" s="1"/>
      <c r="E68" s="1"/>
      <c r="F68" s="1"/>
      <c r="G68" s="1"/>
      <c r="H68" s="1"/>
      <c r="I68" s="1"/>
      <c r="J68" s="1"/>
      <c r="K68" s="1"/>
      <c r="L68" s="1"/>
      <c r="M68" s="1"/>
      <c r="N68" s="1"/>
      <c r="P68" s="12"/>
    </row>
    <row r="69" spans="1:16" x14ac:dyDescent="0.25">
      <c r="A69" s="23"/>
      <c r="B69" s="1" t="s">
        <v>25</v>
      </c>
      <c r="C69" s="1"/>
      <c r="D69" s="1">
        <v>0.30199999999999999</v>
      </c>
      <c r="E69" s="1"/>
      <c r="F69" s="1"/>
      <c r="G69" s="1"/>
      <c r="H69" s="1"/>
      <c r="I69" s="1"/>
      <c r="J69" s="1">
        <v>1.99E-7</v>
      </c>
      <c r="K69" s="1"/>
      <c r="L69" s="1"/>
      <c r="M69" s="1"/>
      <c r="N69" s="1">
        <v>1</v>
      </c>
      <c r="P69" s="12">
        <f>($D69+$E69*P$6+$F69*P$6^2+$G69*P$6^$H69+$I69*LN(P$6)+$J69*P$6^3+$K69/P$6+$L69/(P$6^2)+$M69/(P$6^3))*$N69</f>
        <v>0.31473600000000002</v>
      </c>
    </row>
    <row r="70" spans="1:16" x14ac:dyDescent="0.25">
      <c r="A70" s="23"/>
      <c r="B70" s="1"/>
      <c r="C70" s="1"/>
      <c r="D70" s="1"/>
      <c r="E70" s="1"/>
      <c r="F70" s="1"/>
      <c r="G70" s="1"/>
      <c r="H70" s="1"/>
      <c r="I70" s="1"/>
      <c r="J70" s="1"/>
      <c r="K70" s="1"/>
      <c r="L70" s="1"/>
      <c r="M70" s="1"/>
      <c r="N70" s="1"/>
      <c r="P70" s="12"/>
    </row>
    <row r="71" spans="1:16" x14ac:dyDescent="0.25">
      <c r="A71" s="23"/>
      <c r="B71" s="1" t="s">
        <v>26</v>
      </c>
      <c r="C71" s="1"/>
      <c r="D71" s="1">
        <v>0.30199999999999999</v>
      </c>
      <c r="E71" s="1"/>
      <c r="F71" s="1"/>
      <c r="G71" s="1"/>
      <c r="H71" s="1"/>
      <c r="I71" s="1"/>
      <c r="J71" s="1">
        <v>1.99E-7</v>
      </c>
      <c r="K71" s="1"/>
      <c r="L71" s="1"/>
      <c r="M71" s="1"/>
      <c r="N71" s="1">
        <v>0.6</v>
      </c>
      <c r="P71" s="12">
        <f>($D71+$E71*P$6+$F71*P$6^2+$G71*P$6^$H71+$I71*LN(P$6)+$J71*P$6^3+$K71/P$6+$L71/(P$6^2)+$M71/(P$6^3))*$N71</f>
        <v>0.1888416</v>
      </c>
    </row>
    <row r="72" spans="1:16" x14ac:dyDescent="0.25">
      <c r="A72" s="23"/>
      <c r="B72" s="1"/>
      <c r="C72" s="1"/>
      <c r="D72" s="1"/>
      <c r="E72" s="1"/>
      <c r="F72" s="1"/>
      <c r="G72" s="1"/>
      <c r="H72" s="1"/>
      <c r="I72" s="1"/>
      <c r="J72" s="1"/>
      <c r="K72" s="1"/>
      <c r="L72" s="1"/>
      <c r="M72" s="1"/>
      <c r="N72" s="1"/>
      <c r="P72" s="12"/>
    </row>
    <row r="73" spans="1:16" x14ac:dyDescent="0.25">
      <c r="A73" s="23"/>
      <c r="B73" s="1" t="s">
        <v>27</v>
      </c>
      <c r="C73" s="1"/>
      <c r="D73" s="1">
        <v>0.30199999999999999</v>
      </c>
      <c r="E73" s="1"/>
      <c r="F73" s="1"/>
      <c r="G73" s="1"/>
      <c r="H73" s="1"/>
      <c r="I73" s="1"/>
      <c r="J73" s="1">
        <v>1.99E-7</v>
      </c>
      <c r="K73" s="1"/>
      <c r="L73" s="1"/>
      <c r="M73" s="1"/>
      <c r="N73" s="1">
        <v>0.33</v>
      </c>
      <c r="P73" s="12">
        <f>($D73+$E73*P$6+$F73*P$6^2+$G73*P$6^$H73+$I73*LN(P$6)+$J73*P$6^3+$K73/P$6+$L73/(P$6^2)+$M73/(P$6^3))*$N73</f>
        <v>0.10386288</v>
      </c>
    </row>
    <row r="74" spans="1:16" x14ac:dyDescent="0.25">
      <c r="P74" s="12"/>
    </row>
    <row r="75" spans="1:16" x14ac:dyDescent="0.25">
      <c r="P75" s="12"/>
    </row>
    <row r="76" spans="1:16" x14ac:dyDescent="0.25">
      <c r="A76" s="23" t="s">
        <v>35</v>
      </c>
      <c r="B76" s="1" t="s">
        <v>33</v>
      </c>
      <c r="C76" s="1"/>
      <c r="D76" s="1">
        <v>0.95520000000000005</v>
      </c>
      <c r="E76" s="1"/>
      <c r="F76" s="1">
        <v>-3.1600000000000002E-5</v>
      </c>
      <c r="G76" s="1"/>
      <c r="H76" s="1"/>
      <c r="I76" s="1"/>
      <c r="J76" s="1">
        <v>6.2440000000000001E-7</v>
      </c>
      <c r="K76" s="1">
        <v>15.691999999999998</v>
      </c>
      <c r="L76" s="1"/>
      <c r="M76" s="1">
        <v>-27.52</v>
      </c>
      <c r="N76" s="1">
        <v>1</v>
      </c>
      <c r="P76" s="12">
        <f>($D76+$E76*P$6+$F76*P$6^2+$G76*P$6^$H76+$I76*LN(P$6)+$J76*P$6^3+$K76/P$6+$L76/(P$6^2)+$M76/(P$6^3))*$N76</f>
        <v>1.3364716000000001</v>
      </c>
    </row>
    <row r="77" spans="1:16" x14ac:dyDescent="0.25">
      <c r="A77" s="23"/>
      <c r="B77" s="1"/>
      <c r="C77" s="1"/>
      <c r="D77" s="1"/>
      <c r="E77" s="1"/>
      <c r="F77" s="1"/>
      <c r="G77" s="1"/>
      <c r="H77" s="1"/>
      <c r="I77" s="1"/>
      <c r="J77" s="1"/>
      <c r="K77" s="1"/>
      <c r="L77" s="1"/>
      <c r="M77" s="1"/>
      <c r="N77" s="1"/>
      <c r="P77" s="12"/>
    </row>
    <row r="78" spans="1:16" x14ac:dyDescent="0.25">
      <c r="A78" s="23"/>
      <c r="B78" s="1" t="s">
        <v>24</v>
      </c>
      <c r="C78" s="1"/>
      <c r="D78" s="1">
        <v>1.31</v>
      </c>
      <c r="E78" s="1"/>
      <c r="F78" s="1">
        <v>-2.5000000000000001E-4</v>
      </c>
      <c r="G78" s="1"/>
      <c r="H78" s="1">
        <v>0</v>
      </c>
      <c r="I78" s="1">
        <v>0</v>
      </c>
      <c r="J78" s="1">
        <v>2.3199999999999998E-6</v>
      </c>
      <c r="K78" s="1">
        <v>0</v>
      </c>
      <c r="L78" s="1">
        <v>0</v>
      </c>
      <c r="M78" s="1">
        <v>0</v>
      </c>
      <c r="N78" s="1">
        <v>1</v>
      </c>
      <c r="P78" s="12">
        <f>($D78+$E78*P$6+$F78*P$6^2+$G78*P$6^$H78+$I78*LN(P$6)+$J78*P$6^3+$K78/P$6+$L78/(P$6^2)+$M78/(P$6^3))*$N78</f>
        <v>1.0584800000000001</v>
      </c>
    </row>
    <row r="79" spans="1:16" x14ac:dyDescent="0.25">
      <c r="A79" s="23"/>
      <c r="B79" s="1"/>
      <c r="C79" s="1"/>
      <c r="D79" s="1"/>
      <c r="E79" s="1"/>
      <c r="F79" s="1"/>
      <c r="G79" s="1"/>
      <c r="H79" s="1"/>
      <c r="I79" s="1"/>
      <c r="J79" s="1"/>
      <c r="K79" s="1"/>
      <c r="L79" s="1"/>
      <c r="M79" s="1"/>
      <c r="N79" s="1"/>
      <c r="P79" s="12"/>
    </row>
    <row r="80" spans="1:16" x14ac:dyDescent="0.25">
      <c r="A80" s="23"/>
      <c r="B80" s="1" t="s">
        <v>25</v>
      </c>
      <c r="C80" s="1"/>
      <c r="D80" s="1">
        <v>1.31</v>
      </c>
      <c r="E80" s="1"/>
      <c r="F80" s="1">
        <v>-2.5000000000000001E-4</v>
      </c>
      <c r="G80" s="1"/>
      <c r="H80" s="1">
        <v>0</v>
      </c>
      <c r="I80" s="1">
        <v>0</v>
      </c>
      <c r="J80" s="1">
        <v>2.3199999999999998E-6</v>
      </c>
      <c r="K80" s="1">
        <v>0</v>
      </c>
      <c r="L80" s="1">
        <v>0</v>
      </c>
      <c r="M80" s="1">
        <v>0</v>
      </c>
      <c r="N80" s="1">
        <v>0.95</v>
      </c>
      <c r="P80" s="12">
        <f>($D80+$E80*P$6+$F80*P$6^2+$G80*P$6^$H80+$I80*LN(P$6)+$J80*P$6^3+$K80/P$6+$L80/(P$6^2)+$M80/(P$6^3))*$N80</f>
        <v>1.0055560000000001</v>
      </c>
    </row>
    <row r="81" spans="1:16" x14ac:dyDescent="0.25">
      <c r="A81" s="23"/>
      <c r="B81" s="1"/>
      <c r="C81" s="1"/>
      <c r="D81" s="1"/>
      <c r="E81" s="1"/>
      <c r="F81" s="1"/>
      <c r="G81" s="1"/>
      <c r="H81" s="1"/>
      <c r="I81" s="1"/>
      <c r="J81" s="1"/>
      <c r="K81" s="1"/>
      <c r="L81" s="1"/>
      <c r="M81" s="1"/>
      <c r="N81" s="1"/>
      <c r="P81" s="12"/>
    </row>
    <row r="82" spans="1:16" x14ac:dyDescent="0.25">
      <c r="A82" s="23"/>
      <c r="B82" s="1" t="s">
        <v>26</v>
      </c>
      <c r="C82" s="1"/>
      <c r="D82" s="1">
        <v>1.31</v>
      </c>
      <c r="E82" s="1"/>
      <c r="F82" s="1">
        <v>-2.5000000000000001E-4</v>
      </c>
      <c r="G82" s="1"/>
      <c r="H82" s="1">
        <v>0</v>
      </c>
      <c r="I82" s="1">
        <v>0</v>
      </c>
      <c r="J82" s="1">
        <v>2.3199999999999998E-6</v>
      </c>
      <c r="K82" s="1">
        <v>0</v>
      </c>
      <c r="L82" s="1">
        <v>0</v>
      </c>
      <c r="M82" s="1">
        <v>0</v>
      </c>
      <c r="N82" s="1">
        <v>0.71</v>
      </c>
      <c r="P82" s="12">
        <f>($D82+$E82*P$6+$F82*P$6^2+$G82*P$6^$H82+$I82*LN(P$6)+$J82*P$6^3+$K82/P$6+$L82/(P$6^2)+$M82/(P$6^3))*$N82</f>
        <v>0.75152079999999999</v>
      </c>
    </row>
    <row r="83" spans="1:16" x14ac:dyDescent="0.25">
      <c r="A83" s="23"/>
      <c r="B83" s="1"/>
      <c r="C83" s="1"/>
      <c r="D83" s="1"/>
      <c r="E83" s="1"/>
      <c r="F83" s="1"/>
      <c r="G83" s="1"/>
      <c r="H83" s="1"/>
      <c r="I83" s="1"/>
      <c r="J83" s="1"/>
      <c r="K83" s="1"/>
      <c r="L83" s="1"/>
      <c r="M83" s="1"/>
      <c r="N83" s="1"/>
      <c r="P83" s="12"/>
    </row>
    <row r="84" spans="1:16" x14ac:dyDescent="0.25">
      <c r="A84" s="23"/>
      <c r="B84" s="1" t="s">
        <v>27</v>
      </c>
      <c r="C84" s="1"/>
      <c r="D84" s="1">
        <v>1.31</v>
      </c>
      <c r="E84" s="1"/>
      <c r="F84" s="1">
        <v>-2.5000000000000001E-4</v>
      </c>
      <c r="G84" s="1"/>
      <c r="H84" s="1">
        <v>0</v>
      </c>
      <c r="I84" s="1">
        <v>0</v>
      </c>
      <c r="J84" s="1">
        <v>2.3199999999999998E-6</v>
      </c>
      <c r="K84" s="1">
        <v>0</v>
      </c>
      <c r="L84" s="1">
        <v>0</v>
      </c>
      <c r="M84" s="1">
        <v>0</v>
      </c>
      <c r="N84" s="1">
        <v>0.37</v>
      </c>
      <c r="P84" s="12">
        <f>($D84+$E84*P$6+$F84*P$6^2+$G84*P$6^$H84+$I84*LN(P$6)+$J84*P$6^3+$K84/P$6+$L84/(P$6^2)+$M84/(P$6^3))*$N84</f>
        <v>0.39163760000000003</v>
      </c>
    </row>
    <row r="85" spans="1:16" x14ac:dyDescent="0.25">
      <c r="P85" s="12"/>
    </row>
    <row r="86" spans="1:16" x14ac:dyDescent="0.25">
      <c r="P86" s="12"/>
    </row>
    <row r="87" spans="1:16" x14ac:dyDescent="0.25">
      <c r="A87" s="24" t="s">
        <v>41</v>
      </c>
      <c r="B87" s="13" t="s">
        <v>36</v>
      </c>
      <c r="C87" s="13" t="s">
        <v>37</v>
      </c>
      <c r="D87" s="14">
        <v>13.533333333333333</v>
      </c>
      <c r="E87" s="15">
        <v>0</v>
      </c>
      <c r="F87" s="15">
        <v>0</v>
      </c>
      <c r="G87" s="15">
        <v>0</v>
      </c>
      <c r="H87" s="15">
        <v>0</v>
      </c>
      <c r="I87" s="15">
        <v>0</v>
      </c>
      <c r="J87" s="15">
        <v>0</v>
      </c>
      <c r="K87" s="15">
        <v>0</v>
      </c>
      <c r="L87" s="15">
        <v>0</v>
      </c>
      <c r="M87" s="15">
        <v>0</v>
      </c>
      <c r="N87" s="16">
        <v>1</v>
      </c>
      <c r="P87" s="12">
        <f t="shared" ref="P87:P106" si="0">($D87+$E87*P$6+$F87*P$6^2+$G87*P$6^$H87+$I87*LN(P$6)+$J87*P$6^3+$K87/P$6+$L87/(P$6^2)+$M87/(P$6^3))*$N87</f>
        <v>13.533333333333333</v>
      </c>
    </row>
    <row r="88" spans="1:16" x14ac:dyDescent="0.25">
      <c r="A88" s="24"/>
      <c r="B88" s="13"/>
      <c r="C88" s="13" t="s">
        <v>38</v>
      </c>
      <c r="D88" s="15">
        <v>20.7</v>
      </c>
      <c r="E88" s="15">
        <v>0</v>
      </c>
      <c r="F88" s="15">
        <v>0</v>
      </c>
      <c r="G88" s="15">
        <v>0</v>
      </c>
      <c r="H88" s="15">
        <v>0</v>
      </c>
      <c r="I88" s="15">
        <v>0</v>
      </c>
      <c r="J88" s="15">
        <v>0</v>
      </c>
      <c r="K88" s="15">
        <v>0</v>
      </c>
      <c r="L88" s="15">
        <v>0</v>
      </c>
      <c r="M88" s="15">
        <v>0</v>
      </c>
      <c r="N88" s="16">
        <v>1</v>
      </c>
      <c r="P88" s="12">
        <f t="shared" si="0"/>
        <v>20.7</v>
      </c>
    </row>
    <row r="89" spans="1:16" x14ac:dyDescent="0.25">
      <c r="A89" s="24"/>
      <c r="B89" s="13"/>
      <c r="C89" s="13"/>
      <c r="D89" s="15"/>
      <c r="E89" s="15"/>
      <c r="F89" s="15"/>
      <c r="G89" s="15"/>
      <c r="H89" s="15"/>
      <c r="I89" s="15"/>
      <c r="J89" s="15"/>
      <c r="K89" s="15"/>
      <c r="L89" s="15"/>
      <c r="M89" s="15"/>
      <c r="N89" s="15"/>
      <c r="P89" s="12"/>
    </row>
    <row r="90" spans="1:16" x14ac:dyDescent="0.25">
      <c r="A90" s="24"/>
      <c r="B90" s="13" t="s">
        <v>39</v>
      </c>
      <c r="C90" s="13" t="s">
        <v>37</v>
      </c>
      <c r="D90" s="15">
        <v>4.34</v>
      </c>
      <c r="E90" s="15">
        <v>-4.6399999999999997E-2</v>
      </c>
      <c r="F90" s="15">
        <v>0</v>
      </c>
      <c r="G90" s="15">
        <v>0</v>
      </c>
      <c r="H90" s="15">
        <v>0</v>
      </c>
      <c r="I90" s="15">
        <v>0</v>
      </c>
      <c r="J90" s="17">
        <v>5.6400000000000002E-6</v>
      </c>
      <c r="K90" s="15">
        <v>133</v>
      </c>
      <c r="L90" s="15">
        <v>-107</v>
      </c>
      <c r="M90" s="15">
        <v>0</v>
      </c>
      <c r="N90" s="15">
        <v>1</v>
      </c>
      <c r="P90" s="12">
        <f t="shared" si="0"/>
        <v>6.1030850000000001</v>
      </c>
    </row>
    <row r="91" spans="1:16" x14ac:dyDescent="0.25">
      <c r="A91" s="24"/>
      <c r="B91" s="13"/>
      <c r="C91" s="13" t="s">
        <v>38</v>
      </c>
      <c r="D91" s="15">
        <v>6.86</v>
      </c>
      <c r="E91" s="15">
        <v>0</v>
      </c>
      <c r="F91" s="15">
        <v>0</v>
      </c>
      <c r="G91" s="15">
        <v>0</v>
      </c>
      <c r="H91" s="15">
        <v>0</v>
      </c>
      <c r="I91" s="15">
        <v>0</v>
      </c>
      <c r="J91" s="15">
        <v>0</v>
      </c>
      <c r="K91" s="15">
        <v>441</v>
      </c>
      <c r="L91" s="15">
        <v>-1118</v>
      </c>
      <c r="M91" s="15">
        <v>639</v>
      </c>
      <c r="N91" s="15">
        <v>1</v>
      </c>
      <c r="P91" s="12">
        <f t="shared" si="0"/>
        <v>17.196234375</v>
      </c>
    </row>
    <row r="92" spans="1:16" x14ac:dyDescent="0.25">
      <c r="A92" s="24"/>
      <c r="B92" s="13"/>
      <c r="C92" s="13"/>
      <c r="D92" s="15"/>
      <c r="E92" s="15"/>
      <c r="F92" s="15"/>
      <c r="G92" s="15"/>
      <c r="H92" s="15"/>
      <c r="I92" s="15"/>
      <c r="J92" s="15"/>
      <c r="K92" s="15"/>
      <c r="L92" s="15"/>
      <c r="M92" s="15"/>
      <c r="N92" s="15"/>
      <c r="P92" s="12"/>
    </row>
    <row r="93" spans="1:16" x14ac:dyDescent="0.25">
      <c r="A93" s="24"/>
      <c r="B93" s="13" t="s">
        <v>24</v>
      </c>
      <c r="C93" s="13" t="s">
        <v>37</v>
      </c>
      <c r="D93" s="15">
        <v>4.4000000000000004</v>
      </c>
      <c r="E93" s="15">
        <v>0</v>
      </c>
      <c r="F93" s="15">
        <v>0</v>
      </c>
      <c r="G93" s="15"/>
      <c r="H93" s="15"/>
      <c r="I93" s="15"/>
      <c r="J93" s="17">
        <v>1.8700000000000001E-6</v>
      </c>
      <c r="K93" s="15">
        <v>126</v>
      </c>
      <c r="L93" s="15">
        <v>0</v>
      </c>
      <c r="M93" s="15">
        <v>-805</v>
      </c>
      <c r="N93" s="15">
        <v>1</v>
      </c>
      <c r="P93" s="12">
        <f t="shared" si="0"/>
        <v>7.6571018749999995</v>
      </c>
    </row>
    <row r="94" spans="1:16" x14ac:dyDescent="0.25">
      <c r="A94" s="24"/>
      <c r="B94" s="13"/>
      <c r="C94" s="13" t="s">
        <v>38</v>
      </c>
      <c r="D94" s="15">
        <v>11.7</v>
      </c>
      <c r="E94" s="15">
        <v>0</v>
      </c>
      <c r="F94" s="15">
        <v>0</v>
      </c>
      <c r="G94" s="15"/>
      <c r="H94" s="15"/>
      <c r="I94" s="15"/>
      <c r="J94" s="17">
        <v>4.9899999999999997E-6</v>
      </c>
      <c r="K94" s="15">
        <v>334</v>
      </c>
      <c r="L94" s="15">
        <v>0</v>
      </c>
      <c r="M94" s="15">
        <v>-2141</v>
      </c>
      <c r="N94" s="15">
        <v>1</v>
      </c>
      <c r="P94" s="12">
        <f t="shared" si="0"/>
        <v>20.335906874999999</v>
      </c>
    </row>
    <row r="95" spans="1:16" x14ac:dyDescent="0.25">
      <c r="A95" s="24"/>
      <c r="B95" s="13"/>
      <c r="C95" s="13"/>
      <c r="D95" s="15"/>
      <c r="E95" s="15"/>
      <c r="F95" s="15"/>
      <c r="G95" s="15"/>
      <c r="H95" s="15"/>
      <c r="I95" s="15"/>
      <c r="J95" s="15"/>
      <c r="K95" s="15"/>
      <c r="L95" s="15"/>
      <c r="M95" s="15"/>
      <c r="N95" s="15"/>
      <c r="P95" s="12"/>
    </row>
    <row r="96" spans="1:16" x14ac:dyDescent="0.25">
      <c r="A96" s="24"/>
      <c r="B96" s="13" t="s">
        <v>25</v>
      </c>
      <c r="C96" s="13" t="s">
        <v>37</v>
      </c>
      <c r="D96" s="15">
        <v>4.66</v>
      </c>
      <c r="E96" s="15">
        <v>-3.0300000000000001E-2</v>
      </c>
      <c r="F96" s="15">
        <v>3.5599999999999998E-4</v>
      </c>
      <c r="G96" s="15"/>
      <c r="H96" s="15"/>
      <c r="I96" s="15"/>
      <c r="J96" s="17">
        <v>0</v>
      </c>
      <c r="K96" s="15">
        <v>106</v>
      </c>
      <c r="L96" s="15">
        <v>-178</v>
      </c>
      <c r="M96" s="15">
        <v>0</v>
      </c>
      <c r="N96" s="15">
        <v>1</v>
      </c>
      <c r="P96" s="12">
        <f t="shared" si="0"/>
        <v>6.5563500000000001</v>
      </c>
    </row>
    <row r="97" spans="1:16" x14ac:dyDescent="0.25">
      <c r="A97" s="24"/>
      <c r="B97" s="13"/>
      <c r="C97" s="13" t="s">
        <v>38</v>
      </c>
      <c r="D97" s="15">
        <v>10</v>
      </c>
      <c r="E97" s="15">
        <v>-6.5100000000000005E-2</v>
      </c>
      <c r="F97" s="15">
        <v>7.6400000000000003E-4</v>
      </c>
      <c r="G97" s="15"/>
      <c r="H97" s="15"/>
      <c r="I97" s="15"/>
      <c r="J97" s="17">
        <v>0</v>
      </c>
      <c r="K97" s="15">
        <v>227</v>
      </c>
      <c r="L97" s="15">
        <v>-381</v>
      </c>
      <c r="M97" s="15">
        <v>0</v>
      </c>
      <c r="N97" s="15">
        <v>1</v>
      </c>
      <c r="P97" s="12">
        <f t="shared" si="0"/>
        <v>14.055274999999998</v>
      </c>
    </row>
    <row r="98" spans="1:16" x14ac:dyDescent="0.25">
      <c r="A98" s="25"/>
      <c r="B98" s="18"/>
      <c r="C98" s="18"/>
      <c r="D98" s="18"/>
      <c r="E98" s="18"/>
      <c r="F98" s="18"/>
      <c r="G98" s="18"/>
      <c r="H98" s="18"/>
      <c r="I98" s="18"/>
      <c r="J98" s="18"/>
      <c r="K98" s="18"/>
      <c r="L98" s="18"/>
      <c r="M98" s="18"/>
      <c r="N98" s="19"/>
      <c r="P98" s="12"/>
    </row>
    <row r="99" spans="1:16" x14ac:dyDescent="0.25">
      <c r="A99" s="24"/>
      <c r="B99" s="13" t="s">
        <v>26</v>
      </c>
      <c r="C99" s="13" t="s">
        <v>37</v>
      </c>
      <c r="D99" s="15">
        <v>4.66</v>
      </c>
      <c r="E99" s="15">
        <v>-3.0300000000000001E-2</v>
      </c>
      <c r="F99" s="15">
        <v>3.5599999999999998E-4</v>
      </c>
      <c r="G99" s="15"/>
      <c r="H99" s="15"/>
      <c r="I99" s="15"/>
      <c r="J99" s="17">
        <v>0</v>
      </c>
      <c r="K99" s="15">
        <v>106</v>
      </c>
      <c r="L99" s="15">
        <v>-178</v>
      </c>
      <c r="M99" s="15">
        <v>0</v>
      </c>
      <c r="N99" s="15">
        <v>0.69</v>
      </c>
      <c r="P99" s="12">
        <f t="shared" si="0"/>
        <v>4.5238814999999999</v>
      </c>
    </row>
    <row r="100" spans="1:16" x14ac:dyDescent="0.25">
      <c r="A100" s="25"/>
      <c r="B100" s="13"/>
      <c r="C100" s="13" t="s">
        <v>38</v>
      </c>
      <c r="D100" s="15">
        <v>10</v>
      </c>
      <c r="E100" s="15">
        <v>-6.5100000000000005E-2</v>
      </c>
      <c r="F100" s="15">
        <v>7.6400000000000003E-4</v>
      </c>
      <c r="G100" s="15"/>
      <c r="H100" s="15"/>
      <c r="I100" s="15"/>
      <c r="J100" s="17">
        <v>0</v>
      </c>
      <c r="K100" s="15">
        <v>227</v>
      </c>
      <c r="L100" s="15">
        <v>-381</v>
      </c>
      <c r="M100" s="15">
        <v>0</v>
      </c>
      <c r="N100" s="15">
        <v>0.69</v>
      </c>
      <c r="P100" s="12">
        <f t="shared" si="0"/>
        <v>9.6981397499999975</v>
      </c>
    </row>
    <row r="101" spans="1:16" x14ac:dyDescent="0.25">
      <c r="A101" s="25"/>
      <c r="B101" s="13"/>
      <c r="C101" s="13"/>
      <c r="D101" s="18"/>
      <c r="E101" s="18"/>
      <c r="F101" s="18"/>
      <c r="G101" s="18"/>
      <c r="H101" s="18"/>
      <c r="I101" s="18"/>
      <c r="J101" s="20"/>
      <c r="K101" s="18"/>
      <c r="L101" s="18"/>
      <c r="M101" s="18"/>
      <c r="N101" s="15"/>
      <c r="P101" s="12"/>
    </row>
    <row r="102" spans="1:16" x14ac:dyDescent="0.25">
      <c r="A102" s="24"/>
      <c r="B102" s="13" t="s">
        <v>27</v>
      </c>
      <c r="C102" s="13" t="s">
        <v>37</v>
      </c>
      <c r="D102" s="15">
        <v>4.66</v>
      </c>
      <c r="E102" s="15">
        <v>-3.0300000000000001E-2</v>
      </c>
      <c r="F102" s="15">
        <v>3.5599999999999998E-4</v>
      </c>
      <c r="G102" s="15"/>
      <c r="H102" s="15"/>
      <c r="I102" s="15"/>
      <c r="J102" s="17">
        <v>0</v>
      </c>
      <c r="K102" s="15">
        <v>106</v>
      </c>
      <c r="L102" s="15">
        <v>-178</v>
      </c>
      <c r="M102" s="15">
        <v>0</v>
      </c>
      <c r="N102" s="15">
        <v>0.49</v>
      </c>
      <c r="P102" s="12">
        <f t="shared" si="0"/>
        <v>3.2126115</v>
      </c>
    </row>
    <row r="103" spans="1:16" x14ac:dyDescent="0.25">
      <c r="A103" s="25"/>
      <c r="B103" s="13"/>
      <c r="C103" s="13" t="s">
        <v>38</v>
      </c>
      <c r="D103" s="15">
        <v>10</v>
      </c>
      <c r="E103" s="15">
        <v>-6.5100000000000005E-2</v>
      </c>
      <c r="F103" s="15">
        <v>7.6400000000000003E-4</v>
      </c>
      <c r="G103" s="15"/>
      <c r="H103" s="15"/>
      <c r="I103" s="15"/>
      <c r="J103" s="17">
        <v>0</v>
      </c>
      <c r="K103" s="15">
        <v>227</v>
      </c>
      <c r="L103" s="15">
        <v>-381</v>
      </c>
      <c r="M103" s="15">
        <v>0</v>
      </c>
      <c r="N103" s="15">
        <v>0.49</v>
      </c>
      <c r="P103" s="12">
        <f t="shared" si="0"/>
        <v>6.8870847499999988</v>
      </c>
    </row>
    <row r="104" spans="1:16" x14ac:dyDescent="0.25">
      <c r="A104" s="25"/>
      <c r="B104" s="13"/>
      <c r="C104" s="13"/>
      <c r="D104" s="18"/>
      <c r="E104" s="18"/>
      <c r="F104" s="18"/>
      <c r="G104" s="18"/>
      <c r="H104" s="18"/>
      <c r="I104" s="18"/>
      <c r="J104" s="20"/>
      <c r="K104" s="18"/>
      <c r="L104" s="18"/>
      <c r="M104" s="18"/>
      <c r="N104" s="15"/>
      <c r="P104" s="12"/>
    </row>
    <row r="105" spans="1:16" x14ac:dyDescent="0.25">
      <c r="A105" s="24"/>
      <c r="B105" s="13" t="s">
        <v>40</v>
      </c>
      <c r="C105" s="13" t="s">
        <v>37</v>
      </c>
      <c r="D105" s="15">
        <v>4.66</v>
      </c>
      <c r="E105" s="15">
        <v>-3.0300000000000001E-2</v>
      </c>
      <c r="F105" s="15">
        <v>3.5599999999999998E-4</v>
      </c>
      <c r="G105" s="15"/>
      <c r="H105" s="15"/>
      <c r="I105" s="15"/>
      <c r="J105" s="17">
        <v>0</v>
      </c>
      <c r="K105" s="15">
        <v>106</v>
      </c>
      <c r="L105" s="15">
        <v>-178</v>
      </c>
      <c r="M105" s="15">
        <v>0</v>
      </c>
      <c r="N105" s="15">
        <v>0.28000000000000003</v>
      </c>
      <c r="P105" s="12">
        <f t="shared" si="0"/>
        <v>1.8357780000000001</v>
      </c>
    </row>
    <row r="106" spans="1:16" x14ac:dyDescent="0.25">
      <c r="A106" s="25"/>
      <c r="B106" s="13"/>
      <c r="C106" s="13" t="s">
        <v>38</v>
      </c>
      <c r="D106" s="15">
        <v>10</v>
      </c>
      <c r="E106" s="15">
        <v>-6.5100000000000005E-2</v>
      </c>
      <c r="F106" s="15">
        <v>7.6400000000000003E-4</v>
      </c>
      <c r="G106" s="15"/>
      <c r="H106" s="15"/>
      <c r="I106" s="15"/>
      <c r="J106" s="17">
        <v>0</v>
      </c>
      <c r="K106" s="15">
        <v>227</v>
      </c>
      <c r="L106" s="15">
        <v>-381</v>
      </c>
      <c r="M106" s="15">
        <v>0</v>
      </c>
      <c r="N106" s="15">
        <v>0.28000000000000003</v>
      </c>
      <c r="P106" s="12">
        <f t="shared" si="0"/>
        <v>3.9354769999999997</v>
      </c>
    </row>
    <row r="107" spans="1:16" x14ac:dyDescent="0.25">
      <c r="P107" s="12"/>
    </row>
    <row r="108" spans="1:16" x14ac:dyDescent="0.25">
      <c r="P108" s="12"/>
    </row>
    <row r="109" spans="1:16" x14ac:dyDescent="0.25">
      <c r="A109" s="24" t="s">
        <v>42</v>
      </c>
      <c r="B109" s="13" t="s">
        <v>36</v>
      </c>
      <c r="C109" s="13"/>
      <c r="D109" s="16">
        <v>0</v>
      </c>
      <c r="E109" s="15">
        <v>0</v>
      </c>
      <c r="F109" s="15">
        <v>0</v>
      </c>
      <c r="G109" s="15">
        <v>23.919599999999999</v>
      </c>
      <c r="H109" s="15">
        <v>-0.12883700000000001</v>
      </c>
      <c r="I109" s="15">
        <v>0</v>
      </c>
      <c r="J109" s="15">
        <v>0</v>
      </c>
      <c r="K109" s="15">
        <v>0</v>
      </c>
      <c r="L109" s="15">
        <v>0</v>
      </c>
      <c r="M109" s="15">
        <v>0</v>
      </c>
      <c r="N109" s="16">
        <v>1</v>
      </c>
      <c r="P109" s="12">
        <f>($D109+$E109*P$6+$F109*P$6^2+$G109*P$6^$H109+$I109*LN(P$6)+$J109*P$6^3+$K109/P$6+$L109/(P$6^2)+$M109/(P$6^3))*$N109</f>
        <v>14.871312838544721</v>
      </c>
    </row>
    <row r="110" spans="1:16" x14ac:dyDescent="0.25">
      <c r="A110" s="24"/>
      <c r="B110" s="13"/>
      <c r="C110" s="13"/>
      <c r="D110" s="15"/>
      <c r="E110" s="15"/>
      <c r="F110" s="15"/>
      <c r="G110" s="15"/>
      <c r="H110" s="15"/>
      <c r="I110" s="15"/>
      <c r="J110" s="15"/>
      <c r="K110" s="15"/>
      <c r="L110" s="15"/>
      <c r="M110" s="15"/>
      <c r="N110" s="16"/>
      <c r="P110" s="12"/>
    </row>
    <row r="111" spans="1:16" x14ac:dyDescent="0.25">
      <c r="A111" s="24"/>
      <c r="B111" s="13"/>
      <c r="C111" s="13"/>
      <c r="D111" s="15"/>
      <c r="E111" s="15"/>
      <c r="F111" s="15"/>
      <c r="G111" s="15"/>
      <c r="H111" s="15"/>
      <c r="I111" s="15"/>
      <c r="J111" s="15"/>
      <c r="K111" s="15"/>
      <c r="L111" s="15"/>
      <c r="M111" s="15"/>
      <c r="N111" s="15"/>
      <c r="P111" s="12"/>
    </row>
    <row r="112" spans="1:16" x14ac:dyDescent="0.25">
      <c r="A112" s="24"/>
      <c r="B112" s="13" t="s">
        <v>39</v>
      </c>
      <c r="C112" s="13"/>
      <c r="D112" s="15">
        <v>17.100000000000001</v>
      </c>
      <c r="E112" s="15">
        <v>-0.32300000000000001</v>
      </c>
      <c r="F112" s="17">
        <v>2.2100000000000002E-3</v>
      </c>
      <c r="G112" s="21">
        <v>0</v>
      </c>
      <c r="H112" s="21">
        <v>0</v>
      </c>
      <c r="I112" s="21">
        <v>0</v>
      </c>
      <c r="J112" s="21">
        <v>0</v>
      </c>
      <c r="K112" s="15">
        <v>0</v>
      </c>
      <c r="L112" s="15">
        <v>277</v>
      </c>
      <c r="M112" s="15">
        <v>0</v>
      </c>
      <c r="N112" s="15">
        <v>1</v>
      </c>
      <c r="P112" s="12">
        <f>($D112+$E112*P$6+$F112*P$6^2+$G112*P$6^$H112+$I112*LN(P$6)+$J112*P$6^3+$K112/P$6+$L112/(P$6^2)+$M112/(P$6^3))*$N112</f>
        <v>7.8891250000000017</v>
      </c>
    </row>
    <row r="113" spans="1:16" x14ac:dyDescent="0.25">
      <c r="A113" s="24"/>
      <c r="B113" s="13"/>
      <c r="C113" s="13"/>
      <c r="D113" s="15"/>
      <c r="E113" s="15"/>
      <c r="F113" s="15"/>
      <c r="G113" s="15"/>
      <c r="H113" s="15"/>
      <c r="I113" s="15"/>
      <c r="J113" s="15"/>
      <c r="K113" s="15"/>
      <c r="L113" s="15"/>
      <c r="M113" s="15"/>
      <c r="N113" s="15"/>
      <c r="P113" s="12"/>
    </row>
    <row r="114" spans="1:16" x14ac:dyDescent="0.25">
      <c r="A114" s="24"/>
      <c r="B114" s="13"/>
      <c r="C114" s="13"/>
      <c r="D114" s="15"/>
      <c r="E114" s="15"/>
      <c r="F114" s="15"/>
      <c r="G114" s="15"/>
      <c r="H114" s="15"/>
      <c r="I114" s="15"/>
      <c r="J114" s="15"/>
      <c r="K114" s="15"/>
      <c r="L114" s="15"/>
      <c r="M114" s="15"/>
      <c r="N114" s="15"/>
      <c r="P114" s="12"/>
    </row>
    <row r="115" spans="1:16" x14ac:dyDescent="0.25">
      <c r="A115" s="24"/>
      <c r="B115" s="13" t="s">
        <v>24</v>
      </c>
      <c r="C115" s="13"/>
      <c r="D115" s="15">
        <v>3.96</v>
      </c>
      <c r="E115" s="15">
        <v>0</v>
      </c>
      <c r="F115" s="15">
        <v>0</v>
      </c>
      <c r="G115" s="15"/>
      <c r="H115" s="15"/>
      <c r="I115" s="15"/>
      <c r="J115" s="17">
        <v>1.6899999999999999E-6</v>
      </c>
      <c r="K115" s="15">
        <v>113</v>
      </c>
      <c r="L115" s="15">
        <v>0</v>
      </c>
      <c r="M115" s="15">
        <v>-725</v>
      </c>
      <c r="N115" s="15">
        <v>1</v>
      </c>
      <c r="P115" s="12">
        <f>($D115+$E115*P$6+$F115*P$6^2+$G115*P$6^$H115+$I115*LN(P$6)+$J115*P$6^3+$K115/P$6+$L115/(P$6^2)+$M115/(P$6^3))*$N115</f>
        <v>6.8818318749999996</v>
      </c>
    </row>
    <row r="116" spans="1:16" x14ac:dyDescent="0.25">
      <c r="A116" s="24"/>
      <c r="B116" s="13"/>
      <c r="C116" s="13"/>
      <c r="D116" s="15"/>
      <c r="E116" s="15"/>
      <c r="F116" s="15"/>
      <c r="G116" s="15"/>
      <c r="H116" s="15"/>
      <c r="I116" s="15"/>
      <c r="J116" s="17"/>
      <c r="K116" s="15"/>
      <c r="L116" s="15"/>
      <c r="M116" s="15"/>
      <c r="N116" s="15"/>
      <c r="P116" s="12"/>
    </row>
    <row r="117" spans="1:16" x14ac:dyDescent="0.25">
      <c r="A117" s="24"/>
      <c r="B117" s="13"/>
      <c r="C117" s="13"/>
      <c r="D117" s="15"/>
      <c r="E117" s="15"/>
      <c r="F117" s="15"/>
      <c r="G117" s="15"/>
      <c r="H117" s="15"/>
      <c r="I117" s="15"/>
      <c r="J117" s="15"/>
      <c r="K117" s="15"/>
      <c r="L117" s="15"/>
      <c r="M117" s="15"/>
      <c r="N117" s="15"/>
      <c r="P117" s="12"/>
    </row>
    <row r="118" spans="1:16" x14ac:dyDescent="0.25">
      <c r="A118" s="24"/>
      <c r="B118" s="13" t="s">
        <v>25</v>
      </c>
      <c r="C118" s="13"/>
      <c r="D118" s="15">
        <v>4.46</v>
      </c>
      <c r="E118" s="15">
        <v>-2.9100000000000001E-2</v>
      </c>
      <c r="F118" s="15">
        <v>3.4099999999999999E-4</v>
      </c>
      <c r="G118" s="15"/>
      <c r="H118" s="15"/>
      <c r="I118" s="15"/>
      <c r="J118" s="21">
        <v>0</v>
      </c>
      <c r="K118" s="15">
        <v>101</v>
      </c>
      <c r="L118" s="15">
        <v>-170</v>
      </c>
      <c r="M118" s="15">
        <v>0</v>
      </c>
      <c r="N118" s="15">
        <v>1</v>
      </c>
      <c r="P118" s="12">
        <f>($D118+$E118*P$6+$F118*P$6^2+$G118*P$6^$H118+$I118*LN(P$6)+$J118*P$6^3+$K118/P$6+$L118/(P$6^2)+$M118/(P$6^3))*$N118</f>
        <v>6.2603499999999999</v>
      </c>
    </row>
    <row r="119" spans="1:16" x14ac:dyDescent="0.25">
      <c r="A119" s="24"/>
      <c r="B119" s="13"/>
      <c r="C119" s="13"/>
      <c r="D119" s="15"/>
      <c r="E119" s="15"/>
      <c r="F119" s="15"/>
      <c r="G119" s="15"/>
      <c r="H119" s="15"/>
      <c r="I119" s="15"/>
      <c r="J119" s="21"/>
      <c r="K119" s="15"/>
      <c r="L119" s="15"/>
      <c r="M119" s="15"/>
      <c r="N119" s="15"/>
      <c r="P119" s="12"/>
    </row>
    <row r="120" spans="1:16" x14ac:dyDescent="0.25">
      <c r="A120" s="25"/>
      <c r="B120" s="18"/>
      <c r="C120" s="18"/>
      <c r="D120" s="18"/>
      <c r="E120" s="18"/>
      <c r="F120" s="18"/>
      <c r="G120" s="18"/>
      <c r="H120" s="18"/>
      <c r="I120" s="18"/>
      <c r="J120" s="22"/>
      <c r="K120" s="18"/>
      <c r="L120" s="18"/>
      <c r="M120" s="18"/>
      <c r="N120" s="19"/>
      <c r="P120" s="12"/>
    </row>
    <row r="121" spans="1:16" x14ac:dyDescent="0.25">
      <c r="A121" s="24"/>
      <c r="B121" s="13" t="s">
        <v>26</v>
      </c>
      <c r="C121" s="13"/>
      <c r="D121" s="15">
        <v>4.46</v>
      </c>
      <c r="E121" s="15">
        <v>-2.9100000000000001E-2</v>
      </c>
      <c r="F121" s="15">
        <v>3.4099999999999999E-4</v>
      </c>
      <c r="G121" s="15"/>
      <c r="H121" s="15"/>
      <c r="I121" s="15"/>
      <c r="J121" s="21">
        <v>0</v>
      </c>
      <c r="K121" s="15">
        <v>101</v>
      </c>
      <c r="L121" s="15">
        <v>-170</v>
      </c>
      <c r="M121" s="15">
        <v>0</v>
      </c>
      <c r="N121" s="15">
        <v>0.69</v>
      </c>
      <c r="P121" s="12">
        <f>($D121+$E121*P$6+$F121*P$6^2+$G121*P$6^$H121+$I121*LN(P$6)+$J121*P$6^3+$K121/P$6+$L121/(P$6^2)+$M121/(P$6^3))*$N121</f>
        <v>4.3196414999999995</v>
      </c>
    </row>
    <row r="122" spans="1:16" x14ac:dyDescent="0.25">
      <c r="A122" s="25"/>
      <c r="B122" s="13"/>
      <c r="C122" s="13"/>
      <c r="D122" s="15"/>
      <c r="E122" s="15"/>
      <c r="F122" s="15"/>
      <c r="G122" s="15"/>
      <c r="H122" s="15"/>
      <c r="I122" s="15"/>
      <c r="J122" s="21"/>
      <c r="K122" s="15"/>
      <c r="L122" s="15"/>
      <c r="M122" s="15"/>
      <c r="N122" s="15"/>
      <c r="P122" s="12"/>
    </row>
    <row r="123" spans="1:16" x14ac:dyDescent="0.25">
      <c r="A123" s="25"/>
      <c r="B123" s="13"/>
      <c r="C123" s="13"/>
      <c r="D123" s="18"/>
      <c r="E123" s="18"/>
      <c r="F123" s="18"/>
      <c r="G123" s="18"/>
      <c r="H123" s="18"/>
      <c r="I123" s="18"/>
      <c r="J123" s="22"/>
      <c r="K123" s="18"/>
      <c r="L123" s="18"/>
      <c r="M123" s="18"/>
      <c r="N123" s="15"/>
      <c r="P123" s="12"/>
    </row>
    <row r="124" spans="1:16" x14ac:dyDescent="0.25">
      <c r="A124" s="24"/>
      <c r="B124" s="13" t="s">
        <v>27</v>
      </c>
      <c r="C124" s="13"/>
      <c r="D124" s="15">
        <v>4.46</v>
      </c>
      <c r="E124" s="15">
        <v>-2.9100000000000001E-2</v>
      </c>
      <c r="F124" s="15">
        <v>3.4099999999999999E-4</v>
      </c>
      <c r="G124" s="15"/>
      <c r="H124" s="15"/>
      <c r="I124" s="15"/>
      <c r="J124" s="21">
        <v>0</v>
      </c>
      <c r="K124" s="15">
        <v>101</v>
      </c>
      <c r="L124" s="15">
        <v>-170</v>
      </c>
      <c r="M124" s="15">
        <v>0</v>
      </c>
      <c r="N124" s="15">
        <v>0.49</v>
      </c>
      <c r="P124" s="12">
        <f>($D124+$E124*P$6+$F124*P$6^2+$G124*P$6^$H124+$I124*LN(P$6)+$J124*P$6^3+$K124/P$6+$L124/(P$6^2)+$M124/(P$6^3))*$N124</f>
        <v>3.0675714999999997</v>
      </c>
    </row>
    <row r="125" spans="1:16" x14ac:dyDescent="0.25">
      <c r="A125" s="25"/>
      <c r="B125" s="13"/>
      <c r="C125" s="13"/>
      <c r="D125" s="15"/>
      <c r="E125" s="15"/>
      <c r="F125" s="15"/>
      <c r="G125" s="15"/>
      <c r="H125" s="15"/>
      <c r="I125" s="15"/>
      <c r="J125" s="21"/>
      <c r="K125" s="15"/>
      <c r="L125" s="15"/>
      <c r="M125" s="15"/>
      <c r="N125" s="15"/>
      <c r="P125" s="12"/>
    </row>
    <row r="126" spans="1:16" x14ac:dyDescent="0.25">
      <c r="A126" s="25"/>
      <c r="B126" s="13"/>
      <c r="C126" s="13"/>
      <c r="D126" s="18"/>
      <c r="E126" s="18"/>
      <c r="F126" s="18"/>
      <c r="G126" s="18"/>
      <c r="H126" s="18"/>
      <c r="I126" s="18"/>
      <c r="J126" s="22"/>
      <c r="K126" s="18"/>
      <c r="L126" s="18"/>
      <c r="M126" s="18"/>
      <c r="N126" s="15"/>
      <c r="P126" s="12"/>
    </row>
    <row r="127" spans="1:16" x14ac:dyDescent="0.25">
      <c r="A127" s="24"/>
      <c r="B127" s="13" t="s">
        <v>40</v>
      </c>
      <c r="C127" s="13"/>
      <c r="D127" s="15">
        <v>4.46</v>
      </c>
      <c r="E127" s="15">
        <v>-2.9100000000000001E-2</v>
      </c>
      <c r="F127" s="15">
        <v>3.4099999999999999E-4</v>
      </c>
      <c r="G127" s="15"/>
      <c r="H127" s="15"/>
      <c r="I127" s="15"/>
      <c r="J127" s="21">
        <v>0</v>
      </c>
      <c r="K127" s="15">
        <v>101</v>
      </c>
      <c r="L127" s="15">
        <v>-170</v>
      </c>
      <c r="M127" s="15">
        <v>0</v>
      </c>
      <c r="N127" s="15">
        <v>0.28000000000000003</v>
      </c>
      <c r="P127" s="12">
        <f>($D127+$E127*P$6+$F127*P$6^2+$G127*P$6^$H127+$I127*LN(P$6)+$J127*P$6^3+$K127/P$6+$L127/(P$6^2)+$M127/(P$6^3))*$N127</f>
        <v>1.7528980000000001</v>
      </c>
    </row>
    <row r="128" spans="1:16" x14ac:dyDescent="0.25">
      <c r="A128" s="25"/>
      <c r="B128" s="13"/>
      <c r="C128" s="13"/>
      <c r="D128" s="15"/>
      <c r="E128" s="15"/>
      <c r="F128" s="15"/>
      <c r="G128" s="15"/>
      <c r="H128" s="15"/>
      <c r="I128" s="15"/>
      <c r="J128" s="17"/>
      <c r="K128" s="15"/>
      <c r="L128" s="15"/>
      <c r="M128" s="15"/>
      <c r="N128" s="15"/>
    </row>
    <row r="131" spans="1:16" x14ac:dyDescent="0.25">
      <c r="A131" s="23" t="s">
        <v>54</v>
      </c>
      <c r="B131" s="1" t="s">
        <v>47</v>
      </c>
      <c r="C131" s="1" t="s">
        <v>48</v>
      </c>
      <c r="D131" s="1">
        <v>0.03</v>
      </c>
      <c r="E131" s="1">
        <v>0</v>
      </c>
      <c r="F131" s="1">
        <v>0</v>
      </c>
      <c r="G131" s="1"/>
      <c r="H131" s="1"/>
      <c r="I131" s="1"/>
      <c r="J131" s="1">
        <v>0</v>
      </c>
      <c r="K131" s="1">
        <v>0</v>
      </c>
      <c r="L131" s="1">
        <v>0</v>
      </c>
      <c r="M131" s="1">
        <v>0</v>
      </c>
      <c r="N131" s="1">
        <v>1</v>
      </c>
      <c r="P131" s="12">
        <f t="shared" ref="P131:P141" si="1">($D131+$E131*P$6+$F131*P$6^2+$G131*P$6^$H131+$I131*LN(P$6)+$J131*P$6^3+$K131/P$6+$L131/(P$6^2)+$M131/(P$6^3))*$N131</f>
        <v>0.03</v>
      </c>
    </row>
    <row r="132" spans="1:16" x14ac:dyDescent="0.25">
      <c r="A132" s="23"/>
      <c r="B132" s="1"/>
      <c r="C132" s="1" t="s">
        <v>49</v>
      </c>
      <c r="D132" s="1">
        <v>1.5100000000000001E-2</v>
      </c>
      <c r="E132" s="1">
        <v>0</v>
      </c>
      <c r="F132" s="1">
        <v>9.2399999999999996E-6</v>
      </c>
      <c r="G132" s="1"/>
      <c r="H132" s="1"/>
      <c r="I132" s="1"/>
      <c r="J132" s="1">
        <v>0</v>
      </c>
      <c r="K132" s="1">
        <v>0</v>
      </c>
      <c r="L132" s="1">
        <v>0</v>
      </c>
      <c r="M132" s="1">
        <v>0</v>
      </c>
      <c r="N132" s="1">
        <v>1</v>
      </c>
      <c r="P132" s="12">
        <f t="shared" si="1"/>
        <v>2.9884000000000001E-2</v>
      </c>
    </row>
    <row r="133" spans="1:16" x14ac:dyDescent="0.25">
      <c r="A133" s="23"/>
      <c r="B133" s="1"/>
      <c r="C133" s="1" t="s">
        <v>50</v>
      </c>
      <c r="D133" s="1">
        <v>5.5E-2</v>
      </c>
      <c r="E133" s="1">
        <v>2.2599999999999999E-3</v>
      </c>
      <c r="F133" s="1">
        <v>0</v>
      </c>
      <c r="G133" s="1"/>
      <c r="H133" s="1"/>
      <c r="I133" s="1"/>
      <c r="J133" s="1">
        <v>-5.8899999999999998E-8</v>
      </c>
      <c r="K133" s="1">
        <v>0</v>
      </c>
      <c r="L133" s="1">
        <v>0</v>
      </c>
      <c r="M133" s="1">
        <v>0</v>
      </c>
      <c r="N133" s="1">
        <v>1</v>
      </c>
      <c r="P133" s="12">
        <f t="shared" si="1"/>
        <v>0.14163039999999999</v>
      </c>
    </row>
    <row r="134" spans="1:16" x14ac:dyDescent="0.25">
      <c r="A134" s="23"/>
      <c r="B134" s="1"/>
      <c r="C134" s="1" t="s">
        <v>51</v>
      </c>
      <c r="D134" s="1">
        <v>9.6000000000000002E-2</v>
      </c>
      <c r="E134" s="1">
        <v>0</v>
      </c>
      <c r="F134" s="1">
        <v>0</v>
      </c>
      <c r="G134" s="1"/>
      <c r="H134" s="1"/>
      <c r="I134" s="1"/>
      <c r="J134" s="1">
        <v>2.5800000000000001E-7</v>
      </c>
      <c r="K134" s="1">
        <v>0</v>
      </c>
      <c r="L134" s="1">
        <v>0</v>
      </c>
      <c r="M134" s="1">
        <v>0</v>
      </c>
      <c r="N134" s="1">
        <v>1</v>
      </c>
      <c r="P134" s="12">
        <f t="shared" si="1"/>
        <v>0.112512</v>
      </c>
    </row>
    <row r="135" spans="1:16" x14ac:dyDescent="0.25">
      <c r="A135" s="23"/>
      <c r="B135" s="1"/>
      <c r="C135" s="1" t="s">
        <v>52</v>
      </c>
      <c r="D135" s="1">
        <v>0.16</v>
      </c>
      <c r="E135" s="1">
        <v>0</v>
      </c>
      <c r="F135" s="1">
        <v>2.1999999999999999E-5</v>
      </c>
      <c r="G135" s="1"/>
      <c r="H135" s="1"/>
      <c r="I135" s="1"/>
      <c r="J135" s="1">
        <v>0</v>
      </c>
      <c r="K135" s="1">
        <v>0.73799999999999999</v>
      </c>
      <c r="L135" s="1">
        <v>0</v>
      </c>
      <c r="M135" s="1">
        <v>0</v>
      </c>
      <c r="N135" s="1">
        <v>1</v>
      </c>
      <c r="P135" s="12">
        <f t="shared" si="1"/>
        <v>0.21365000000000001</v>
      </c>
    </row>
    <row r="136" spans="1:16" x14ac:dyDescent="0.25">
      <c r="A136" s="23"/>
      <c r="B136" s="1"/>
      <c r="C136" s="1"/>
      <c r="D136" s="1"/>
      <c r="E136" s="1"/>
      <c r="F136" s="1"/>
      <c r="G136" s="1"/>
      <c r="H136" s="1"/>
      <c r="I136" s="1"/>
      <c r="J136" s="1"/>
      <c r="K136" s="1"/>
      <c r="L136" s="1"/>
      <c r="M136" s="1"/>
      <c r="N136" s="1"/>
      <c r="P136" s="12"/>
    </row>
    <row r="137" spans="1:16" x14ac:dyDescent="0.25">
      <c r="A137" s="23"/>
      <c r="B137" s="1" t="s">
        <v>53</v>
      </c>
      <c r="C137" s="1" t="s">
        <v>48</v>
      </c>
      <c r="D137" s="1">
        <v>0.03</v>
      </c>
      <c r="E137" s="1">
        <v>0</v>
      </c>
      <c r="F137" s="1">
        <v>0</v>
      </c>
      <c r="G137" s="1"/>
      <c r="H137" s="1"/>
      <c r="I137" s="1"/>
      <c r="J137" s="1">
        <v>0</v>
      </c>
      <c r="K137" s="1">
        <v>0</v>
      </c>
      <c r="L137" s="1">
        <v>0</v>
      </c>
      <c r="M137" s="1">
        <v>0</v>
      </c>
      <c r="N137" s="42">
        <v>0.33</v>
      </c>
      <c r="P137" s="12">
        <f t="shared" si="1"/>
        <v>9.9000000000000008E-3</v>
      </c>
    </row>
    <row r="138" spans="1:16" x14ac:dyDescent="0.25">
      <c r="A138" s="23"/>
      <c r="B138" s="1"/>
      <c r="C138" s="1" t="s">
        <v>49</v>
      </c>
      <c r="D138" s="1">
        <v>1.5100000000000001E-2</v>
      </c>
      <c r="E138" s="1">
        <v>0</v>
      </c>
      <c r="F138" s="1">
        <v>9.2399999999999996E-6</v>
      </c>
      <c r="G138" s="1"/>
      <c r="H138" s="1"/>
      <c r="I138" s="1"/>
      <c r="J138" s="1">
        <v>0</v>
      </c>
      <c r="K138" s="1">
        <v>0</v>
      </c>
      <c r="L138" s="1">
        <v>0</v>
      </c>
      <c r="M138" s="1">
        <v>0</v>
      </c>
      <c r="N138" s="42">
        <v>0.77540905594646281</v>
      </c>
      <c r="P138" s="12">
        <f t="shared" si="1"/>
        <v>2.3172324227904096E-2</v>
      </c>
    </row>
    <row r="139" spans="1:16" x14ac:dyDescent="0.25">
      <c r="A139" s="23"/>
      <c r="B139" s="1"/>
      <c r="C139" s="1" t="s">
        <v>50</v>
      </c>
      <c r="D139" s="1">
        <v>5.5E-2</v>
      </c>
      <c r="E139" s="1">
        <v>2.2599999999999999E-3</v>
      </c>
      <c r="F139" s="1">
        <v>0</v>
      </c>
      <c r="G139" s="1"/>
      <c r="H139" s="1"/>
      <c r="I139" s="1"/>
      <c r="J139" s="1">
        <v>-5.8899999999999998E-8</v>
      </c>
      <c r="K139" s="1">
        <v>0</v>
      </c>
      <c r="L139" s="1">
        <v>0</v>
      </c>
      <c r="M139" s="1">
        <v>0</v>
      </c>
      <c r="N139" s="42">
        <v>1.4303463544193706</v>
      </c>
      <c r="P139" s="12">
        <f t="shared" si="1"/>
        <v>0.20258052631495721</v>
      </c>
    </row>
    <row r="140" spans="1:16" x14ac:dyDescent="0.25">
      <c r="A140" s="23"/>
      <c r="B140" s="1"/>
      <c r="C140" s="1" t="s">
        <v>51</v>
      </c>
      <c r="D140" s="1">
        <v>9.6000000000000002E-2</v>
      </c>
      <c r="E140" s="1">
        <v>0</v>
      </c>
      <c r="F140" s="1">
        <v>0</v>
      </c>
      <c r="G140" s="1"/>
      <c r="H140" s="1"/>
      <c r="I140" s="1"/>
      <c r="J140" s="1">
        <v>2.5800000000000001E-7</v>
      </c>
      <c r="K140" s="1">
        <v>0</v>
      </c>
      <c r="L140" s="1">
        <v>0</v>
      </c>
      <c r="M140" s="1">
        <v>0</v>
      </c>
      <c r="N140" s="42">
        <v>1.3684740785569132</v>
      </c>
      <c r="P140" s="12">
        <f t="shared" si="1"/>
        <v>0.15396975552659542</v>
      </c>
    </row>
    <row r="141" spans="1:16" x14ac:dyDescent="0.25">
      <c r="A141" s="23"/>
      <c r="B141" s="1"/>
      <c r="C141" s="1" t="s">
        <v>52</v>
      </c>
      <c r="D141" s="1">
        <v>0.16</v>
      </c>
      <c r="E141" s="1">
        <v>0</v>
      </c>
      <c r="F141" s="1">
        <v>2.1999999999999999E-5</v>
      </c>
      <c r="G141" s="1"/>
      <c r="H141" s="1"/>
      <c r="I141" s="1"/>
      <c r="J141" s="1">
        <v>0</v>
      </c>
      <c r="K141" s="1">
        <v>0.73799999999999999</v>
      </c>
      <c r="L141" s="1">
        <v>0</v>
      </c>
      <c r="M141" s="1">
        <v>0</v>
      </c>
      <c r="N141" s="42">
        <v>1.2618254222402594</v>
      </c>
      <c r="P141" s="12">
        <f t="shared" si="1"/>
        <v>0.26958900146163145</v>
      </c>
    </row>
    <row r="143" spans="1:16" x14ac:dyDescent="0.25">
      <c r="A143" s="4" t="s">
        <v>58</v>
      </c>
    </row>
    <row r="144" spans="1:16" x14ac:dyDescent="0.25">
      <c r="A144" s="4" t="s">
        <v>59</v>
      </c>
    </row>
    <row r="146" spans="1:1" x14ac:dyDescent="0.25">
      <c r="A146" s="4" t="s">
        <v>60</v>
      </c>
    </row>
    <row r="147" spans="1:1" x14ac:dyDescent="0.25">
      <c r="A147" s="33" t="s">
        <v>46</v>
      </c>
    </row>
  </sheetData>
  <sheetProtection password="DF6D" sheet="1" objects="1" scenarios="1"/>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120"/>
  <sheetViews>
    <sheetView showGridLines="0" zoomScale="75" workbookViewId="0">
      <pane ySplit="6" topLeftCell="A7" activePane="bottomLeft" state="frozen"/>
      <selection pane="bottomLeft" activeCell="D8" sqref="D8"/>
    </sheetView>
  </sheetViews>
  <sheetFormatPr defaultColWidth="9.109375" defaultRowHeight="13.2" x14ac:dyDescent="0.25"/>
  <cols>
    <col min="1" max="1" width="13.109375" style="4" customWidth="1"/>
    <col min="2" max="2" width="17.33203125" style="2" bestFit="1" customWidth="1"/>
    <col min="3" max="3" width="12.6640625" style="2" bestFit="1" customWidth="1"/>
    <col min="4" max="17" width="9.109375" style="2"/>
    <col min="18" max="18" width="14.33203125" style="2" bestFit="1" customWidth="1"/>
    <col min="19" max="20" width="9.109375" style="2"/>
    <col min="21" max="21" width="11.44140625" style="2" bestFit="1" customWidth="1"/>
    <col min="22" max="22" width="9.109375" style="2"/>
    <col min="23" max="23" width="9.5546875" style="2" bestFit="1" customWidth="1"/>
    <col min="24" max="31" width="9.109375" style="2"/>
    <col min="32" max="32" width="12" style="2" customWidth="1"/>
    <col min="33" max="36" width="9.109375" style="2"/>
    <col min="37" max="37" width="11" style="2" customWidth="1"/>
    <col min="38" max="16384" width="9.109375" style="2"/>
  </cols>
  <sheetData>
    <row r="1" spans="1:96" ht="15.6" x14ac:dyDescent="0.3">
      <c r="A1" s="3" t="s">
        <v>28</v>
      </c>
      <c r="E1" s="40" t="s">
        <v>55</v>
      </c>
      <c r="F1" s="40"/>
      <c r="G1" s="8"/>
      <c r="H1" s="8"/>
      <c r="I1" s="8"/>
      <c r="J1" s="8"/>
      <c r="K1" s="8"/>
      <c r="L1" s="8"/>
      <c r="M1" s="8"/>
      <c r="N1" s="8"/>
      <c r="O1" s="5"/>
    </row>
    <row r="2" spans="1:96" ht="15.6" x14ac:dyDescent="0.3">
      <c r="A2" s="3"/>
      <c r="E2" s="40" t="s">
        <v>56</v>
      </c>
      <c r="F2" s="40"/>
      <c r="G2" s="8"/>
      <c r="H2" s="8"/>
      <c r="I2" s="8"/>
      <c r="J2" s="8"/>
      <c r="K2" s="8"/>
      <c r="L2" s="8"/>
      <c r="M2" s="8"/>
      <c r="N2" s="8"/>
      <c r="O2" s="5"/>
    </row>
    <row r="3" spans="1:96" ht="15.6" x14ac:dyDescent="0.3">
      <c r="A3" s="3"/>
      <c r="E3" s="40" t="s">
        <v>57</v>
      </c>
      <c r="F3" s="40"/>
      <c r="G3" s="8"/>
      <c r="H3" s="8"/>
      <c r="I3" s="8"/>
      <c r="J3" s="8"/>
      <c r="K3" s="8"/>
      <c r="L3" s="8"/>
      <c r="M3" s="8"/>
      <c r="N3" s="8"/>
      <c r="O3" s="5"/>
    </row>
    <row r="4" spans="1:96" x14ac:dyDescent="0.25">
      <c r="D4" s="2" t="s">
        <v>1</v>
      </c>
      <c r="O4" s="5"/>
      <c r="P4" s="4" t="s">
        <v>44</v>
      </c>
      <c r="W4" s="4"/>
    </row>
    <row r="5" spans="1:96" ht="15.6" x14ac:dyDescent="0.3">
      <c r="A5" s="3"/>
      <c r="D5" s="2" t="s">
        <v>2</v>
      </c>
      <c r="O5" s="5"/>
      <c r="P5" s="4" t="s">
        <v>45</v>
      </c>
    </row>
    <row r="6" spans="1:96" s="7" customFormat="1" x14ac:dyDescent="0.25">
      <c r="A6" s="6"/>
      <c r="D6" s="7" t="s">
        <v>3</v>
      </c>
      <c r="E6" s="7" t="s">
        <v>4</v>
      </c>
      <c r="F6" s="7" t="s">
        <v>5</v>
      </c>
      <c r="G6" s="7" t="s">
        <v>6</v>
      </c>
      <c r="H6" s="7" t="s">
        <v>7</v>
      </c>
      <c r="I6" s="7" t="s">
        <v>8</v>
      </c>
      <c r="J6" s="7" t="s">
        <v>9</v>
      </c>
      <c r="K6" s="7" t="s">
        <v>10</v>
      </c>
      <c r="L6" s="7" t="s">
        <v>11</v>
      </c>
      <c r="M6" s="7" t="s">
        <v>12</v>
      </c>
      <c r="N6" s="7" t="s">
        <v>13</v>
      </c>
      <c r="O6" s="5"/>
      <c r="P6" s="39">
        <v>40</v>
      </c>
      <c r="Q6" s="2"/>
      <c r="R6" s="2"/>
      <c r="S6" s="2"/>
      <c r="Y6" s="4"/>
      <c r="AF6" s="6"/>
      <c r="AK6" s="4"/>
      <c r="AP6" s="6"/>
    </row>
    <row r="7" spans="1:96" x14ac:dyDescent="0.25">
      <c r="Y7" s="4"/>
      <c r="AC7" s="34"/>
    </row>
    <row r="8" spans="1:96" s="1" customFormat="1" x14ac:dyDescent="0.25">
      <c r="A8" s="23" t="s">
        <v>30</v>
      </c>
      <c r="B8" s="1" t="s">
        <v>29</v>
      </c>
      <c r="C8" s="1" t="s">
        <v>15</v>
      </c>
      <c r="D8" s="10">
        <v>3.2436718895424647E-2</v>
      </c>
      <c r="E8" s="9">
        <v>-4.030739333328504E-4</v>
      </c>
      <c r="F8" s="1">
        <v>0</v>
      </c>
      <c r="G8" s="1">
        <v>0</v>
      </c>
      <c r="H8" s="1">
        <v>0</v>
      </c>
      <c r="I8" s="1">
        <v>0</v>
      </c>
      <c r="J8" s="1">
        <v>2.208558948320825E-8</v>
      </c>
      <c r="K8" s="11">
        <v>0.37683835187331577</v>
      </c>
      <c r="L8" s="1">
        <v>0</v>
      </c>
      <c r="M8" s="1">
        <v>0</v>
      </c>
      <c r="N8" s="1">
        <v>1</v>
      </c>
      <c r="P8" s="26">
        <f>($D8+$E8*P$6+$F8*P$6^2+$G8*P$6^$H8+$I8*LN(P$6)+$J8*P$6^3+$K8/P$6+$L8/(P$6^2)+$M8/(P$6^3))*$N8</f>
        <v>2.7148198085868856E-2</v>
      </c>
      <c r="Q8" s="2"/>
      <c r="R8" s="2"/>
      <c r="S8" s="2"/>
      <c r="T8" s="32"/>
      <c r="U8" s="2"/>
      <c r="V8" s="2"/>
      <c r="W8" s="2"/>
      <c r="X8" s="2"/>
      <c r="Y8" s="2"/>
      <c r="Z8" s="2"/>
      <c r="AA8" s="12"/>
      <c r="AB8" s="2"/>
      <c r="AC8" s="35"/>
      <c r="AD8" s="2"/>
      <c r="AE8" s="2"/>
      <c r="AF8" s="2"/>
      <c r="AG8" s="2"/>
      <c r="AH8" s="2"/>
      <c r="AI8" s="2"/>
      <c r="AJ8" s="2"/>
      <c r="AK8" s="2"/>
      <c r="AL8" s="2"/>
      <c r="AM8" s="2"/>
      <c r="AN8" s="2"/>
      <c r="AO8" s="2"/>
      <c r="AP8" s="36"/>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row>
    <row r="9" spans="1:96" s="1" customFormat="1" x14ac:dyDescent="0.25">
      <c r="A9" s="23"/>
      <c r="C9" s="1" t="s">
        <v>16</v>
      </c>
      <c r="D9" s="10">
        <v>2.2729553755396828E-2</v>
      </c>
      <c r="E9" s="9">
        <v>-2.8143623747500795E-4</v>
      </c>
      <c r="F9" s="1">
        <v>0</v>
      </c>
      <c r="G9" s="1">
        <v>0</v>
      </c>
      <c r="H9" s="1">
        <v>0</v>
      </c>
      <c r="I9" s="1">
        <v>0</v>
      </c>
      <c r="J9" s="1">
        <v>1.4787327731737706E-8</v>
      </c>
      <c r="K9" s="11">
        <v>0.42692446193242733</v>
      </c>
      <c r="L9" s="1">
        <v>0</v>
      </c>
      <c r="M9" s="1">
        <v>0</v>
      </c>
      <c r="N9" s="1">
        <v>1</v>
      </c>
      <c r="P9" s="26">
        <f>($D9+$E9*P$6+$F9*P$6^2+$G9*P$6^$H9+$I9*LN(P$6)+$J9*P$6^3+$K9/P$6+$L9/(P$6^2)+$M9/(P$6^3))*$N9</f>
        <v>2.3091604779538408E-2</v>
      </c>
      <c r="Q9" s="2"/>
      <c r="R9" s="2"/>
      <c r="S9" s="2"/>
      <c r="T9" s="32"/>
      <c r="U9" s="2"/>
      <c r="V9" s="2"/>
      <c r="W9" s="2"/>
      <c r="X9" s="2"/>
      <c r="Y9" s="2"/>
      <c r="Z9" s="2"/>
      <c r="AA9" s="12"/>
      <c r="AB9" s="2"/>
      <c r="AC9" s="2"/>
      <c r="AD9" s="2"/>
      <c r="AE9" s="2"/>
      <c r="AF9" s="2"/>
      <c r="AG9" s="2"/>
      <c r="AH9" s="2"/>
      <c r="AI9" s="2"/>
      <c r="AJ9" s="2"/>
      <c r="AK9" s="2"/>
      <c r="AL9" s="2"/>
      <c r="AM9" s="2"/>
      <c r="AN9" s="2"/>
      <c r="AO9" s="2"/>
      <c r="AP9" s="36"/>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row>
    <row r="10" spans="1:96" s="1" customFormat="1" x14ac:dyDescent="0.25">
      <c r="A10" s="23"/>
      <c r="C10" s="1" t="s">
        <v>17</v>
      </c>
      <c r="D10" s="10">
        <v>2.3158863270189217E-2</v>
      </c>
      <c r="E10" s="9">
        <v>-5.7956784496971986E-4</v>
      </c>
      <c r="F10" s="1">
        <v>4.2930951479238511E-6</v>
      </c>
      <c r="G10" s="1">
        <v>0</v>
      </c>
      <c r="H10" s="1">
        <v>0</v>
      </c>
      <c r="I10" s="1">
        <v>0</v>
      </c>
      <c r="J10" s="1">
        <v>0</v>
      </c>
      <c r="K10" s="11">
        <v>0.58195289782967752</v>
      </c>
      <c r="L10" s="1">
        <v>0</v>
      </c>
      <c r="M10" s="1">
        <v>0</v>
      </c>
      <c r="N10" s="1">
        <v>1</v>
      </c>
      <c r="P10" s="26">
        <f>($D10+$E10*P$6+$F10*P$6^2+$G10*P$6^$H10+$I10*LN(P$6)+$J10*P$6^3+$K10/P$6+$L10/(P$6^2)+$M10/(P$6^3))*$N10</f>
        <v>2.1393924153820524E-2</v>
      </c>
      <c r="Q10" s="2"/>
      <c r="R10" s="2"/>
      <c r="S10" s="2"/>
      <c r="T10" s="32"/>
      <c r="U10" s="2"/>
      <c r="V10" s="2"/>
      <c r="W10" s="2"/>
      <c r="X10" s="2"/>
      <c r="Y10" s="2"/>
      <c r="Z10" s="2"/>
      <c r="AA10" s="12"/>
      <c r="AB10" s="2"/>
      <c r="AC10" s="2"/>
      <c r="AD10" s="2"/>
      <c r="AE10" s="2"/>
      <c r="AF10" s="2"/>
      <c r="AG10" s="2"/>
      <c r="AH10" s="37"/>
      <c r="AI10" s="2"/>
      <c r="AJ10" s="2"/>
      <c r="AK10" s="2"/>
      <c r="AL10" s="2"/>
      <c r="AM10" s="2"/>
      <c r="AN10" s="2"/>
      <c r="AO10" s="2"/>
      <c r="AP10" s="36"/>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row>
    <row r="11" spans="1:96" s="1" customFormat="1" x14ac:dyDescent="0.25">
      <c r="A11" s="23"/>
      <c r="P11" s="26"/>
      <c r="Q11" s="2"/>
      <c r="R11" s="2"/>
      <c r="S11" s="2"/>
      <c r="T11" s="2"/>
      <c r="U11" s="2"/>
      <c r="V11" s="2"/>
      <c r="W11" s="2"/>
      <c r="X11" s="2"/>
      <c r="Y11" s="2"/>
      <c r="Z11" s="2"/>
      <c r="AA11" s="12"/>
      <c r="AB11" s="2"/>
      <c r="AC11" s="2"/>
      <c r="AD11" s="2"/>
      <c r="AE11" s="2"/>
      <c r="AF11" s="2"/>
      <c r="AG11" s="2"/>
      <c r="AH11" s="37"/>
      <c r="AI11" s="2"/>
      <c r="AJ11" s="2"/>
      <c r="AK11" s="2"/>
      <c r="AL11" s="2"/>
      <c r="AM11" s="2"/>
      <c r="AN11" s="2"/>
      <c r="AO11" s="2"/>
      <c r="AP11" s="36"/>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row>
    <row r="12" spans="1:96" s="1" customFormat="1" x14ac:dyDescent="0.25">
      <c r="A12" s="23"/>
      <c r="B12" s="1" t="s">
        <v>24</v>
      </c>
      <c r="C12" s="1" t="s">
        <v>15</v>
      </c>
      <c r="D12" s="1">
        <v>2.4399999999999999E-3</v>
      </c>
      <c r="F12" s="1">
        <v>-8.5300000000000003E-7</v>
      </c>
      <c r="J12" s="1">
        <v>8.7199999999999997E-9</v>
      </c>
      <c r="K12" s="1">
        <v>7.9500000000000005E-3</v>
      </c>
      <c r="N12" s="1">
        <v>1</v>
      </c>
      <c r="P12" s="26">
        <f>($D12+$E12*P$6+$F12*P$6^2+$G12*P$6^$H12+$I12*LN(P$6)+$J12*P$6^3+$K12/P$6+$L12/(P$6^2)+$M12/(P$6^3))*$N12</f>
        <v>1.8320299999999999E-3</v>
      </c>
      <c r="Q12" s="2"/>
      <c r="R12" s="2"/>
      <c r="S12" s="2"/>
      <c r="T12" s="2"/>
      <c r="U12" s="2"/>
      <c r="V12" s="2"/>
      <c r="W12" s="2"/>
      <c r="X12" s="2"/>
      <c r="Y12" s="2"/>
      <c r="Z12" s="2"/>
      <c r="AA12" s="12"/>
      <c r="AB12" s="2"/>
      <c r="AC12" s="2"/>
      <c r="AD12" s="2"/>
      <c r="AE12" s="2"/>
      <c r="AF12" s="2"/>
      <c r="AG12" s="2"/>
      <c r="AH12" s="37"/>
      <c r="AI12" s="2"/>
      <c r="AJ12" s="2"/>
      <c r="AK12" s="2"/>
      <c r="AL12" s="2"/>
      <c r="AM12" s="2"/>
      <c r="AN12" s="2"/>
      <c r="AO12" s="2"/>
      <c r="AP12" s="36"/>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row>
    <row r="13" spans="1:96" s="1" customFormat="1" x14ac:dyDescent="0.25">
      <c r="A13" s="23"/>
      <c r="C13" s="1" t="s">
        <v>16</v>
      </c>
      <c r="D13" s="1">
        <v>3.0699999999999998E-3</v>
      </c>
      <c r="J13" s="1">
        <v>8.3500000000000003E-9</v>
      </c>
      <c r="N13" s="1">
        <v>1</v>
      </c>
      <c r="P13" s="26">
        <f>($D13+$E13*P$6+$F13*P$6^2+$G13*P$6^$H13+$I13*LN(P$6)+$J13*P$6^3+$K13/P$6+$L13/(P$6^2)+$M13/(P$6^3))*$N13</f>
        <v>3.6043999999999998E-3</v>
      </c>
      <c r="Q13" s="2"/>
      <c r="R13" s="2"/>
      <c r="S13" s="2"/>
      <c r="T13" s="2"/>
      <c r="U13" s="2"/>
      <c r="V13" s="2"/>
      <c r="W13" s="26"/>
      <c r="X13" s="2"/>
      <c r="Y13" s="26"/>
      <c r="Z13" s="2"/>
      <c r="AA13" s="12"/>
      <c r="AB13" s="2"/>
      <c r="AC13" s="2"/>
      <c r="AD13" s="2"/>
      <c r="AE13" s="2"/>
      <c r="AF13" s="2"/>
      <c r="AG13" s="2"/>
      <c r="AH13" s="37"/>
      <c r="AI13" s="2"/>
      <c r="AJ13" s="2"/>
      <c r="AK13" s="2"/>
      <c r="AL13" s="2"/>
      <c r="AM13" s="2"/>
      <c r="AN13" s="2"/>
      <c r="AO13" s="2"/>
      <c r="AP13" s="36"/>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row>
    <row r="14" spans="1:96" s="1" customFormat="1" x14ac:dyDescent="0.25">
      <c r="A14" s="23"/>
      <c r="C14" s="1" t="s">
        <v>17</v>
      </c>
      <c r="D14" s="1">
        <v>6.7200000000000003E-3</v>
      </c>
      <c r="F14" s="1">
        <v>-1.5400000000000001E-6</v>
      </c>
      <c r="J14" s="1">
        <v>1.52E-8</v>
      </c>
      <c r="N14" s="1">
        <v>1</v>
      </c>
      <c r="P14" s="26">
        <f>($D14+$E14*P$6+$F14*P$6^2+$G14*P$6^$H14+$I14*LN(P$6)+$J14*P$6^3+$K14/P$6+$L14/(P$6^2)+$M14/(P$6^3))*$N14</f>
        <v>5.2288000000000005E-3</v>
      </c>
      <c r="Q14" s="2"/>
      <c r="R14" s="2"/>
      <c r="S14" s="2"/>
      <c r="T14" s="2"/>
      <c r="U14" s="2"/>
      <c r="V14" s="2"/>
      <c r="W14" s="26"/>
      <c r="X14" s="2"/>
      <c r="Y14" s="26"/>
      <c r="Z14" s="2"/>
      <c r="AA14" s="12"/>
      <c r="AB14" s="2"/>
      <c r="AC14" s="2"/>
      <c r="AD14" s="2"/>
      <c r="AE14" s="2"/>
      <c r="AF14" s="2"/>
      <c r="AG14" s="2"/>
      <c r="AH14" s="37"/>
      <c r="AI14" s="2"/>
      <c r="AJ14" s="2"/>
      <c r="AK14" s="2"/>
      <c r="AL14" s="2"/>
      <c r="AM14" s="2"/>
      <c r="AN14" s="2"/>
      <c r="AO14" s="2"/>
      <c r="AP14" s="36"/>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row>
    <row r="15" spans="1:96" s="1" customFormat="1" x14ac:dyDescent="0.25">
      <c r="A15" s="23"/>
      <c r="P15" s="26"/>
      <c r="Q15" s="2"/>
      <c r="R15" s="2"/>
      <c r="S15" s="2"/>
      <c r="T15" s="2"/>
      <c r="U15" s="2"/>
      <c r="V15" s="2"/>
      <c r="W15" s="26"/>
      <c r="X15" s="2"/>
      <c r="Y15" s="26"/>
      <c r="Z15" s="2"/>
      <c r="AA15" s="12"/>
      <c r="AB15" s="2"/>
      <c r="AC15" s="2"/>
      <c r="AD15" s="2"/>
      <c r="AE15" s="2"/>
      <c r="AF15" s="2"/>
      <c r="AG15" s="2"/>
      <c r="AH15" s="37"/>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row>
    <row r="16" spans="1:96" s="1" customFormat="1" x14ac:dyDescent="0.25">
      <c r="A16" s="23"/>
      <c r="B16" s="1" t="s">
        <v>25</v>
      </c>
      <c r="C16" s="1" t="s">
        <v>15</v>
      </c>
      <c r="D16" s="1">
        <v>3.5599999999999998E-3</v>
      </c>
      <c r="E16" s="1">
        <v>-1.2999999999999999E-4</v>
      </c>
      <c r="F16" s="1">
        <v>1.3799999999999999E-6</v>
      </c>
      <c r="N16" s="1">
        <v>1</v>
      </c>
      <c r="P16" s="26">
        <f>($D16+$E16*P$6+$F16*P$6^2+$G16*P$6^$H16+$I16*LN(P$6)+$J16*P$6^3+$K16/P$6+$L16/(P$6^2)+$M16/(P$6^3))*$N16</f>
        <v>5.6799999999999993E-4</v>
      </c>
      <c r="Q16" s="2"/>
      <c r="R16" s="2"/>
      <c r="S16" s="2"/>
      <c r="T16" s="2"/>
      <c r="U16" s="2"/>
      <c r="V16" s="2"/>
      <c r="W16" s="26"/>
      <c r="X16" s="2"/>
      <c r="Y16" s="26"/>
      <c r="Z16" s="2"/>
      <c r="AA16" s="12"/>
      <c r="AB16" s="2"/>
      <c r="AC16" s="2"/>
      <c r="AD16" s="2"/>
      <c r="AE16" s="2"/>
      <c r="AF16" s="2"/>
      <c r="AG16" s="2"/>
      <c r="AH16" s="37"/>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row>
    <row r="17" spans="1:96" s="1" customFormat="1" x14ac:dyDescent="0.25">
      <c r="A17" s="23"/>
      <c r="C17" s="1" t="s">
        <v>16</v>
      </c>
      <c r="D17" s="1">
        <v>2.3999999999999998E-3</v>
      </c>
      <c r="E17" s="1">
        <v>-4.6E-5</v>
      </c>
      <c r="J17" s="1">
        <v>5.5899999999999999E-9</v>
      </c>
      <c r="N17" s="1">
        <v>1</v>
      </c>
      <c r="P17" s="26">
        <f>($D17+$E17*P$6+$F17*P$6^2+$G17*P$6^$H17+$I17*LN(P$6)+$J17*P$6^3+$K17/P$6+$L17/(P$6^2)+$M17/(P$6^3))*$N17</f>
        <v>9.1775999999999967E-4</v>
      </c>
      <c r="Q17" s="2"/>
      <c r="R17" s="2"/>
      <c r="S17" s="2"/>
      <c r="T17" s="2"/>
      <c r="U17" s="2"/>
      <c r="V17" s="2"/>
      <c r="W17" s="26"/>
      <c r="X17" s="2"/>
      <c r="Y17" s="26"/>
      <c r="Z17" s="2"/>
      <c r="AA17" s="12"/>
      <c r="AB17" s="2"/>
      <c r="AC17" s="2"/>
      <c r="AD17" s="2"/>
      <c r="AE17" s="2"/>
      <c r="AF17" s="2"/>
      <c r="AG17" s="2"/>
      <c r="AH17" s="37"/>
      <c r="AI17" s="2"/>
      <c r="AJ17" s="2"/>
      <c r="AK17" s="4"/>
      <c r="AL17" s="2"/>
      <c r="AM17" s="2"/>
      <c r="AN17" s="2"/>
      <c r="AO17" s="41"/>
      <c r="AP17" s="4"/>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row>
    <row r="18" spans="1:96" s="1" customFormat="1" x14ac:dyDescent="0.25">
      <c r="A18" s="23"/>
      <c r="C18" s="1" t="s">
        <v>17</v>
      </c>
      <c r="D18" s="1">
        <v>2.3999999999999998E-3</v>
      </c>
      <c r="F18" s="1">
        <v>-1.64E-6</v>
      </c>
      <c r="J18" s="1">
        <v>1.7299999999999999E-8</v>
      </c>
      <c r="N18" s="1">
        <v>1</v>
      </c>
      <c r="P18" s="26">
        <f>($D18+$E18*P$6+$F18*P$6^2+$G18*P$6^$H18+$I18*LN(P$6)+$J18*P$6^3+$K18/P$6+$L18/(P$6^2)+$M18/(P$6^3))*$N18</f>
        <v>8.8319999999999978E-4</v>
      </c>
      <c r="Q18" s="2"/>
      <c r="R18" s="2"/>
      <c r="S18" s="2"/>
      <c r="T18" s="2"/>
      <c r="U18" s="2"/>
      <c r="V18" s="2"/>
      <c r="W18" s="26"/>
      <c r="X18" s="2"/>
      <c r="Y18" s="2"/>
      <c r="Z18" s="2"/>
      <c r="AA18" s="1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row>
    <row r="19" spans="1:96" s="1" customFormat="1" x14ac:dyDescent="0.25">
      <c r="A19" s="23"/>
      <c r="P19" s="26"/>
      <c r="Q19" s="2"/>
      <c r="R19" s="2"/>
      <c r="S19" s="2"/>
      <c r="T19" s="32"/>
      <c r="U19" s="2"/>
      <c r="V19" s="2"/>
      <c r="W19" s="26"/>
      <c r="X19" s="2"/>
      <c r="Y19" s="12"/>
      <c r="Z19" s="2"/>
      <c r="AA19" s="12"/>
      <c r="AB19" s="2"/>
      <c r="AC19" s="2"/>
      <c r="AD19" s="2"/>
      <c r="AE19" s="2"/>
      <c r="AF19" s="2"/>
      <c r="AG19" s="2"/>
      <c r="AH19" s="37"/>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row>
    <row r="20" spans="1:96" s="1" customFormat="1" x14ac:dyDescent="0.25">
      <c r="A20" s="23"/>
      <c r="B20" s="1" t="s">
        <v>26</v>
      </c>
      <c r="C20" s="1" t="s">
        <v>15</v>
      </c>
      <c r="D20" s="1">
        <v>3.5599999999999998E-3</v>
      </c>
      <c r="E20" s="1">
        <v>-1.2999999999999999E-4</v>
      </c>
      <c r="F20" s="1">
        <v>1.3799999999999999E-6</v>
      </c>
      <c r="N20" s="1">
        <v>1</v>
      </c>
      <c r="P20" s="26">
        <f>($D20+$E20*P$6+$F20*P$6^2+$G20*P$6^$H20+$I20*LN(P$6)+$J20*P$6^3+$K20/P$6+$L20/(P$6^2)+$M20/(P$6^3))*$N20</f>
        <v>5.6799999999999993E-4</v>
      </c>
      <c r="Q20" s="2"/>
      <c r="R20" s="2"/>
      <c r="S20" s="2"/>
      <c r="T20" s="32"/>
      <c r="U20" s="2"/>
      <c r="V20" s="2"/>
      <c r="W20" s="26"/>
      <c r="X20" s="2"/>
      <c r="Y20" s="12"/>
      <c r="Z20" s="2"/>
      <c r="AA20" s="12"/>
      <c r="AB20" s="2"/>
      <c r="AC20" s="2"/>
      <c r="AD20" s="2"/>
      <c r="AE20" s="2"/>
      <c r="AF20" s="2"/>
      <c r="AG20" s="2"/>
      <c r="AH20" s="37"/>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row>
    <row r="21" spans="1:96" s="1" customFormat="1" x14ac:dyDescent="0.25">
      <c r="A21" s="23"/>
      <c r="C21" s="1" t="s">
        <v>16</v>
      </c>
      <c r="D21" s="1">
        <v>2.3999999999999998E-3</v>
      </c>
      <c r="E21" s="1">
        <v>-4.6E-5</v>
      </c>
      <c r="J21" s="1">
        <v>5.5899999999999999E-9</v>
      </c>
      <c r="N21" s="1">
        <v>1</v>
      </c>
      <c r="P21" s="26">
        <f>($D21+$E21*P$6+$F21*P$6^2+$G21*P$6^$H21+$I21*LN(P$6)+$J21*P$6^3+$K21/P$6+$L21/(P$6^2)+$M21/(P$6^3))*$N21</f>
        <v>9.1775999999999967E-4</v>
      </c>
      <c r="Q21" s="2"/>
      <c r="R21" s="2"/>
      <c r="S21" s="2"/>
      <c r="T21" s="2"/>
      <c r="U21" s="2"/>
      <c r="V21" s="2"/>
      <c r="W21" s="26"/>
      <c r="X21" s="2"/>
      <c r="Y21" s="12"/>
      <c r="Z21" s="2"/>
      <c r="AA21" s="12"/>
      <c r="AB21" s="2"/>
      <c r="AC21" s="2"/>
      <c r="AD21" s="2"/>
      <c r="AE21" s="2"/>
      <c r="AF21" s="2"/>
      <c r="AG21" s="2"/>
      <c r="AH21" s="37"/>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row>
    <row r="22" spans="1:96" s="1" customFormat="1" x14ac:dyDescent="0.25">
      <c r="A22" s="23"/>
      <c r="C22" s="1" t="s">
        <v>17</v>
      </c>
      <c r="D22" s="1">
        <v>2.3999999999999998E-3</v>
      </c>
      <c r="F22" s="1">
        <v>-1.64E-6</v>
      </c>
      <c r="J22" s="1">
        <v>1.7299999999999999E-8</v>
      </c>
      <c r="N22" s="1">
        <v>1</v>
      </c>
      <c r="P22" s="26">
        <f>($D22+$E22*P$6+$F22*P$6^2+$G22*P$6^$H22+$I22*LN(P$6)+$J22*P$6^3+$K22/P$6+$L22/(P$6^2)+$M22/(P$6^3))*$N22</f>
        <v>8.8319999999999978E-4</v>
      </c>
      <c r="Q22" s="2"/>
      <c r="R22" s="2"/>
      <c r="S22" s="2"/>
      <c r="T22" s="2"/>
      <c r="U22" s="2"/>
      <c r="V22" s="2"/>
      <c r="W22" s="26"/>
      <c r="X22" s="2"/>
      <c r="Y22" s="12"/>
      <c r="Z22" s="2"/>
      <c r="AA22" s="12"/>
      <c r="AB22" s="2"/>
      <c r="AC22" s="2"/>
      <c r="AD22" s="2"/>
      <c r="AE22" s="2"/>
      <c r="AF22" s="2"/>
      <c r="AG22" s="2"/>
      <c r="AH22" s="37"/>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row>
    <row r="23" spans="1:96" s="1" customFormat="1" x14ac:dyDescent="0.25">
      <c r="A23" s="23"/>
      <c r="P23" s="26"/>
      <c r="Q23" s="2"/>
      <c r="R23" s="2"/>
      <c r="S23" s="2"/>
      <c r="T23" s="2"/>
      <c r="U23" s="2"/>
      <c r="V23" s="2"/>
      <c r="W23" s="26"/>
      <c r="X23" s="2"/>
      <c r="Y23" s="12"/>
      <c r="Z23" s="2"/>
      <c r="AA23" s="1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row>
    <row r="24" spans="1:96" s="1" customFormat="1" x14ac:dyDescent="0.25">
      <c r="A24" s="23"/>
      <c r="B24" s="1" t="s">
        <v>27</v>
      </c>
      <c r="C24" s="1" t="s">
        <v>15</v>
      </c>
      <c r="D24" s="1">
        <v>3.5599999999999998E-3</v>
      </c>
      <c r="E24" s="1">
        <v>-1.2999999999999999E-4</v>
      </c>
      <c r="F24" s="1">
        <v>1.3799999999999999E-6</v>
      </c>
      <c r="N24" s="1">
        <v>1</v>
      </c>
      <c r="P24" s="26">
        <f>($D24+$E24*P$6+$F24*P$6^2+$G24*P$6^$H24+$I24*LN(P$6)+$J24*P$6^3+$K24/P$6+$L24/(P$6^2)+$M24/(P$6^3))*$N24</f>
        <v>5.6799999999999993E-4</v>
      </c>
      <c r="Q24" s="2"/>
      <c r="R24" s="2"/>
      <c r="S24" s="2"/>
      <c r="T24" s="2"/>
      <c r="U24" s="2"/>
      <c r="V24" s="2"/>
      <c r="W24" s="26"/>
      <c r="X24" s="2"/>
      <c r="Y24" s="2"/>
      <c r="Z24" s="2"/>
      <c r="AA24" s="1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row>
    <row r="25" spans="1:96" s="1" customFormat="1" x14ac:dyDescent="0.25">
      <c r="A25" s="23"/>
      <c r="C25" s="1" t="s">
        <v>16</v>
      </c>
      <c r="D25" s="1">
        <v>2.3999999999999998E-3</v>
      </c>
      <c r="E25" s="1">
        <v>-4.6E-5</v>
      </c>
      <c r="J25" s="1">
        <v>5.5899999999999999E-9</v>
      </c>
      <c r="N25" s="1">
        <v>1</v>
      </c>
      <c r="P25" s="26">
        <f>($D25+$E25*P$6+$F25*P$6^2+$G25*P$6^$H25+$I25*LN(P$6)+$J25*P$6^3+$K25/P$6+$L25/(P$6^2)+$M25/(P$6^3))*$N25</f>
        <v>9.1775999999999967E-4</v>
      </c>
      <c r="Q25" s="2"/>
      <c r="R25" s="2"/>
      <c r="S25" s="2"/>
      <c r="T25" s="2"/>
      <c r="U25" s="2"/>
      <c r="V25" s="2"/>
      <c r="W25" s="26"/>
      <c r="X25" s="2"/>
      <c r="Y25" s="26"/>
      <c r="Z25" s="2"/>
      <c r="AA25" s="12"/>
      <c r="AB25" s="2"/>
      <c r="AC25" s="2"/>
      <c r="AD25" s="2"/>
      <c r="AE25" s="2"/>
      <c r="AF25" s="2"/>
      <c r="AG25" s="2"/>
      <c r="AH25" s="37"/>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row>
    <row r="26" spans="1:96" s="1" customFormat="1" x14ac:dyDescent="0.25">
      <c r="A26" s="23"/>
      <c r="C26" s="1" t="s">
        <v>17</v>
      </c>
      <c r="D26" s="1">
        <v>2.3999999999999998E-3</v>
      </c>
      <c r="F26" s="1">
        <v>-1.64E-6</v>
      </c>
      <c r="J26" s="1">
        <v>1.7299999999999999E-8</v>
      </c>
      <c r="N26" s="1">
        <v>1</v>
      </c>
      <c r="P26" s="26">
        <f>($D26+$E26*P$6+$F26*P$6^2+$G26*P$6^$H26+$I26*LN(P$6)+$J26*P$6^3+$K26/P$6+$L26/(P$6^2)+$M26/(P$6^3))*$N26</f>
        <v>8.8319999999999978E-4</v>
      </c>
      <c r="Q26" s="2"/>
      <c r="R26" s="2"/>
      <c r="S26" s="2"/>
      <c r="T26" s="2"/>
      <c r="U26" s="2"/>
      <c r="V26" s="2"/>
      <c r="W26" s="26"/>
      <c r="X26" s="2"/>
      <c r="Y26" s="26"/>
      <c r="Z26" s="2"/>
      <c r="AA26" s="12"/>
      <c r="AB26" s="2"/>
      <c r="AC26" s="2"/>
      <c r="AD26" s="2"/>
      <c r="AE26" s="2"/>
      <c r="AF26" s="2"/>
      <c r="AG26" s="2"/>
      <c r="AH26" s="37"/>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row>
    <row r="27" spans="1:96" x14ac:dyDescent="0.25">
      <c r="W27" s="26"/>
      <c r="Y27" s="26"/>
      <c r="AA27" s="12"/>
      <c r="AH27" s="37"/>
    </row>
    <row r="28" spans="1:96" x14ac:dyDescent="0.25">
      <c r="W28" s="26"/>
      <c r="Y28" s="26"/>
      <c r="AA28" s="12"/>
    </row>
    <row r="29" spans="1:96" x14ac:dyDescent="0.25">
      <c r="A29" s="23" t="s">
        <v>43</v>
      </c>
      <c r="B29" s="1" t="s">
        <v>29</v>
      </c>
      <c r="C29" s="1" t="s">
        <v>31</v>
      </c>
      <c r="D29" s="1">
        <v>0.13100000000000001</v>
      </c>
      <c r="E29" s="1">
        <v>0</v>
      </c>
      <c r="F29" s="1">
        <v>-1.4E-5</v>
      </c>
      <c r="G29" s="1">
        <v>0</v>
      </c>
      <c r="H29" s="1">
        <v>0</v>
      </c>
      <c r="I29" s="1">
        <v>0</v>
      </c>
      <c r="J29" s="1">
        <v>1.54E-7</v>
      </c>
      <c r="K29" s="1">
        <v>2.16</v>
      </c>
      <c r="L29" s="1">
        <v>0</v>
      </c>
      <c r="M29" s="1">
        <v>0</v>
      </c>
      <c r="N29" s="1">
        <v>1</v>
      </c>
      <c r="P29" s="12">
        <f t="shared" ref="P29:P42" si="0">($D29+$E29*P$6+$F29*P$6^2+$G29*P$6^$H29+$I29*LN(P$6)+$J29*P$6^3+$K29/P$6+$L29/(P$6^2)+$M29/(P$6^3))*$N29</f>
        <v>0.172456</v>
      </c>
      <c r="W29" s="26"/>
      <c r="Y29" s="26"/>
      <c r="AA29" s="12"/>
    </row>
    <row r="30" spans="1:96" x14ac:dyDescent="0.25">
      <c r="A30" s="23"/>
      <c r="B30" s="1"/>
      <c r="C30" s="1" t="s">
        <v>17</v>
      </c>
      <c r="D30" s="1">
        <v>0.28199999999999997</v>
      </c>
      <c r="E30" s="1">
        <v>-3.9899999999999996E-3</v>
      </c>
      <c r="F30" s="1">
        <v>2.5999999999999998E-5</v>
      </c>
      <c r="G30" s="1">
        <v>0</v>
      </c>
      <c r="H30" s="1">
        <v>0</v>
      </c>
      <c r="I30" s="1">
        <v>0</v>
      </c>
      <c r="J30" s="1">
        <v>2.5300000000000002E-8</v>
      </c>
      <c r="K30" s="1">
        <v>1.32</v>
      </c>
      <c r="L30" s="1">
        <v>0</v>
      </c>
      <c r="M30" s="1">
        <v>0</v>
      </c>
      <c r="N30" s="1">
        <v>1</v>
      </c>
      <c r="P30" s="12">
        <f t="shared" si="0"/>
        <v>0.19861919999999997</v>
      </c>
      <c r="W30" s="26"/>
      <c r="AA30" s="12"/>
    </row>
    <row r="31" spans="1:96" x14ac:dyDescent="0.25">
      <c r="A31" s="23"/>
      <c r="B31" s="1"/>
      <c r="C31" s="1"/>
      <c r="D31" s="1"/>
      <c r="E31" s="1"/>
      <c r="F31" s="1"/>
      <c r="G31" s="1"/>
      <c r="H31" s="1"/>
      <c r="I31" s="1"/>
      <c r="J31" s="1"/>
      <c r="K31" s="1"/>
      <c r="L31" s="1"/>
      <c r="M31" s="1"/>
      <c r="N31" s="1"/>
      <c r="P31" s="12"/>
      <c r="W31" s="26"/>
      <c r="Y31" s="12"/>
      <c r="AA31" s="12"/>
      <c r="AH31" s="37"/>
    </row>
    <row r="32" spans="1:96" x14ac:dyDescent="0.25">
      <c r="A32" s="23"/>
      <c r="B32" s="1" t="s">
        <v>24</v>
      </c>
      <c r="C32" s="1" t="s">
        <v>31</v>
      </c>
      <c r="D32" s="1">
        <v>0.189</v>
      </c>
      <c r="E32" s="1">
        <v>-1.7600000000000001E-3</v>
      </c>
      <c r="F32" s="1"/>
      <c r="G32" s="1"/>
      <c r="H32" s="1"/>
      <c r="I32" s="1"/>
      <c r="J32" s="1">
        <v>8.9299999999999999E-8</v>
      </c>
      <c r="K32" s="1">
        <v>-3.84</v>
      </c>
      <c r="L32" s="1">
        <v>60.4</v>
      </c>
      <c r="M32" s="1">
        <v>-191</v>
      </c>
      <c r="N32" s="1">
        <v>1</v>
      </c>
      <c r="P32" s="12">
        <f t="shared" si="0"/>
        <v>6.3080824999999993E-2</v>
      </c>
      <c r="W32" s="26"/>
      <c r="Y32" s="12"/>
      <c r="AA32" s="12"/>
      <c r="AH32" s="37"/>
    </row>
    <row r="33" spans="1:36" x14ac:dyDescent="0.25">
      <c r="A33" s="23"/>
      <c r="B33" s="1"/>
      <c r="C33" s="1" t="s">
        <v>17</v>
      </c>
      <c r="D33" s="1">
        <v>8.5699999999999998E-2</v>
      </c>
      <c r="E33" s="1">
        <v>-9.01E-4</v>
      </c>
      <c r="F33" s="1"/>
      <c r="G33" s="1"/>
      <c r="H33" s="1"/>
      <c r="I33" s="1"/>
      <c r="J33" s="1">
        <v>7.5600000000000002E-8</v>
      </c>
      <c r="K33" s="1">
        <v>1.02</v>
      </c>
      <c r="L33" s="1"/>
      <c r="M33" s="1">
        <v>-4.5</v>
      </c>
      <c r="N33" s="1">
        <v>1</v>
      </c>
      <c r="P33" s="12">
        <f t="shared" si="0"/>
        <v>7.9928087499999995E-2</v>
      </c>
      <c r="W33" s="26"/>
      <c r="Y33" s="12"/>
      <c r="AA33" s="12"/>
      <c r="AH33" s="37"/>
    </row>
    <row r="34" spans="1:36" x14ac:dyDescent="0.25">
      <c r="A34" s="23"/>
      <c r="B34" s="1"/>
      <c r="C34" s="1"/>
      <c r="D34" s="1"/>
      <c r="E34" s="1"/>
      <c r="F34" s="1"/>
      <c r="G34" s="1"/>
      <c r="H34" s="1"/>
      <c r="I34" s="1"/>
      <c r="J34" s="1"/>
      <c r="K34" s="1"/>
      <c r="L34" s="1"/>
      <c r="M34" s="1"/>
      <c r="N34" s="1"/>
      <c r="P34" s="12"/>
      <c r="W34" s="26"/>
      <c r="Y34" s="12"/>
      <c r="AA34" s="12"/>
    </row>
    <row r="35" spans="1:36" x14ac:dyDescent="0.25">
      <c r="A35" s="23"/>
      <c r="B35" s="1" t="s">
        <v>25</v>
      </c>
      <c r="C35" s="1" t="s">
        <v>31</v>
      </c>
      <c r="D35" s="1">
        <v>7.22E-2</v>
      </c>
      <c r="E35" s="1"/>
      <c r="F35" s="1">
        <v>-1.8E-5</v>
      </c>
      <c r="G35" s="1"/>
      <c r="H35" s="1"/>
      <c r="I35" s="1"/>
      <c r="J35" s="1">
        <v>1.5099999999999999E-7</v>
      </c>
      <c r="K35" s="1"/>
      <c r="L35" s="1"/>
      <c r="M35" s="1"/>
      <c r="N35" s="1">
        <v>1</v>
      </c>
      <c r="P35" s="12">
        <f t="shared" si="0"/>
        <v>5.3064E-2</v>
      </c>
      <c r="W35" s="26"/>
      <c r="Y35" s="12"/>
      <c r="AA35" s="12"/>
    </row>
    <row r="36" spans="1:36" x14ac:dyDescent="0.25">
      <c r="A36" s="23"/>
      <c r="B36" s="1"/>
      <c r="C36" s="1" t="s">
        <v>17</v>
      </c>
      <c r="D36" s="1">
        <v>0.113</v>
      </c>
      <c r="E36" s="1"/>
      <c r="F36" s="1">
        <v>-2.2399999999999999E-5</v>
      </c>
      <c r="G36" s="1"/>
      <c r="H36" s="1"/>
      <c r="I36" s="1"/>
      <c r="J36" s="1">
        <v>1.9999999999999999E-7</v>
      </c>
      <c r="K36" s="1"/>
      <c r="L36" s="1"/>
      <c r="M36" s="1">
        <v>30.4</v>
      </c>
      <c r="N36" s="1">
        <v>1</v>
      </c>
      <c r="P36" s="12">
        <f t="shared" si="0"/>
        <v>9.0435000000000015E-2</v>
      </c>
      <c r="W36" s="26"/>
      <c r="AA36" s="12"/>
    </row>
    <row r="37" spans="1:36" x14ac:dyDescent="0.25">
      <c r="A37" s="23"/>
      <c r="B37" s="1"/>
      <c r="C37" s="1"/>
      <c r="D37" s="1"/>
      <c r="E37" s="1"/>
      <c r="F37" s="1"/>
      <c r="G37" s="1"/>
      <c r="H37" s="1"/>
      <c r="I37" s="1"/>
      <c r="J37" s="1"/>
      <c r="K37" s="1"/>
      <c r="L37" s="1"/>
      <c r="M37" s="1"/>
      <c r="N37" s="1"/>
      <c r="P37" s="12"/>
      <c r="W37" s="26"/>
      <c r="Y37" s="12"/>
      <c r="AA37" s="12"/>
      <c r="AH37" s="37"/>
      <c r="AJ37" s="37"/>
    </row>
    <row r="38" spans="1:36" x14ac:dyDescent="0.25">
      <c r="A38" s="23"/>
      <c r="B38" s="1" t="s">
        <v>26</v>
      </c>
      <c r="C38" s="1" t="s">
        <v>31</v>
      </c>
      <c r="D38" s="1">
        <v>7.22E-2</v>
      </c>
      <c r="E38" s="1"/>
      <c r="F38" s="1">
        <v>-1.8E-5</v>
      </c>
      <c r="G38" s="1"/>
      <c r="H38" s="1"/>
      <c r="I38" s="1"/>
      <c r="J38" s="1">
        <v>1.5099999999999999E-7</v>
      </c>
      <c r="K38" s="1"/>
      <c r="L38" s="1"/>
      <c r="M38" s="1"/>
      <c r="N38" s="1">
        <v>0.7</v>
      </c>
      <c r="P38" s="12">
        <f t="shared" si="0"/>
        <v>3.7144799999999999E-2</v>
      </c>
      <c r="W38" s="26"/>
      <c r="Y38" s="12"/>
      <c r="AA38" s="12"/>
      <c r="AH38" s="37"/>
      <c r="AJ38" s="37"/>
    </row>
    <row r="39" spans="1:36" x14ac:dyDescent="0.25">
      <c r="A39" s="23"/>
      <c r="B39" s="1"/>
      <c r="C39" s="1" t="s">
        <v>17</v>
      </c>
      <c r="D39" s="1">
        <v>0.113</v>
      </c>
      <c r="E39" s="1"/>
      <c r="F39" s="1">
        <v>-2.2399999999999999E-5</v>
      </c>
      <c r="G39" s="1"/>
      <c r="H39" s="1"/>
      <c r="I39" s="1"/>
      <c r="J39" s="1">
        <v>1.9999999999999999E-7</v>
      </c>
      <c r="K39" s="1"/>
      <c r="L39" s="1"/>
      <c r="M39" s="1">
        <v>30.4</v>
      </c>
      <c r="N39" s="1">
        <v>0.7</v>
      </c>
      <c r="P39" s="12">
        <f t="shared" si="0"/>
        <v>6.3304500000000014E-2</v>
      </c>
      <c r="W39" s="26"/>
      <c r="Y39" s="12"/>
      <c r="AA39" s="12"/>
      <c r="AH39" s="37"/>
      <c r="AJ39" s="37"/>
    </row>
    <row r="40" spans="1:36" x14ac:dyDescent="0.25">
      <c r="A40" s="23"/>
      <c r="B40" s="1"/>
      <c r="C40" s="1"/>
      <c r="D40" s="1"/>
      <c r="E40" s="1"/>
      <c r="F40" s="1"/>
      <c r="G40" s="1"/>
      <c r="H40" s="1"/>
      <c r="I40" s="1"/>
      <c r="J40" s="1"/>
      <c r="K40" s="1"/>
      <c r="L40" s="1"/>
      <c r="M40" s="1"/>
      <c r="N40" s="1"/>
      <c r="P40" s="12"/>
      <c r="W40" s="26"/>
      <c r="Y40" s="12"/>
      <c r="AA40" s="12"/>
      <c r="AH40" s="37"/>
      <c r="AJ40" s="37"/>
    </row>
    <row r="41" spans="1:36" x14ac:dyDescent="0.25">
      <c r="A41" s="23"/>
      <c r="B41" s="1" t="s">
        <v>27</v>
      </c>
      <c r="C41" s="1" t="s">
        <v>31</v>
      </c>
      <c r="D41" s="1">
        <v>7.22E-2</v>
      </c>
      <c r="E41" s="1"/>
      <c r="F41" s="1">
        <v>-1.8E-5</v>
      </c>
      <c r="G41" s="1"/>
      <c r="H41" s="1"/>
      <c r="I41" s="1"/>
      <c r="J41" s="1">
        <v>1.5099999999999999E-7</v>
      </c>
      <c r="K41" s="1"/>
      <c r="L41" s="1"/>
      <c r="M41" s="1"/>
      <c r="N41" s="1">
        <v>0.35</v>
      </c>
      <c r="P41" s="12">
        <f t="shared" si="0"/>
        <v>1.8572399999999999E-2</v>
      </c>
      <c r="W41" s="26"/>
      <c r="Y41" s="12"/>
      <c r="AA41" s="12"/>
    </row>
    <row r="42" spans="1:36" x14ac:dyDescent="0.25">
      <c r="A42" s="23"/>
      <c r="B42" s="1"/>
      <c r="C42" s="1" t="s">
        <v>17</v>
      </c>
      <c r="D42" s="1">
        <v>0.113</v>
      </c>
      <c r="E42" s="1"/>
      <c r="F42" s="1">
        <v>-2.2399999999999999E-5</v>
      </c>
      <c r="G42" s="1"/>
      <c r="H42" s="1"/>
      <c r="I42" s="1"/>
      <c r="J42" s="1">
        <v>1.9999999999999999E-7</v>
      </c>
      <c r="K42" s="1"/>
      <c r="L42" s="1"/>
      <c r="M42" s="1">
        <v>30.4</v>
      </c>
      <c r="N42" s="1">
        <v>0.35</v>
      </c>
      <c r="P42" s="12">
        <f t="shared" si="0"/>
        <v>3.1652250000000007E-2</v>
      </c>
      <c r="W42" s="26"/>
      <c r="Y42" s="12"/>
      <c r="AA42" s="12"/>
    </row>
    <row r="43" spans="1:36" x14ac:dyDescent="0.25">
      <c r="W43" s="26"/>
      <c r="Y43" s="12"/>
      <c r="AA43" s="12"/>
    </row>
    <row r="44" spans="1:36" x14ac:dyDescent="0.25">
      <c r="W44" s="26"/>
      <c r="AA44" s="12"/>
    </row>
    <row r="45" spans="1:36" x14ac:dyDescent="0.25">
      <c r="A45" s="23" t="s">
        <v>34</v>
      </c>
      <c r="B45" s="1" t="s">
        <v>33</v>
      </c>
      <c r="C45" s="1"/>
      <c r="D45" s="1">
        <v>3.4720308477931471E-2</v>
      </c>
      <c r="E45" s="1"/>
      <c r="F45" s="1">
        <v>-1.4635269269811617E-5</v>
      </c>
      <c r="G45" s="1"/>
      <c r="H45" s="1"/>
      <c r="I45" s="1"/>
      <c r="J45" s="1">
        <v>1.5602163936285661E-7</v>
      </c>
      <c r="K45" s="1">
        <v>0.39335033022466664</v>
      </c>
      <c r="L45" s="1"/>
      <c r="M45" s="1"/>
      <c r="N45" s="1">
        <v>1</v>
      </c>
      <c r="P45" s="26">
        <f>($D45+$E45*P$6+$F45*P$6^2+$G45*P$6^$H45+$I45*LN(P$6)+$J45*P$6^3+$K45/P$6+$L45/(P$6^2)+$M45/(P$6^3))*$N45</f>
        <v>3.1123020821072371E-2</v>
      </c>
      <c r="W45" s="26"/>
      <c r="Y45" s="12"/>
      <c r="AA45" s="12"/>
      <c r="AH45" s="37"/>
      <c r="AJ45" s="37"/>
    </row>
    <row r="46" spans="1:36" x14ac:dyDescent="0.25">
      <c r="A46" s="23"/>
      <c r="B46" s="1"/>
      <c r="C46" s="1"/>
      <c r="D46" s="1"/>
      <c r="E46" s="1"/>
      <c r="F46" s="1"/>
      <c r="G46" s="1"/>
      <c r="H46" s="1"/>
      <c r="I46" s="1"/>
      <c r="J46" s="1"/>
      <c r="K46" s="1"/>
      <c r="L46" s="1"/>
      <c r="M46" s="1"/>
      <c r="N46" s="1"/>
      <c r="P46" s="26"/>
      <c r="W46" s="26"/>
      <c r="Y46" s="12"/>
      <c r="AA46" s="12"/>
      <c r="AH46" s="37"/>
      <c r="AJ46" s="37"/>
    </row>
    <row r="47" spans="1:36" x14ac:dyDescent="0.25">
      <c r="A47" s="23"/>
      <c r="B47" s="1" t="s">
        <v>24</v>
      </c>
      <c r="C47" s="1"/>
      <c r="D47" s="1">
        <v>3.0699999999999998E-3</v>
      </c>
      <c r="E47" s="1">
        <v>0</v>
      </c>
      <c r="F47" s="1">
        <v>0</v>
      </c>
      <c r="G47" s="1">
        <v>0</v>
      </c>
      <c r="H47" s="1">
        <v>0</v>
      </c>
      <c r="I47" s="1">
        <v>0</v>
      </c>
      <c r="J47" s="1">
        <v>8.3500000000000003E-9</v>
      </c>
      <c r="K47" s="1">
        <v>0</v>
      </c>
      <c r="L47" s="1">
        <v>0</v>
      </c>
      <c r="M47" s="1">
        <v>0</v>
      </c>
      <c r="N47" s="1">
        <v>1</v>
      </c>
      <c r="P47" s="26">
        <f>($D47+$E47*P$6+$F47*P$6^2+$G47*P$6^$H47+$I47*LN(P$6)+$J47*P$6^3+$K47/P$6+$L47/(P$6^2)+$M47/(P$6^3))*$N47</f>
        <v>3.6043999999999998E-3</v>
      </c>
      <c r="W47" s="26"/>
      <c r="Y47" s="12"/>
      <c r="AA47" s="12"/>
      <c r="AH47" s="37"/>
      <c r="AJ47" s="37"/>
    </row>
    <row r="48" spans="1:36" x14ac:dyDescent="0.25">
      <c r="A48" s="23"/>
      <c r="B48" s="1"/>
      <c r="C48" s="1"/>
      <c r="D48" s="1"/>
      <c r="E48" s="1"/>
      <c r="F48" s="1"/>
      <c r="G48" s="1"/>
      <c r="H48" s="1"/>
      <c r="I48" s="1"/>
      <c r="J48" s="1"/>
      <c r="K48" s="1"/>
      <c r="L48" s="1"/>
      <c r="M48" s="1"/>
      <c r="N48" s="1"/>
      <c r="P48" s="26"/>
      <c r="W48" s="26"/>
      <c r="Y48" s="12"/>
      <c r="AA48" s="12"/>
      <c r="AH48" s="37"/>
      <c r="AJ48" s="37"/>
    </row>
    <row r="49" spans="1:36" x14ac:dyDescent="0.25">
      <c r="A49" s="23"/>
      <c r="B49" s="1" t="s">
        <v>25</v>
      </c>
      <c r="C49" s="1"/>
      <c r="D49" s="1">
        <v>2.3999999999999998E-3</v>
      </c>
      <c r="E49" s="1">
        <v>-4.6E-5</v>
      </c>
      <c r="F49" s="1">
        <v>0</v>
      </c>
      <c r="G49" s="1">
        <v>0</v>
      </c>
      <c r="H49" s="1">
        <v>0</v>
      </c>
      <c r="I49" s="1">
        <v>0</v>
      </c>
      <c r="J49" s="1">
        <v>5.5899999999999999E-9</v>
      </c>
      <c r="K49" s="1">
        <v>0</v>
      </c>
      <c r="L49" s="1">
        <v>0</v>
      </c>
      <c r="M49" s="1">
        <v>0</v>
      </c>
      <c r="N49" s="1">
        <v>1</v>
      </c>
      <c r="P49" s="26">
        <f>($D49+$E49*P$6+$F49*P$6^2+$G49*P$6^$H49+$I49*LN(P$6)+$J49*P$6^3+$K49/P$6+$L49/(P$6^2)+$M49/(P$6^3))*$N49</f>
        <v>9.1775999999999967E-4</v>
      </c>
      <c r="W49" s="26"/>
      <c r="Y49" s="12"/>
      <c r="AA49" s="12"/>
    </row>
    <row r="50" spans="1:36" x14ac:dyDescent="0.25">
      <c r="A50" s="23"/>
      <c r="B50" s="1"/>
      <c r="C50" s="1"/>
      <c r="D50" s="1"/>
      <c r="E50" s="1"/>
      <c r="F50" s="1"/>
      <c r="G50" s="1"/>
      <c r="H50" s="1"/>
      <c r="I50" s="1"/>
      <c r="J50" s="1"/>
      <c r="K50" s="1"/>
      <c r="L50" s="1"/>
      <c r="M50" s="1"/>
      <c r="N50" s="1"/>
      <c r="P50" s="26"/>
      <c r="W50" s="26"/>
      <c r="Y50" s="12"/>
      <c r="AA50" s="12"/>
    </row>
    <row r="51" spans="1:36" x14ac:dyDescent="0.25">
      <c r="A51" s="23"/>
      <c r="B51" s="1" t="s">
        <v>26</v>
      </c>
      <c r="C51" s="1"/>
      <c r="D51" s="1">
        <v>2.3999999999999998E-3</v>
      </c>
      <c r="E51" s="1">
        <v>-4.6E-5</v>
      </c>
      <c r="F51" s="1">
        <v>0</v>
      </c>
      <c r="G51" s="1">
        <v>0</v>
      </c>
      <c r="H51" s="1">
        <v>0</v>
      </c>
      <c r="I51" s="1">
        <v>0</v>
      </c>
      <c r="J51" s="1">
        <v>5.5899999999999999E-9</v>
      </c>
      <c r="K51" s="1">
        <v>0</v>
      </c>
      <c r="L51" s="1">
        <v>0</v>
      </c>
      <c r="M51" s="1">
        <v>0</v>
      </c>
      <c r="N51" s="1">
        <v>1</v>
      </c>
      <c r="P51" s="26">
        <f>($D51+$E51*P$6+$F51*P$6^2+$G51*P$6^$H51+$I51*LN(P$6)+$J51*P$6^3+$K51/P$6+$L51/(P$6^2)+$M51/(P$6^3))*$N51</f>
        <v>9.1775999999999967E-4</v>
      </c>
      <c r="W51" s="26"/>
      <c r="Y51" s="12"/>
      <c r="AA51" s="12"/>
    </row>
    <row r="52" spans="1:36" x14ac:dyDescent="0.25">
      <c r="A52" s="23"/>
      <c r="B52" s="1"/>
      <c r="C52" s="1"/>
      <c r="D52" s="1"/>
      <c r="E52" s="1"/>
      <c r="F52" s="1"/>
      <c r="G52" s="1"/>
      <c r="H52" s="1"/>
      <c r="I52" s="1"/>
      <c r="J52" s="1"/>
      <c r="K52" s="1"/>
      <c r="L52" s="1"/>
      <c r="M52" s="1"/>
      <c r="N52" s="1"/>
      <c r="P52" s="26"/>
      <c r="W52" s="26"/>
    </row>
    <row r="53" spans="1:36" x14ac:dyDescent="0.25">
      <c r="A53" s="23"/>
      <c r="B53" s="1" t="s">
        <v>27</v>
      </c>
      <c r="C53" s="1"/>
      <c r="D53" s="1">
        <v>2.3999999999999998E-3</v>
      </c>
      <c r="E53" s="1">
        <v>-4.6E-5</v>
      </c>
      <c r="F53" s="1">
        <v>0</v>
      </c>
      <c r="G53" s="1">
        <v>0</v>
      </c>
      <c r="H53" s="1">
        <v>0</v>
      </c>
      <c r="I53" s="1">
        <v>0</v>
      </c>
      <c r="J53" s="1">
        <v>5.5899999999999999E-9</v>
      </c>
      <c r="K53" s="1">
        <v>0</v>
      </c>
      <c r="L53" s="1">
        <v>0</v>
      </c>
      <c r="M53" s="1">
        <v>0</v>
      </c>
      <c r="N53" s="1">
        <v>1</v>
      </c>
      <c r="P53" s="26">
        <f>($D53+$E53*P$6+$F53*P$6^2+$G53*P$6^$H53+$I53*LN(P$6)+$J53*P$6^3+$K53/P$6+$L53/(P$6^2)+$M53/(P$6^3))*$N53</f>
        <v>9.1775999999999967E-4</v>
      </c>
      <c r="W53" s="26"/>
      <c r="Y53" s="12"/>
      <c r="AA53" s="12"/>
      <c r="AH53" s="37"/>
      <c r="AJ53" s="37"/>
    </row>
    <row r="54" spans="1:36" x14ac:dyDescent="0.25">
      <c r="P54" s="44"/>
      <c r="W54" s="26"/>
      <c r="Y54" s="12"/>
      <c r="AA54" s="12"/>
      <c r="AH54" s="37"/>
      <c r="AJ54" s="37"/>
    </row>
    <row r="55" spans="1:36" x14ac:dyDescent="0.25">
      <c r="P55" s="44"/>
      <c r="W55" s="26"/>
      <c r="Y55" s="12"/>
      <c r="AA55" s="12"/>
      <c r="AH55" s="37"/>
      <c r="AJ55" s="37"/>
    </row>
    <row r="56" spans="1:36" x14ac:dyDescent="0.25">
      <c r="A56" s="23" t="s">
        <v>35</v>
      </c>
      <c r="B56" s="1" t="s">
        <v>33</v>
      </c>
      <c r="C56" s="1"/>
      <c r="D56" s="1">
        <v>0.55300000000000005</v>
      </c>
      <c r="E56" s="1">
        <v>-6.6040000000000005E-3</v>
      </c>
      <c r="F56" s="1">
        <v>2.0000000000000002E-5</v>
      </c>
      <c r="G56" s="1"/>
      <c r="H56" s="1"/>
      <c r="I56" s="1"/>
      <c r="J56" s="1">
        <v>2.544E-7</v>
      </c>
      <c r="K56" s="1">
        <v>-0.52600000000000002</v>
      </c>
      <c r="L56" s="1">
        <v>13.36</v>
      </c>
      <c r="M56" s="1"/>
      <c r="N56" s="1">
        <v>1</v>
      </c>
      <c r="P56" s="12">
        <f>($D56+$E56*P$6+$F56*P$6^2+$G56*P$6^$H56+$I56*LN(P$6)+$J56*P$6^3+$K56/P$6+$L56/(P$6^2)+$M56/(P$6^3))*$N56</f>
        <v>0.33232160000000005</v>
      </c>
      <c r="W56" s="26"/>
      <c r="Y56" s="12"/>
      <c r="AA56" s="12"/>
      <c r="AH56" s="37"/>
      <c r="AJ56" s="37"/>
    </row>
    <row r="57" spans="1:36" x14ac:dyDescent="0.25">
      <c r="A57" s="23"/>
      <c r="B57" s="1"/>
      <c r="C57" s="1"/>
      <c r="D57" s="1"/>
      <c r="E57" s="1"/>
      <c r="F57" s="1"/>
      <c r="G57" s="1"/>
      <c r="H57" s="1"/>
      <c r="I57" s="1"/>
      <c r="J57" s="1"/>
      <c r="K57" s="1"/>
      <c r="L57" s="1"/>
      <c r="M57" s="1"/>
      <c r="N57" s="1"/>
      <c r="P57" s="12"/>
      <c r="W57" s="26"/>
      <c r="Y57" s="12"/>
      <c r="AA57" s="12"/>
      <c r="AH57" s="37"/>
    </row>
    <row r="58" spans="1:36" x14ac:dyDescent="0.25">
      <c r="A58" s="23"/>
      <c r="B58" s="1" t="s">
        <v>24</v>
      </c>
      <c r="C58" s="1"/>
      <c r="D58" s="1">
        <v>0.127</v>
      </c>
      <c r="E58" s="1"/>
      <c r="F58" s="1">
        <v>-3.8000000000000002E-5</v>
      </c>
      <c r="G58" s="1"/>
      <c r="H58" s="1"/>
      <c r="I58" s="1"/>
      <c r="J58" s="1">
        <v>4.15E-7</v>
      </c>
      <c r="K58" s="1">
        <v>0</v>
      </c>
      <c r="L58" s="1">
        <v>0</v>
      </c>
      <c r="M58" s="1">
        <v>0</v>
      </c>
      <c r="N58" s="1">
        <v>1</v>
      </c>
      <c r="P58" s="12">
        <f>($D58+$E58*P$6+$F58*P$6^2+$G58*P$6^$H58+$I58*LN(P$6)+$J58*P$6^3+$K58/P$6+$L58/(P$6^2)+$M58/(P$6^3))*$N58</f>
        <v>9.2759999999999995E-2</v>
      </c>
      <c r="W58" s="26"/>
      <c r="Y58" s="12"/>
      <c r="AA58" s="12"/>
    </row>
    <row r="59" spans="1:36" x14ac:dyDescent="0.25">
      <c r="A59" s="23"/>
      <c r="B59" s="1"/>
      <c r="C59" s="1"/>
      <c r="D59" s="1"/>
      <c r="E59" s="1"/>
      <c r="F59" s="1"/>
      <c r="G59" s="1"/>
      <c r="H59" s="1"/>
      <c r="I59" s="1"/>
      <c r="J59" s="1"/>
      <c r="K59" s="1"/>
      <c r="L59" s="1"/>
      <c r="M59" s="1"/>
      <c r="N59" s="1"/>
      <c r="P59" s="12"/>
      <c r="W59" s="26"/>
      <c r="Y59" s="12"/>
      <c r="AA59" s="12"/>
    </row>
    <row r="60" spans="1:36" x14ac:dyDescent="0.25">
      <c r="A60" s="23"/>
      <c r="B60" s="1" t="s">
        <v>25</v>
      </c>
      <c r="C60" s="1"/>
      <c r="D60" s="1">
        <v>0.127</v>
      </c>
      <c r="E60" s="1"/>
      <c r="F60" s="1">
        <v>-3.8000000000000002E-5</v>
      </c>
      <c r="G60" s="1"/>
      <c r="H60" s="1"/>
      <c r="I60" s="1"/>
      <c r="J60" s="1">
        <v>4.15E-7</v>
      </c>
      <c r="K60" s="1">
        <v>0</v>
      </c>
      <c r="L60" s="1">
        <v>0</v>
      </c>
      <c r="M60" s="1">
        <v>0</v>
      </c>
      <c r="N60" s="1">
        <v>1</v>
      </c>
      <c r="P60" s="12">
        <f>($D60+$E60*P$6+$F60*P$6^2+$G60*P$6^$H60+$I60*LN(P$6)+$J60*P$6^3+$K60/P$6+$L60/(P$6^2)+$M60/(P$6^3))*$N60</f>
        <v>9.2759999999999995E-2</v>
      </c>
      <c r="W60" s="12"/>
    </row>
    <row r="61" spans="1:36" x14ac:dyDescent="0.25">
      <c r="A61" s="23"/>
      <c r="B61" s="1"/>
      <c r="C61" s="1"/>
      <c r="D61" s="1"/>
      <c r="E61" s="1"/>
      <c r="F61" s="1"/>
      <c r="G61" s="1"/>
      <c r="H61" s="1"/>
      <c r="I61" s="1"/>
      <c r="J61" s="1"/>
      <c r="K61" s="1"/>
      <c r="L61" s="1"/>
      <c r="M61" s="1"/>
      <c r="N61" s="1"/>
      <c r="P61" s="12"/>
      <c r="W61" s="12"/>
    </row>
    <row r="62" spans="1:36" x14ac:dyDescent="0.25">
      <c r="A62" s="23"/>
      <c r="B62" s="1" t="s">
        <v>26</v>
      </c>
      <c r="C62" s="1"/>
      <c r="D62" s="1">
        <v>0.127</v>
      </c>
      <c r="E62" s="1"/>
      <c r="F62" s="1">
        <v>-3.8000000000000002E-5</v>
      </c>
      <c r="G62" s="1"/>
      <c r="H62" s="1"/>
      <c r="I62" s="1"/>
      <c r="J62" s="1">
        <v>4.15E-7</v>
      </c>
      <c r="K62" s="1">
        <v>0</v>
      </c>
      <c r="L62" s="1">
        <v>0</v>
      </c>
      <c r="M62" s="1">
        <v>0</v>
      </c>
      <c r="N62" s="1">
        <v>0.8</v>
      </c>
      <c r="P62" s="12">
        <f>($D62+$E62*P$6+$F62*P$6^2+$G62*P$6^$H62+$I62*LN(P$6)+$J62*P$6^3+$K62/P$6+$L62/(P$6^2)+$M62/(P$6^3))*$N62</f>
        <v>7.4207999999999996E-2</v>
      </c>
      <c r="W62" s="12"/>
    </row>
    <row r="63" spans="1:36" x14ac:dyDescent="0.25">
      <c r="A63" s="23"/>
      <c r="B63" s="1"/>
      <c r="C63" s="1"/>
      <c r="D63" s="1"/>
      <c r="E63" s="1"/>
      <c r="F63" s="1"/>
      <c r="G63" s="1"/>
      <c r="H63" s="1"/>
      <c r="I63" s="1"/>
      <c r="J63" s="1"/>
      <c r="K63" s="1"/>
      <c r="L63" s="1"/>
      <c r="M63" s="1"/>
      <c r="N63" s="1"/>
      <c r="P63" s="12"/>
      <c r="W63" s="12"/>
    </row>
    <row r="64" spans="1:36" x14ac:dyDescent="0.25">
      <c r="A64" s="23"/>
      <c r="B64" s="1" t="s">
        <v>27</v>
      </c>
      <c r="C64" s="1"/>
      <c r="D64" s="1">
        <v>0.127</v>
      </c>
      <c r="E64" s="1"/>
      <c r="F64" s="1">
        <v>-3.8000000000000002E-5</v>
      </c>
      <c r="G64" s="1"/>
      <c r="H64" s="1"/>
      <c r="I64" s="1"/>
      <c r="J64" s="1">
        <v>4.15E-7</v>
      </c>
      <c r="K64" s="1">
        <v>0</v>
      </c>
      <c r="L64" s="1">
        <v>0</v>
      </c>
      <c r="M64" s="1">
        <v>0</v>
      </c>
      <c r="N64" s="1">
        <v>0.49</v>
      </c>
      <c r="P64" s="12">
        <f>($D64+$E64*P$6+$F64*P$6^2+$G64*P$6^$H64+$I64*LN(P$6)+$J64*P$6^3+$K64/P$6+$L64/(P$6^2)+$M64/(P$6^3))*$N64</f>
        <v>4.5452399999999997E-2</v>
      </c>
    </row>
    <row r="65" spans="1:23" x14ac:dyDescent="0.25">
      <c r="W65" s="12"/>
    </row>
    <row r="66" spans="1:23" x14ac:dyDescent="0.25">
      <c r="W66" s="12"/>
    </row>
    <row r="67" spans="1:23" x14ac:dyDescent="0.25">
      <c r="A67" s="24" t="s">
        <v>41</v>
      </c>
      <c r="B67" s="13" t="s">
        <v>36</v>
      </c>
      <c r="C67" s="13" t="s">
        <v>37</v>
      </c>
      <c r="D67" s="15">
        <v>0.17399999999999999</v>
      </c>
      <c r="E67" s="15">
        <v>0</v>
      </c>
      <c r="F67" s="15">
        <v>0</v>
      </c>
      <c r="G67" s="15">
        <v>0</v>
      </c>
      <c r="H67" s="15">
        <v>0</v>
      </c>
      <c r="I67" s="15">
        <v>0</v>
      </c>
      <c r="J67" s="15">
        <v>9.9999999999999995E-8</v>
      </c>
      <c r="K67" s="15">
        <v>14.4</v>
      </c>
      <c r="L67" s="15">
        <v>0</v>
      </c>
      <c r="M67" s="15">
        <v>0</v>
      </c>
      <c r="N67" s="27">
        <v>2.0891931902294596</v>
      </c>
      <c r="P67" s="12">
        <f t="shared" ref="P67:P86" si="1">($D67+$E67*P$6+$F67*P$6^2+$G67*P$6^$H67+$I67*LN(P$6)+$J67*P$6^3+$K67/P$6+$L67/(P$6^2)+$M67/(P$6^3))*$N67</f>
        <v>1.129</v>
      </c>
      <c r="W67" s="12"/>
    </row>
    <row r="68" spans="1:23" x14ac:dyDescent="0.25">
      <c r="A68" s="24"/>
      <c r="B68" s="13"/>
      <c r="C68" s="13" t="s">
        <v>38</v>
      </c>
      <c r="D68" s="15">
        <v>0.28299999999999997</v>
      </c>
      <c r="E68" s="15">
        <v>0</v>
      </c>
      <c r="F68" s="15">
        <v>0</v>
      </c>
      <c r="G68" s="15">
        <v>0</v>
      </c>
      <c r="H68" s="15">
        <v>0</v>
      </c>
      <c r="I68" s="15">
        <v>0</v>
      </c>
      <c r="J68" s="15">
        <v>0</v>
      </c>
      <c r="K68" s="15">
        <v>20.9</v>
      </c>
      <c r="L68" s="15">
        <v>-12.8</v>
      </c>
      <c r="M68" s="15">
        <v>0</v>
      </c>
      <c r="N68" s="27">
        <v>1.1410658307210031</v>
      </c>
      <c r="P68" s="12">
        <f t="shared" si="1"/>
        <v>0.90999999999999981</v>
      </c>
      <c r="W68" s="12"/>
    </row>
    <row r="69" spans="1:23" x14ac:dyDescent="0.25">
      <c r="A69" s="24"/>
      <c r="B69" s="13"/>
      <c r="C69" s="13"/>
      <c r="D69" s="15"/>
      <c r="E69" s="15"/>
      <c r="F69" s="15"/>
      <c r="G69" s="15"/>
      <c r="H69" s="15"/>
      <c r="I69" s="15"/>
      <c r="J69" s="15"/>
      <c r="K69" s="15"/>
      <c r="L69" s="15"/>
      <c r="M69" s="15"/>
      <c r="N69" s="15"/>
      <c r="P69" s="12"/>
      <c r="W69" s="12"/>
    </row>
    <row r="70" spans="1:23" x14ac:dyDescent="0.25">
      <c r="A70" s="24"/>
      <c r="B70" s="13" t="s">
        <v>39</v>
      </c>
      <c r="C70" s="13" t="s">
        <v>37</v>
      </c>
      <c r="D70" s="15">
        <v>0.17399999999999999</v>
      </c>
      <c r="E70" s="15">
        <v>0</v>
      </c>
      <c r="F70" s="15">
        <v>0</v>
      </c>
      <c r="G70" s="15">
        <v>0</v>
      </c>
      <c r="H70" s="15">
        <v>0</v>
      </c>
      <c r="I70" s="15">
        <v>0</v>
      </c>
      <c r="J70" s="17">
        <v>9.9999999999999995E-8</v>
      </c>
      <c r="K70" s="15">
        <v>14.4</v>
      </c>
      <c r="L70" s="15">
        <v>0</v>
      </c>
      <c r="M70" s="15">
        <v>0</v>
      </c>
      <c r="N70" s="15">
        <v>1</v>
      </c>
      <c r="P70" s="12">
        <f t="shared" si="1"/>
        <v>0.54039999999999999</v>
      </c>
      <c r="W70" s="12"/>
    </row>
    <row r="71" spans="1:23" x14ac:dyDescent="0.25">
      <c r="A71" s="24"/>
      <c r="B71" s="13"/>
      <c r="C71" s="13" t="s">
        <v>38</v>
      </c>
      <c r="D71" s="15">
        <v>0.28299999999999997</v>
      </c>
      <c r="E71" s="15">
        <v>0</v>
      </c>
      <c r="F71" s="15">
        <v>0</v>
      </c>
      <c r="G71" s="15">
        <v>0</v>
      </c>
      <c r="H71" s="15">
        <v>0</v>
      </c>
      <c r="I71" s="15">
        <v>0</v>
      </c>
      <c r="J71" s="15">
        <v>0</v>
      </c>
      <c r="K71" s="15">
        <v>20.9</v>
      </c>
      <c r="L71" s="15">
        <v>-12.8</v>
      </c>
      <c r="M71" s="15">
        <v>0</v>
      </c>
      <c r="N71" s="15">
        <v>1</v>
      </c>
      <c r="P71" s="12">
        <f t="shared" si="1"/>
        <v>0.79749999999999988</v>
      </c>
      <c r="W71" s="12"/>
    </row>
    <row r="72" spans="1:23" x14ac:dyDescent="0.25">
      <c r="A72" s="24"/>
      <c r="B72" s="13"/>
      <c r="C72" s="13"/>
      <c r="D72" s="15"/>
      <c r="E72" s="15"/>
      <c r="F72" s="15"/>
      <c r="G72" s="15"/>
      <c r="H72" s="15"/>
      <c r="I72" s="15"/>
      <c r="J72" s="15"/>
      <c r="K72" s="15"/>
      <c r="L72" s="15"/>
      <c r="M72" s="15"/>
      <c r="N72" s="15"/>
      <c r="P72" s="12"/>
    </row>
    <row r="73" spans="1:23" x14ac:dyDescent="0.25">
      <c r="A73" s="24"/>
      <c r="B73" s="13" t="s">
        <v>24</v>
      </c>
      <c r="C73" s="13" t="s">
        <v>37</v>
      </c>
      <c r="D73" s="15">
        <v>8.9599999999999999E-2</v>
      </c>
      <c r="E73" s="15">
        <v>0</v>
      </c>
      <c r="F73" s="15">
        <v>0</v>
      </c>
      <c r="G73" s="15"/>
      <c r="H73" s="15"/>
      <c r="I73" s="15"/>
      <c r="J73" s="17">
        <v>5.1599999999999999E-8</v>
      </c>
      <c r="K73" s="15">
        <v>7.43</v>
      </c>
      <c r="L73" s="15">
        <v>0</v>
      </c>
      <c r="M73" s="15">
        <v>0</v>
      </c>
      <c r="N73" s="15">
        <v>1</v>
      </c>
      <c r="P73" s="12">
        <f t="shared" si="1"/>
        <v>0.27865240000000002</v>
      </c>
      <c r="W73" s="12"/>
    </row>
    <row r="74" spans="1:23" x14ac:dyDescent="0.25">
      <c r="A74" s="24"/>
      <c r="B74" s="13"/>
      <c r="C74" s="13" t="s">
        <v>38</v>
      </c>
      <c r="D74" s="15">
        <v>0.23599999999999999</v>
      </c>
      <c r="E74" s="15">
        <v>0</v>
      </c>
      <c r="F74" s="15">
        <v>0</v>
      </c>
      <c r="G74" s="15"/>
      <c r="H74" s="15"/>
      <c r="I74" s="15"/>
      <c r="J74" s="17">
        <v>1.36E-7</v>
      </c>
      <c r="K74" s="15">
        <v>19.5</v>
      </c>
      <c r="L74" s="15">
        <v>0</v>
      </c>
      <c r="M74" s="15">
        <v>0</v>
      </c>
      <c r="N74" s="15">
        <v>1</v>
      </c>
      <c r="P74" s="12">
        <f t="shared" si="1"/>
        <v>0.73220399999999997</v>
      </c>
      <c r="W74" s="12"/>
    </row>
    <row r="75" spans="1:23" x14ac:dyDescent="0.25">
      <c r="A75" s="24"/>
      <c r="B75" s="13"/>
      <c r="C75" s="13"/>
      <c r="D75" s="15"/>
      <c r="E75" s="15"/>
      <c r="F75" s="15"/>
      <c r="G75" s="15"/>
      <c r="H75" s="15"/>
      <c r="I75" s="15"/>
      <c r="J75" s="15"/>
      <c r="K75" s="15"/>
      <c r="L75" s="15"/>
      <c r="M75" s="15"/>
      <c r="N75" s="15"/>
      <c r="P75" s="12"/>
      <c r="W75" s="12"/>
    </row>
    <row r="76" spans="1:23" x14ac:dyDescent="0.25">
      <c r="A76" s="24"/>
      <c r="B76" s="13" t="s">
        <v>25</v>
      </c>
      <c r="C76" s="13" t="s">
        <v>37</v>
      </c>
      <c r="D76" s="15">
        <v>0.111</v>
      </c>
      <c r="E76" s="15">
        <v>-1.4499999999999999E-3</v>
      </c>
      <c r="F76" s="15">
        <v>1.26E-5</v>
      </c>
      <c r="G76" s="15"/>
      <c r="H76" s="15"/>
      <c r="I76" s="15"/>
      <c r="J76" s="16">
        <v>0</v>
      </c>
      <c r="K76" s="15">
        <v>4.05</v>
      </c>
      <c r="L76" s="15">
        <v>-6.7</v>
      </c>
      <c r="M76" s="15">
        <v>0</v>
      </c>
      <c r="N76" s="15">
        <v>1</v>
      </c>
      <c r="P76" s="12">
        <f t="shared" si="1"/>
        <v>0.1702225</v>
      </c>
      <c r="W76" s="12"/>
    </row>
    <row r="77" spans="1:23" x14ac:dyDescent="0.25">
      <c r="A77" s="24"/>
      <c r="B77" s="13"/>
      <c r="C77" s="13" t="s">
        <v>38</v>
      </c>
      <c r="D77" s="15">
        <v>0.28799999999999998</v>
      </c>
      <c r="E77" s="15">
        <v>-3.79E-3</v>
      </c>
      <c r="F77" s="15">
        <v>3.3000000000000003E-5</v>
      </c>
      <c r="G77" s="15"/>
      <c r="H77" s="15"/>
      <c r="I77" s="15"/>
      <c r="J77" s="16">
        <v>0</v>
      </c>
      <c r="K77" s="15">
        <v>10.6</v>
      </c>
      <c r="L77" s="15">
        <v>-17.5</v>
      </c>
      <c r="M77" s="15">
        <v>0</v>
      </c>
      <c r="N77" s="15">
        <v>1</v>
      </c>
      <c r="P77" s="12">
        <f t="shared" si="1"/>
        <v>0.4432625</v>
      </c>
      <c r="W77" s="12"/>
    </row>
    <row r="78" spans="1:23" x14ac:dyDescent="0.25">
      <c r="A78" s="25"/>
      <c r="B78" s="18"/>
      <c r="C78" s="18"/>
      <c r="D78" s="18"/>
      <c r="E78" s="18"/>
      <c r="F78" s="18"/>
      <c r="G78" s="18"/>
      <c r="H78" s="18"/>
      <c r="I78" s="18"/>
      <c r="J78" s="28"/>
      <c r="K78" s="18"/>
      <c r="L78" s="18"/>
      <c r="M78" s="18"/>
      <c r="N78" s="19"/>
      <c r="P78" s="12"/>
      <c r="W78" s="12"/>
    </row>
    <row r="79" spans="1:23" x14ac:dyDescent="0.25">
      <c r="A79" s="24"/>
      <c r="B79" s="13" t="s">
        <v>26</v>
      </c>
      <c r="C79" s="13" t="s">
        <v>37</v>
      </c>
      <c r="D79" s="15">
        <v>0.111</v>
      </c>
      <c r="E79" s="15">
        <v>-1.4499999999999999E-3</v>
      </c>
      <c r="F79" s="15">
        <v>1.26E-5</v>
      </c>
      <c r="G79" s="15"/>
      <c r="H79" s="15"/>
      <c r="I79" s="15"/>
      <c r="J79" s="16">
        <v>0</v>
      </c>
      <c r="K79" s="15">
        <v>4.05</v>
      </c>
      <c r="L79" s="15">
        <v>-6.7</v>
      </c>
      <c r="M79" s="15">
        <v>0</v>
      </c>
      <c r="N79" s="15">
        <v>0.72</v>
      </c>
      <c r="P79" s="12">
        <f t="shared" si="1"/>
        <v>0.12256019999999999</v>
      </c>
      <c r="W79" s="12"/>
    </row>
    <row r="80" spans="1:23" x14ac:dyDescent="0.25">
      <c r="A80" s="25"/>
      <c r="B80" s="13"/>
      <c r="C80" s="13" t="s">
        <v>38</v>
      </c>
      <c r="D80" s="15">
        <v>0.28799999999999998</v>
      </c>
      <c r="E80" s="15">
        <v>-3.79E-3</v>
      </c>
      <c r="F80" s="15">
        <v>3.3000000000000003E-5</v>
      </c>
      <c r="G80" s="15"/>
      <c r="H80" s="15"/>
      <c r="I80" s="15"/>
      <c r="J80" s="16">
        <v>0</v>
      </c>
      <c r="K80" s="15">
        <v>10.6</v>
      </c>
      <c r="L80" s="15">
        <v>-17.5</v>
      </c>
      <c r="M80" s="15">
        <v>0</v>
      </c>
      <c r="N80" s="15">
        <v>0.72</v>
      </c>
      <c r="P80" s="12">
        <f t="shared" si="1"/>
        <v>0.31914900000000002</v>
      </c>
    </row>
    <row r="81" spans="1:16" x14ac:dyDescent="0.25">
      <c r="A81" s="25"/>
      <c r="B81" s="13"/>
      <c r="C81" s="13"/>
      <c r="D81" s="18"/>
      <c r="E81" s="18"/>
      <c r="F81" s="18"/>
      <c r="G81" s="18"/>
      <c r="H81" s="18"/>
      <c r="I81" s="18"/>
      <c r="J81" s="28"/>
      <c r="K81" s="18"/>
      <c r="L81" s="18"/>
      <c r="M81" s="18"/>
      <c r="N81" s="15"/>
      <c r="P81" s="12"/>
    </row>
    <row r="82" spans="1:16" x14ac:dyDescent="0.25">
      <c r="A82" s="24"/>
      <c r="B82" s="13" t="s">
        <v>27</v>
      </c>
      <c r="C82" s="13" t="s">
        <v>37</v>
      </c>
      <c r="D82" s="15">
        <v>0.111</v>
      </c>
      <c r="E82" s="15">
        <v>-1.4499999999999999E-3</v>
      </c>
      <c r="F82" s="15">
        <v>1.26E-5</v>
      </c>
      <c r="G82" s="15"/>
      <c r="H82" s="15"/>
      <c r="I82" s="15"/>
      <c r="J82" s="16">
        <v>0</v>
      </c>
      <c r="K82" s="15">
        <v>4.05</v>
      </c>
      <c r="L82" s="15">
        <v>-6.7</v>
      </c>
      <c r="M82" s="15">
        <v>0</v>
      </c>
      <c r="N82" s="15">
        <v>0.15</v>
      </c>
      <c r="P82" s="12">
        <f t="shared" si="1"/>
        <v>2.5533375000000001E-2</v>
      </c>
    </row>
    <row r="83" spans="1:16" x14ac:dyDescent="0.25">
      <c r="A83" s="25"/>
      <c r="B83" s="13"/>
      <c r="C83" s="13" t="s">
        <v>38</v>
      </c>
      <c r="D83" s="15">
        <v>0.28799999999999998</v>
      </c>
      <c r="E83" s="15">
        <v>-3.79E-3</v>
      </c>
      <c r="F83" s="15">
        <v>3.3000000000000003E-5</v>
      </c>
      <c r="G83" s="15"/>
      <c r="H83" s="15"/>
      <c r="I83" s="15"/>
      <c r="J83" s="16">
        <v>0</v>
      </c>
      <c r="K83" s="15">
        <v>10.6</v>
      </c>
      <c r="L83" s="15">
        <v>-17.5</v>
      </c>
      <c r="M83" s="15">
        <v>0</v>
      </c>
      <c r="N83" s="15">
        <v>0.15</v>
      </c>
      <c r="P83" s="12">
        <f t="shared" si="1"/>
        <v>6.6489375000000003E-2</v>
      </c>
    </row>
    <row r="84" spans="1:16" x14ac:dyDescent="0.25">
      <c r="A84" s="25"/>
      <c r="B84" s="13"/>
      <c r="C84" s="13"/>
      <c r="D84" s="18"/>
      <c r="E84" s="18"/>
      <c r="F84" s="18"/>
      <c r="G84" s="18"/>
      <c r="H84" s="18"/>
      <c r="I84" s="18"/>
      <c r="J84" s="28"/>
      <c r="K84" s="18"/>
      <c r="L84" s="18"/>
      <c r="M84" s="18"/>
      <c r="N84" s="15"/>
      <c r="P84" s="12"/>
    </row>
    <row r="85" spans="1:16" x14ac:dyDescent="0.25">
      <c r="A85" s="24"/>
      <c r="B85" s="13" t="s">
        <v>40</v>
      </c>
      <c r="C85" s="13" t="s">
        <v>37</v>
      </c>
      <c r="D85" s="15">
        <v>0.111</v>
      </c>
      <c r="E85" s="15">
        <v>-1.4499999999999999E-3</v>
      </c>
      <c r="F85" s="15">
        <v>1.26E-5</v>
      </c>
      <c r="G85" s="15"/>
      <c r="H85" s="15"/>
      <c r="I85" s="15"/>
      <c r="J85" s="16">
        <v>0</v>
      </c>
      <c r="K85" s="15">
        <v>4.05</v>
      </c>
      <c r="L85" s="15">
        <v>-6.7</v>
      </c>
      <c r="M85" s="15">
        <v>0</v>
      </c>
      <c r="N85" s="15">
        <v>0.15</v>
      </c>
      <c r="P85" s="12">
        <f t="shared" si="1"/>
        <v>2.5533375000000001E-2</v>
      </c>
    </row>
    <row r="86" spans="1:16" x14ac:dyDescent="0.25">
      <c r="A86" s="25"/>
      <c r="B86" s="13"/>
      <c r="C86" s="13" t="s">
        <v>38</v>
      </c>
      <c r="D86" s="15">
        <v>0.28799999999999998</v>
      </c>
      <c r="E86" s="15">
        <v>-3.79E-3</v>
      </c>
      <c r="F86" s="15">
        <v>3.3000000000000003E-5</v>
      </c>
      <c r="G86" s="15"/>
      <c r="H86" s="15"/>
      <c r="I86" s="15"/>
      <c r="J86" s="16">
        <v>0</v>
      </c>
      <c r="K86" s="15">
        <v>10.6</v>
      </c>
      <c r="L86" s="15">
        <v>-17.5</v>
      </c>
      <c r="M86" s="15">
        <v>0</v>
      </c>
      <c r="N86" s="15">
        <v>0.15</v>
      </c>
      <c r="P86" s="12">
        <f t="shared" si="1"/>
        <v>6.6489375000000003E-2</v>
      </c>
    </row>
    <row r="89" spans="1:16" x14ac:dyDescent="0.25">
      <c r="A89" s="24" t="s">
        <v>42</v>
      </c>
      <c r="B89" s="13" t="s">
        <v>36</v>
      </c>
      <c r="C89" s="13"/>
      <c r="D89" s="29">
        <v>0.128</v>
      </c>
      <c r="E89" s="15">
        <v>0</v>
      </c>
      <c r="F89" s="15">
        <v>0</v>
      </c>
      <c r="G89" s="15">
        <v>0</v>
      </c>
      <c r="H89" s="15">
        <v>0</v>
      </c>
      <c r="I89" s="15">
        <v>0</v>
      </c>
      <c r="J89" s="15">
        <v>0</v>
      </c>
      <c r="K89" s="15">
        <v>14.4</v>
      </c>
      <c r="L89" s="15">
        <v>0</v>
      </c>
      <c r="M89" s="15">
        <v>0</v>
      </c>
      <c r="N89" s="27">
        <v>2.3051948051948052</v>
      </c>
      <c r="P89" s="12">
        <f>($D89+$E89*P$6+$F89*P$6^2+$G89*P$6^$H89+$I89*LN(P$6)+$J89*P$6^3+$K89/P$6+$L89/(P$6^2)+$M89/(P$6^3))*$N89</f>
        <v>1.1249350649350649</v>
      </c>
    </row>
    <row r="90" spans="1:16" x14ac:dyDescent="0.25">
      <c r="A90" s="24"/>
      <c r="B90" s="13"/>
      <c r="C90" s="13"/>
      <c r="D90" s="15"/>
      <c r="E90" s="15"/>
      <c r="F90" s="15"/>
      <c r="G90" s="15"/>
      <c r="H90" s="15"/>
      <c r="I90" s="15"/>
      <c r="J90" s="15"/>
      <c r="K90" s="15"/>
      <c r="L90" s="15"/>
      <c r="M90" s="15"/>
      <c r="N90" s="16"/>
      <c r="P90" s="12"/>
    </row>
    <row r="91" spans="1:16" x14ac:dyDescent="0.25">
      <c r="A91" s="24"/>
      <c r="B91" s="13"/>
      <c r="C91" s="13"/>
      <c r="D91" s="15"/>
      <c r="E91" s="15"/>
      <c r="F91" s="15"/>
      <c r="G91" s="15"/>
      <c r="H91" s="15"/>
      <c r="I91" s="15"/>
      <c r="J91" s="15"/>
      <c r="K91" s="15"/>
      <c r="L91" s="15"/>
      <c r="M91" s="15"/>
      <c r="N91" s="15"/>
      <c r="P91" s="12"/>
    </row>
    <row r="92" spans="1:16" x14ac:dyDescent="0.25">
      <c r="A92" s="24"/>
      <c r="B92" s="13" t="s">
        <v>39</v>
      </c>
      <c r="C92" s="13"/>
      <c r="D92" s="15">
        <v>0.128</v>
      </c>
      <c r="E92" s="15">
        <v>0</v>
      </c>
      <c r="F92" s="15">
        <v>0</v>
      </c>
      <c r="G92" s="15">
        <v>0</v>
      </c>
      <c r="H92" s="15">
        <v>0</v>
      </c>
      <c r="I92" s="15">
        <v>0</v>
      </c>
      <c r="J92" s="15">
        <v>0</v>
      </c>
      <c r="K92" s="15">
        <v>14.4</v>
      </c>
      <c r="L92" s="15">
        <v>0</v>
      </c>
      <c r="M92" s="15">
        <v>0</v>
      </c>
      <c r="N92" s="15">
        <v>1</v>
      </c>
      <c r="P92" s="12">
        <f>($D92+$E92*P$6+$F92*P$6^2+$G92*P$6^$H92+$I92*LN(P$6)+$J92*P$6^3+$K92/P$6+$L92/(P$6^2)+$M92/(P$6^3))*$N92</f>
        <v>0.48799999999999999</v>
      </c>
    </row>
    <row r="93" spans="1:16" x14ac:dyDescent="0.25">
      <c r="A93" s="24"/>
      <c r="B93" s="13"/>
      <c r="C93" s="13"/>
      <c r="D93" s="15"/>
      <c r="E93" s="15"/>
      <c r="F93" s="15"/>
      <c r="G93" s="15"/>
      <c r="H93" s="15"/>
      <c r="I93" s="15"/>
      <c r="J93" s="15"/>
      <c r="K93" s="15"/>
      <c r="L93" s="15"/>
      <c r="M93" s="15"/>
      <c r="N93" s="15"/>
      <c r="P93" s="12"/>
    </row>
    <row r="94" spans="1:16" x14ac:dyDescent="0.25">
      <c r="A94" s="24"/>
      <c r="B94" s="13"/>
      <c r="C94" s="13"/>
      <c r="D94" s="15"/>
      <c r="E94" s="15"/>
      <c r="F94" s="15"/>
      <c r="G94" s="15"/>
      <c r="H94" s="15"/>
      <c r="I94" s="15"/>
      <c r="J94" s="15"/>
      <c r="K94" s="15"/>
      <c r="L94" s="15"/>
      <c r="M94" s="15"/>
      <c r="N94" s="15"/>
      <c r="P94" s="12"/>
    </row>
    <row r="95" spans="1:16" x14ac:dyDescent="0.25">
      <c r="A95" s="24"/>
      <c r="B95" s="13" t="s">
        <v>24</v>
      </c>
      <c r="C95" s="13"/>
      <c r="D95" s="15">
        <v>8.43E-2</v>
      </c>
      <c r="E95" s="15">
        <v>0</v>
      </c>
      <c r="F95" s="15">
        <v>0</v>
      </c>
      <c r="G95" s="15"/>
      <c r="H95" s="15"/>
      <c r="I95" s="15"/>
      <c r="J95" s="17">
        <v>4.8499999999999998E-8</v>
      </c>
      <c r="K95" s="15">
        <v>6.98</v>
      </c>
      <c r="L95" s="15">
        <v>0</v>
      </c>
      <c r="M95" s="15">
        <v>0</v>
      </c>
      <c r="N95" s="15">
        <v>1</v>
      </c>
      <c r="P95" s="12">
        <f>($D95+$E95*P$6+$F95*P$6^2+$G95*P$6^$H95+$I95*LN(P$6)+$J95*P$6^3+$K95/P$6+$L95/(P$6^2)+$M95/(P$6^3))*$N95</f>
        <v>0.26190400000000003</v>
      </c>
    </row>
    <row r="96" spans="1:16" x14ac:dyDescent="0.25">
      <c r="A96" s="24"/>
      <c r="B96" s="13"/>
      <c r="C96" s="13"/>
      <c r="D96" s="15"/>
      <c r="E96" s="15"/>
      <c r="F96" s="15"/>
      <c r="G96" s="15"/>
      <c r="H96" s="15"/>
      <c r="I96" s="15"/>
      <c r="J96" s="17"/>
      <c r="K96" s="15"/>
      <c r="L96" s="15"/>
      <c r="M96" s="15"/>
      <c r="N96" s="15"/>
      <c r="P96" s="12"/>
    </row>
    <row r="97" spans="1:16" x14ac:dyDescent="0.25">
      <c r="A97" s="24"/>
      <c r="B97" s="13"/>
      <c r="C97" s="13"/>
      <c r="D97" s="15"/>
      <c r="E97" s="15"/>
      <c r="F97" s="15"/>
      <c r="G97" s="15"/>
      <c r="H97" s="15"/>
      <c r="I97" s="15"/>
      <c r="J97" s="15"/>
      <c r="K97" s="15"/>
      <c r="L97" s="15"/>
      <c r="M97" s="15"/>
      <c r="N97" s="15"/>
      <c r="P97" s="12"/>
    </row>
    <row r="98" spans="1:16" x14ac:dyDescent="0.25">
      <c r="A98" s="24"/>
      <c r="B98" s="13" t="s">
        <v>25</v>
      </c>
      <c r="C98" s="13"/>
      <c r="D98" s="15">
        <v>0.104</v>
      </c>
      <c r="E98" s="15">
        <v>-1.3699999999999999E-3</v>
      </c>
      <c r="F98" s="15">
        <v>1.2E-5</v>
      </c>
      <c r="G98" s="15"/>
      <c r="H98" s="15"/>
      <c r="I98" s="15"/>
      <c r="J98" s="21">
        <v>0</v>
      </c>
      <c r="K98" s="15">
        <v>3.81</v>
      </c>
      <c r="L98" s="15">
        <v>-6.3</v>
      </c>
      <c r="M98" s="15">
        <v>0</v>
      </c>
      <c r="N98" s="15">
        <v>1</v>
      </c>
      <c r="P98" s="12">
        <f>($D98+$E98*P$6+$F98*P$6^2+$G98*P$6^$H98+$I98*LN(P$6)+$J98*P$6^3+$K98/P$6+$L98/(P$6^2)+$M98/(P$6^3))*$N98</f>
        <v>0.15971250000000001</v>
      </c>
    </row>
    <row r="99" spans="1:16" x14ac:dyDescent="0.25">
      <c r="A99" s="24"/>
      <c r="B99" s="13"/>
      <c r="C99" s="13"/>
      <c r="D99" s="15"/>
      <c r="E99" s="15"/>
      <c r="F99" s="15"/>
      <c r="G99" s="15"/>
      <c r="H99" s="15"/>
      <c r="I99" s="15"/>
      <c r="J99" s="21"/>
      <c r="K99" s="15"/>
      <c r="L99" s="15"/>
      <c r="M99" s="15"/>
      <c r="N99" s="15"/>
      <c r="P99" s="12"/>
    </row>
    <row r="100" spans="1:16" x14ac:dyDescent="0.25">
      <c r="A100" s="25"/>
      <c r="B100" s="18"/>
      <c r="C100" s="18"/>
      <c r="D100" s="15"/>
      <c r="E100" s="15"/>
      <c r="F100" s="15"/>
      <c r="G100" s="15"/>
      <c r="H100" s="15"/>
      <c r="I100" s="15"/>
      <c r="J100" s="21"/>
      <c r="K100" s="15"/>
      <c r="L100" s="15"/>
      <c r="M100" s="15"/>
      <c r="N100" s="30"/>
      <c r="P100" s="12"/>
    </row>
    <row r="101" spans="1:16" x14ac:dyDescent="0.25">
      <c r="A101" s="24"/>
      <c r="B101" s="13" t="s">
        <v>26</v>
      </c>
      <c r="C101" s="13"/>
      <c r="D101" s="15">
        <v>0.104</v>
      </c>
      <c r="E101" s="15">
        <v>-1.3699999999999999E-3</v>
      </c>
      <c r="F101" s="15">
        <v>1.2E-5</v>
      </c>
      <c r="G101" s="15"/>
      <c r="H101" s="15"/>
      <c r="I101" s="15"/>
      <c r="J101" s="21">
        <v>0</v>
      </c>
      <c r="K101" s="15">
        <v>3.81</v>
      </c>
      <c r="L101" s="15">
        <v>-6.3</v>
      </c>
      <c r="M101" s="15">
        <v>0</v>
      </c>
      <c r="N101" s="15">
        <v>0.72</v>
      </c>
      <c r="P101" s="12">
        <f>($D101+$E101*P$6+$F101*P$6^2+$G101*P$6^$H101+$I101*LN(P$6)+$J101*P$6^3+$K101/P$6+$L101/(P$6^2)+$M101/(P$6^3))*$N101</f>
        <v>0.114993</v>
      </c>
    </row>
    <row r="102" spans="1:16" x14ac:dyDescent="0.25">
      <c r="A102" s="25"/>
      <c r="B102" s="13"/>
      <c r="C102" s="13"/>
      <c r="D102" s="15"/>
      <c r="E102" s="15"/>
      <c r="F102" s="15"/>
      <c r="G102" s="15"/>
      <c r="H102" s="15"/>
      <c r="I102" s="15"/>
      <c r="J102" s="21"/>
      <c r="K102" s="15"/>
      <c r="L102" s="15"/>
      <c r="M102" s="15"/>
      <c r="N102" s="15"/>
      <c r="P102" s="12"/>
    </row>
    <row r="103" spans="1:16" x14ac:dyDescent="0.25">
      <c r="A103" s="25"/>
      <c r="B103" s="13"/>
      <c r="C103" s="13"/>
      <c r="D103" s="13"/>
      <c r="E103" s="13"/>
      <c r="F103" s="13"/>
      <c r="G103" s="13"/>
      <c r="H103" s="13"/>
      <c r="I103" s="13"/>
      <c r="J103" s="31"/>
      <c r="K103" s="13"/>
      <c r="L103" s="13"/>
      <c r="M103" s="13"/>
      <c r="N103" s="15"/>
      <c r="P103" s="12"/>
    </row>
    <row r="104" spans="1:16" x14ac:dyDescent="0.25">
      <c r="A104" s="24"/>
      <c r="B104" s="13" t="s">
        <v>27</v>
      </c>
      <c r="C104" s="13"/>
      <c r="D104" s="15">
        <v>0.104</v>
      </c>
      <c r="E104" s="15">
        <v>-1.3699999999999999E-3</v>
      </c>
      <c r="F104" s="15">
        <v>1.2E-5</v>
      </c>
      <c r="G104" s="15"/>
      <c r="H104" s="15"/>
      <c r="I104" s="15"/>
      <c r="J104" s="21">
        <v>0</v>
      </c>
      <c r="K104" s="15">
        <v>3.81</v>
      </c>
      <c r="L104" s="15">
        <v>-6.3</v>
      </c>
      <c r="M104" s="15">
        <v>0</v>
      </c>
      <c r="N104" s="15">
        <v>0.15</v>
      </c>
      <c r="P104" s="12">
        <f>($D104+$E104*P$6+$F104*P$6^2+$G104*P$6^$H104+$I104*LN(P$6)+$J104*P$6^3+$K104/P$6+$L104/(P$6^2)+$M104/(P$6^3))*$N104</f>
        <v>2.3956874999999999E-2</v>
      </c>
    </row>
    <row r="105" spans="1:16" x14ac:dyDescent="0.25">
      <c r="A105" s="25"/>
      <c r="B105" s="13"/>
      <c r="C105" s="13"/>
      <c r="D105" s="15"/>
      <c r="E105" s="15"/>
      <c r="F105" s="15"/>
      <c r="G105" s="15"/>
      <c r="H105" s="15"/>
      <c r="I105" s="15"/>
      <c r="J105" s="21"/>
      <c r="K105" s="15"/>
      <c r="L105" s="15"/>
      <c r="M105" s="15"/>
      <c r="N105" s="15"/>
      <c r="P105" s="12"/>
    </row>
    <row r="106" spans="1:16" x14ac:dyDescent="0.25">
      <c r="A106" s="25"/>
      <c r="B106" s="13"/>
      <c r="C106" s="13"/>
      <c r="D106" s="13"/>
      <c r="E106" s="13"/>
      <c r="F106" s="13"/>
      <c r="G106" s="13"/>
      <c r="H106" s="13"/>
      <c r="I106" s="13"/>
      <c r="J106" s="31"/>
      <c r="K106" s="13"/>
      <c r="L106" s="13"/>
      <c r="M106" s="13"/>
      <c r="N106" s="15"/>
      <c r="P106" s="12"/>
    </row>
    <row r="107" spans="1:16" x14ac:dyDescent="0.25">
      <c r="A107" s="24"/>
      <c r="B107" s="13" t="s">
        <v>40</v>
      </c>
      <c r="C107" s="13"/>
      <c r="D107" s="15">
        <v>0.104</v>
      </c>
      <c r="E107" s="15">
        <v>-1.3699999999999999E-3</v>
      </c>
      <c r="F107" s="15">
        <v>1.2E-5</v>
      </c>
      <c r="G107" s="15"/>
      <c r="H107" s="15"/>
      <c r="I107" s="15"/>
      <c r="J107" s="21">
        <v>0</v>
      </c>
      <c r="K107" s="15">
        <v>3.81</v>
      </c>
      <c r="L107" s="15">
        <v>-6.3</v>
      </c>
      <c r="M107" s="15">
        <v>0</v>
      </c>
      <c r="N107" s="15">
        <v>0.15</v>
      </c>
      <c r="P107" s="12">
        <f>($D107+$E107*P$6+$F107*P$6^2+$G107*P$6^$H107+$I107*LN(P$6)+$J107*P$6^3+$K107/P$6+$L107/(P$6^2)+$M107/(P$6^3))*$N107</f>
        <v>2.3956874999999999E-2</v>
      </c>
    </row>
    <row r="110" spans="1:16" x14ac:dyDescent="0.25">
      <c r="A110" s="23" t="s">
        <v>54</v>
      </c>
      <c r="B110" s="1" t="s">
        <v>47</v>
      </c>
      <c r="C110" s="1" t="s">
        <v>48</v>
      </c>
      <c r="D110" s="1">
        <v>0.04</v>
      </c>
      <c r="E110" s="1">
        <v>0</v>
      </c>
      <c r="F110" s="1">
        <v>0</v>
      </c>
      <c r="G110" s="1">
        <v>0</v>
      </c>
      <c r="H110" s="1">
        <v>0</v>
      </c>
      <c r="I110" s="1">
        <v>0</v>
      </c>
      <c r="J110" s="1">
        <v>0</v>
      </c>
      <c r="K110" s="1">
        <v>0</v>
      </c>
      <c r="L110" s="1">
        <v>0</v>
      </c>
      <c r="M110" s="1">
        <v>0</v>
      </c>
      <c r="N110" s="1">
        <v>1</v>
      </c>
      <c r="P110" s="2">
        <f t="shared" ref="P110:P120" si="2">($D110+$E110*P$6+$F110*P$6^2+$G110*P$6^$H110+$I110*LN(P$6)+$J110*P$6^3+$K110/P$6+$L110/(P$6^2)+$M110/(P$6^3))*$N110</f>
        <v>0.04</v>
      </c>
    </row>
    <row r="111" spans="1:16" x14ac:dyDescent="0.25">
      <c r="A111" s="23"/>
      <c r="B111" s="1"/>
      <c r="C111" s="1" t="s">
        <v>49</v>
      </c>
      <c r="D111" s="1">
        <v>0.04</v>
      </c>
      <c r="E111" s="1">
        <v>0</v>
      </c>
      <c r="F111" s="1">
        <v>0</v>
      </c>
      <c r="G111" s="1">
        <v>0</v>
      </c>
      <c r="H111" s="1">
        <v>0</v>
      </c>
      <c r="I111" s="1">
        <v>0</v>
      </c>
      <c r="J111" s="1">
        <v>0</v>
      </c>
      <c r="K111" s="1">
        <v>0</v>
      </c>
      <c r="L111" s="1">
        <v>0</v>
      </c>
      <c r="M111" s="1">
        <v>0</v>
      </c>
      <c r="N111" s="1">
        <v>1</v>
      </c>
      <c r="P111" s="2">
        <f t="shared" si="2"/>
        <v>0.04</v>
      </c>
    </row>
    <row r="112" spans="1:16" x14ac:dyDescent="0.25">
      <c r="A112" s="23"/>
      <c r="B112" s="1"/>
      <c r="C112" s="1" t="s">
        <v>50</v>
      </c>
      <c r="D112" s="1">
        <v>0.12</v>
      </c>
      <c r="E112" s="1">
        <v>0</v>
      </c>
      <c r="F112" s="1">
        <v>0</v>
      </c>
      <c r="G112" s="1">
        <v>0</v>
      </c>
      <c r="H112" s="1">
        <v>0</v>
      </c>
      <c r="I112" s="1">
        <v>0</v>
      </c>
      <c r="J112" s="1">
        <v>0</v>
      </c>
      <c r="K112" s="1">
        <v>0</v>
      </c>
      <c r="L112" s="1">
        <v>0</v>
      </c>
      <c r="M112" s="1">
        <v>0</v>
      </c>
      <c r="N112" s="1">
        <v>1</v>
      </c>
      <c r="P112" s="2">
        <f t="shared" si="2"/>
        <v>0.12</v>
      </c>
    </row>
    <row r="113" spans="1:16" x14ac:dyDescent="0.25">
      <c r="A113" s="43"/>
      <c r="B113" s="1"/>
      <c r="C113" s="1" t="s">
        <v>51</v>
      </c>
      <c r="D113" s="1">
        <v>0.12</v>
      </c>
      <c r="E113" s="1">
        <v>0</v>
      </c>
      <c r="F113" s="1">
        <v>0</v>
      </c>
      <c r="G113" s="1">
        <v>0</v>
      </c>
      <c r="H113" s="1">
        <v>0</v>
      </c>
      <c r="I113" s="1">
        <v>0</v>
      </c>
      <c r="J113" s="1">
        <v>0</v>
      </c>
      <c r="K113" s="1">
        <v>0</v>
      </c>
      <c r="L113" s="1">
        <v>0</v>
      </c>
      <c r="M113" s="1">
        <v>0</v>
      </c>
      <c r="N113" s="1">
        <v>1</v>
      </c>
      <c r="P113" s="2">
        <f t="shared" si="2"/>
        <v>0.12</v>
      </c>
    </row>
    <row r="114" spans="1:16" x14ac:dyDescent="0.25">
      <c r="A114" s="23"/>
      <c r="B114" s="1"/>
      <c r="C114" s="1" t="s">
        <v>52</v>
      </c>
      <c r="D114" s="1">
        <v>0.12</v>
      </c>
      <c r="E114" s="1">
        <v>0</v>
      </c>
      <c r="F114" s="1">
        <v>0</v>
      </c>
      <c r="G114" s="1">
        <v>0</v>
      </c>
      <c r="H114" s="1">
        <v>0</v>
      </c>
      <c r="I114" s="1">
        <v>0</v>
      </c>
      <c r="J114" s="1">
        <v>0</v>
      </c>
      <c r="K114" s="1">
        <v>0</v>
      </c>
      <c r="L114" s="1">
        <v>0</v>
      </c>
      <c r="M114" s="1">
        <v>0</v>
      </c>
      <c r="N114" s="1">
        <v>1</v>
      </c>
      <c r="P114" s="2">
        <f t="shared" si="2"/>
        <v>0.12</v>
      </c>
    </row>
    <row r="115" spans="1:16" x14ac:dyDescent="0.25">
      <c r="A115" s="23"/>
      <c r="B115" s="1"/>
      <c r="C115" s="1"/>
      <c r="D115" s="1"/>
      <c r="E115" s="1"/>
      <c r="F115" s="1"/>
      <c r="G115" s="1"/>
      <c r="H115" s="1"/>
      <c r="I115" s="1"/>
      <c r="J115" s="1"/>
      <c r="K115" s="1"/>
      <c r="L115" s="1"/>
      <c r="M115" s="1"/>
      <c r="N115" s="1"/>
    </row>
    <row r="116" spans="1:16" x14ac:dyDescent="0.25">
      <c r="A116" s="23"/>
      <c r="B116" s="1" t="s">
        <v>53</v>
      </c>
      <c r="C116" s="1" t="s">
        <v>48</v>
      </c>
      <c r="D116" s="1">
        <v>0.04</v>
      </c>
      <c r="E116" s="1">
        <v>0</v>
      </c>
      <c r="F116" s="1">
        <v>0</v>
      </c>
      <c r="G116" s="1">
        <v>0</v>
      </c>
      <c r="H116" s="1">
        <v>0</v>
      </c>
      <c r="I116" s="1">
        <v>0</v>
      </c>
      <c r="J116" s="1">
        <v>0</v>
      </c>
      <c r="K116" s="1">
        <v>0</v>
      </c>
      <c r="L116" s="1">
        <v>0</v>
      </c>
      <c r="M116" s="1">
        <v>0</v>
      </c>
      <c r="N116" s="1">
        <v>1</v>
      </c>
      <c r="P116" s="2">
        <f t="shared" si="2"/>
        <v>0.04</v>
      </c>
    </row>
    <row r="117" spans="1:16" x14ac:dyDescent="0.25">
      <c r="A117" s="23"/>
      <c r="B117" s="1"/>
      <c r="C117" s="1" t="s">
        <v>49</v>
      </c>
      <c r="D117" s="1">
        <v>0.04</v>
      </c>
      <c r="E117" s="1">
        <v>0</v>
      </c>
      <c r="F117" s="1">
        <v>0</v>
      </c>
      <c r="G117" s="1">
        <v>0</v>
      </c>
      <c r="H117" s="1">
        <v>0</v>
      </c>
      <c r="I117" s="1">
        <v>0</v>
      </c>
      <c r="J117" s="1">
        <v>0</v>
      </c>
      <c r="K117" s="1">
        <v>0</v>
      </c>
      <c r="L117" s="1">
        <v>0</v>
      </c>
      <c r="M117" s="1">
        <v>0</v>
      </c>
      <c r="N117" s="1">
        <v>1</v>
      </c>
      <c r="P117" s="2">
        <f t="shared" si="2"/>
        <v>0.04</v>
      </c>
    </row>
    <row r="118" spans="1:16" x14ac:dyDescent="0.25">
      <c r="A118" s="23"/>
      <c r="B118" s="1"/>
      <c r="C118" s="1" t="s">
        <v>50</v>
      </c>
      <c r="D118" s="1">
        <v>0.12</v>
      </c>
      <c r="E118" s="1">
        <v>0</v>
      </c>
      <c r="F118" s="1">
        <v>0</v>
      </c>
      <c r="G118" s="1">
        <v>0</v>
      </c>
      <c r="H118" s="1">
        <v>0</v>
      </c>
      <c r="I118" s="1">
        <v>0</v>
      </c>
      <c r="J118" s="1">
        <v>0</v>
      </c>
      <c r="K118" s="1">
        <v>0</v>
      </c>
      <c r="L118" s="1">
        <v>0</v>
      </c>
      <c r="M118" s="1">
        <v>0</v>
      </c>
      <c r="N118" s="1">
        <v>1</v>
      </c>
      <c r="P118" s="2">
        <f t="shared" si="2"/>
        <v>0.12</v>
      </c>
    </row>
    <row r="119" spans="1:16" x14ac:dyDescent="0.25">
      <c r="A119" s="23"/>
      <c r="B119" s="1"/>
      <c r="C119" s="1" t="s">
        <v>51</v>
      </c>
      <c r="D119" s="1">
        <v>0.12</v>
      </c>
      <c r="E119" s="1">
        <v>0</v>
      </c>
      <c r="F119" s="1">
        <v>0</v>
      </c>
      <c r="G119" s="1">
        <v>0</v>
      </c>
      <c r="H119" s="1">
        <v>0</v>
      </c>
      <c r="I119" s="1">
        <v>0</v>
      </c>
      <c r="J119" s="1">
        <v>0</v>
      </c>
      <c r="K119" s="1">
        <v>0</v>
      </c>
      <c r="L119" s="1">
        <v>0</v>
      </c>
      <c r="M119" s="1">
        <v>0</v>
      </c>
      <c r="N119" s="1">
        <v>1</v>
      </c>
      <c r="P119" s="2">
        <f t="shared" si="2"/>
        <v>0.12</v>
      </c>
    </row>
    <row r="120" spans="1:16" x14ac:dyDescent="0.25">
      <c r="A120" s="23"/>
      <c r="B120" s="1"/>
      <c r="C120" s="1" t="s">
        <v>52</v>
      </c>
      <c r="D120" s="1">
        <v>0.12</v>
      </c>
      <c r="E120" s="1">
        <v>0</v>
      </c>
      <c r="F120" s="1">
        <v>0</v>
      </c>
      <c r="G120" s="1">
        <v>0</v>
      </c>
      <c r="H120" s="1">
        <v>0</v>
      </c>
      <c r="I120" s="1">
        <v>0</v>
      </c>
      <c r="J120" s="1">
        <v>0</v>
      </c>
      <c r="K120" s="1">
        <v>0</v>
      </c>
      <c r="L120" s="1">
        <v>0</v>
      </c>
      <c r="M120" s="1">
        <v>0</v>
      </c>
      <c r="N120" s="1">
        <v>1</v>
      </c>
      <c r="P120" s="2">
        <f t="shared" si="2"/>
        <v>0.12</v>
      </c>
    </row>
  </sheetData>
  <sheetProtection password="DF6D" sheet="1" objects="1" scenarios="1"/>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showGridLines="0" zoomScale="75" workbookViewId="0">
      <selection activeCell="A2" sqref="A2"/>
    </sheetView>
  </sheetViews>
  <sheetFormatPr defaultRowHeight="13.2" x14ac:dyDescent="0.25"/>
  <cols>
    <col min="1" max="1" width="17.6640625" style="64" customWidth="1"/>
    <col min="2" max="2" width="18.33203125" customWidth="1"/>
    <col min="5" max="5" width="11.109375" customWidth="1"/>
    <col min="7" max="7" width="18.6640625" customWidth="1"/>
    <col min="10" max="10" width="11.109375" customWidth="1"/>
  </cols>
  <sheetData>
    <row r="1" spans="1:11" ht="15.6" x14ac:dyDescent="0.3">
      <c r="A1" s="3" t="s">
        <v>78</v>
      </c>
    </row>
    <row r="2" spans="1:11" ht="15.6" x14ac:dyDescent="0.3">
      <c r="A2" s="3"/>
    </row>
    <row r="3" spans="1:11" x14ac:dyDescent="0.25">
      <c r="A3" s="4" t="s">
        <v>77</v>
      </c>
    </row>
    <row r="4" spans="1:11" s="2" customFormat="1" ht="15.6" x14ac:dyDescent="0.3">
      <c r="A4" s="8"/>
      <c r="B4" s="45"/>
      <c r="C4" s="45"/>
      <c r="D4" s="46" t="s">
        <v>61</v>
      </c>
      <c r="E4" s="47"/>
      <c r="F4" s="45"/>
      <c r="G4" s="8"/>
      <c r="H4" s="8"/>
      <c r="I4" s="48" t="s">
        <v>62</v>
      </c>
      <c r="J4" s="8"/>
      <c r="K4" s="49"/>
    </row>
    <row r="5" spans="1:11" s="4" customFormat="1" x14ac:dyDescent="0.25">
      <c r="A5" s="40"/>
      <c r="B5" s="50"/>
      <c r="C5" s="50"/>
      <c r="D5" s="50" t="s">
        <v>63</v>
      </c>
      <c r="E5" s="51"/>
      <c r="F5" s="40"/>
      <c r="G5" s="40"/>
      <c r="H5" s="40"/>
      <c r="I5" s="40" t="s">
        <v>63</v>
      </c>
      <c r="J5" s="40"/>
      <c r="K5" s="52"/>
    </row>
    <row r="6" spans="1:11" ht="13.8" thickBot="1" x14ac:dyDescent="0.3">
      <c r="A6" s="53"/>
      <c r="B6" s="54"/>
      <c r="C6" s="55" t="s">
        <v>64</v>
      </c>
      <c r="D6" s="55" t="s">
        <v>65</v>
      </c>
      <c r="E6" s="56" t="s">
        <v>66</v>
      </c>
      <c r="F6" s="54"/>
      <c r="G6" s="54"/>
      <c r="H6" s="53" t="s">
        <v>64</v>
      </c>
      <c r="I6" s="53" t="s">
        <v>65</v>
      </c>
      <c r="J6" s="53" t="s">
        <v>66</v>
      </c>
      <c r="K6" s="57"/>
    </row>
    <row r="7" spans="1:11" x14ac:dyDescent="0.25">
      <c r="A7" s="40"/>
      <c r="B7" s="45"/>
      <c r="C7" s="58"/>
      <c r="D7" s="58"/>
      <c r="E7" s="59"/>
      <c r="F7" s="8"/>
      <c r="G7" s="8"/>
      <c r="H7" s="8"/>
      <c r="I7" s="8"/>
      <c r="J7" s="8"/>
      <c r="K7" s="57"/>
    </row>
    <row r="8" spans="1:11" x14ac:dyDescent="0.25">
      <c r="A8" s="40" t="s">
        <v>67</v>
      </c>
      <c r="B8" s="45" t="s">
        <v>23</v>
      </c>
      <c r="C8" s="58">
        <v>1.6354469598433377</v>
      </c>
      <c r="D8" s="58">
        <v>2.2056382620922195</v>
      </c>
      <c r="E8" s="59">
        <v>3.1590568506534797</v>
      </c>
      <c r="F8" s="8"/>
      <c r="G8" s="8" t="s">
        <v>29</v>
      </c>
      <c r="H8" s="60">
        <v>2.3462873412911235E-2</v>
      </c>
      <c r="I8" s="60">
        <v>1.491767626695026E-2</v>
      </c>
      <c r="J8" s="60">
        <v>1.7976208137979746E-2</v>
      </c>
      <c r="K8" s="57"/>
    </row>
    <row r="9" spans="1:11" x14ac:dyDescent="0.25">
      <c r="A9" s="40"/>
      <c r="B9" s="45" t="s">
        <v>24</v>
      </c>
      <c r="C9" s="58">
        <v>0.24928515734555473</v>
      </c>
      <c r="D9" s="58">
        <v>0.36495450833217657</v>
      </c>
      <c r="E9" s="59">
        <v>0.65994312739286276</v>
      </c>
      <c r="F9" s="8"/>
      <c r="G9" s="8" t="s">
        <v>24</v>
      </c>
      <c r="H9" s="60">
        <v>2.8805989276798286E-3</v>
      </c>
      <c r="I9" s="60">
        <v>3.9507918682778788E-3</v>
      </c>
      <c r="J9" s="60">
        <v>8.8151314138959717E-3</v>
      </c>
      <c r="K9" s="57"/>
    </row>
    <row r="10" spans="1:11" x14ac:dyDescent="0.25">
      <c r="A10" s="40"/>
      <c r="B10" s="45" t="s">
        <v>25</v>
      </c>
      <c r="C10" s="58">
        <v>0.22699029558009487</v>
      </c>
      <c r="D10" s="58">
        <v>0.24323737475084209</v>
      </c>
      <c r="E10" s="59">
        <v>0.36777316661983006</v>
      </c>
      <c r="F10" s="8"/>
      <c r="G10" s="8" t="s">
        <v>25</v>
      </c>
      <c r="H10" s="60">
        <v>6.9589644456282502E-4</v>
      </c>
      <c r="I10" s="60">
        <v>1.3312803504565342E-3</v>
      </c>
      <c r="J10" s="60">
        <v>5.3394879835376068E-3</v>
      </c>
      <c r="K10" s="57"/>
    </row>
    <row r="11" spans="1:11" x14ac:dyDescent="0.25">
      <c r="A11" s="40"/>
      <c r="B11" s="45" t="s">
        <v>26</v>
      </c>
      <c r="C11" s="58">
        <v>0.13619417734805692</v>
      </c>
      <c r="D11" s="58">
        <v>0.14594242485050524</v>
      </c>
      <c r="E11" s="59">
        <v>0.22066389997189803</v>
      </c>
      <c r="F11" s="8"/>
      <c r="G11" s="8" t="s">
        <v>26</v>
      </c>
      <c r="H11" s="60">
        <v>6.9589644456282502E-4</v>
      </c>
      <c r="I11" s="60">
        <v>1.3312803504565342E-3</v>
      </c>
      <c r="J11" s="60">
        <v>5.3394879835376068E-3</v>
      </c>
      <c r="K11" s="57"/>
    </row>
    <row r="12" spans="1:11" x14ac:dyDescent="0.25">
      <c r="A12" s="40"/>
      <c r="B12" s="45" t="s">
        <v>27</v>
      </c>
      <c r="C12" s="58">
        <v>7.2636894585630357E-2</v>
      </c>
      <c r="D12" s="58">
        <v>7.7835959920269468E-2</v>
      </c>
      <c r="E12" s="59">
        <v>0.11768741331834562</v>
      </c>
      <c r="F12" s="8"/>
      <c r="G12" s="8" t="s">
        <v>27</v>
      </c>
      <c r="H12" s="60">
        <v>6.9589644456282502E-4</v>
      </c>
      <c r="I12" s="60">
        <v>1.3312803504565342E-3</v>
      </c>
      <c r="J12" s="60">
        <v>5.3394879835376068E-3</v>
      </c>
      <c r="K12" s="57"/>
    </row>
    <row r="13" spans="1:11" x14ac:dyDescent="0.25">
      <c r="A13" s="40"/>
      <c r="B13" s="45"/>
      <c r="C13" s="45"/>
      <c r="D13" s="45"/>
      <c r="E13" s="47"/>
      <c r="F13" s="8"/>
      <c r="G13" s="8"/>
      <c r="H13" s="8"/>
      <c r="I13" s="8"/>
      <c r="J13" s="8"/>
      <c r="K13" s="57"/>
    </row>
    <row r="14" spans="1:11" x14ac:dyDescent="0.25">
      <c r="A14" s="40"/>
      <c r="B14" s="45"/>
      <c r="C14" s="45"/>
      <c r="D14" s="45"/>
      <c r="E14" s="47"/>
      <c r="F14" s="8"/>
      <c r="G14" s="8"/>
      <c r="H14" s="8"/>
      <c r="I14" s="8"/>
      <c r="J14" s="8"/>
      <c r="K14" s="57"/>
    </row>
    <row r="15" spans="1:11" x14ac:dyDescent="0.25">
      <c r="A15" s="40" t="s">
        <v>68</v>
      </c>
      <c r="B15" s="45" t="s">
        <v>29</v>
      </c>
      <c r="C15" s="58">
        <v>0.6157231621411996</v>
      </c>
      <c r="D15" s="58">
        <v>0.56625956811267153</v>
      </c>
      <c r="E15" s="59">
        <v>0.71445979500663948</v>
      </c>
      <c r="F15" s="8"/>
      <c r="G15" s="8" t="s">
        <v>29</v>
      </c>
      <c r="H15" s="61">
        <v>0.17137763203199174</v>
      </c>
      <c r="I15" s="61">
        <v>0.14771144649770951</v>
      </c>
      <c r="J15" s="61">
        <v>0.1881943170704069</v>
      </c>
      <c r="K15" s="57"/>
    </row>
    <row r="16" spans="1:11" x14ac:dyDescent="0.25">
      <c r="A16" s="40"/>
      <c r="B16" s="45" t="s">
        <v>24</v>
      </c>
      <c r="C16" s="58">
        <v>0.52341395094076104</v>
      </c>
      <c r="D16" s="58">
        <v>0.46021937639793709</v>
      </c>
      <c r="E16" s="59">
        <v>0.68588970527167537</v>
      </c>
      <c r="F16" s="8"/>
      <c r="G16" s="8" t="s">
        <v>24</v>
      </c>
      <c r="H16" s="61">
        <v>6.3803043486712896E-2</v>
      </c>
      <c r="I16" s="61">
        <v>5.5183930159206321E-2</v>
      </c>
      <c r="J16" s="61">
        <v>8.5609376420564431E-2</v>
      </c>
      <c r="K16" s="57"/>
    </row>
    <row r="17" spans="1:11" x14ac:dyDescent="0.25">
      <c r="A17" s="40"/>
      <c r="B17" s="45" t="s">
        <v>25</v>
      </c>
      <c r="C17" s="58">
        <v>0.54004552437166875</v>
      </c>
      <c r="D17" s="58">
        <v>0.49905335750957919</v>
      </c>
      <c r="E17" s="59">
        <v>0.80661131637053818</v>
      </c>
      <c r="F17" s="8"/>
      <c r="G17" s="8" t="s">
        <v>25</v>
      </c>
      <c r="H17" s="61">
        <v>5.6749050852112626E-2</v>
      </c>
      <c r="I17" s="61">
        <v>4.0523208747951858E-2</v>
      </c>
      <c r="J17" s="61">
        <v>6.3161729746423589E-2</v>
      </c>
      <c r="K17" s="57"/>
    </row>
    <row r="18" spans="1:11" x14ac:dyDescent="0.25">
      <c r="A18" s="40"/>
      <c r="B18" s="45" t="s">
        <v>26</v>
      </c>
      <c r="C18" s="58">
        <v>0.54004552437166875</v>
      </c>
      <c r="D18" s="58">
        <v>0.49905335750957919</v>
      </c>
      <c r="E18" s="59">
        <v>0.80661131637053818</v>
      </c>
      <c r="F18" s="8"/>
      <c r="G18" s="8" t="s">
        <v>26</v>
      </c>
      <c r="H18" s="61">
        <v>3.9724335596478838E-2</v>
      </c>
      <c r="I18" s="61">
        <v>2.8366246123566297E-2</v>
      </c>
      <c r="J18" s="61">
        <v>4.4213210822496511E-2</v>
      </c>
      <c r="K18" s="57"/>
    </row>
    <row r="19" spans="1:11" x14ac:dyDescent="0.25">
      <c r="A19" s="40"/>
      <c r="B19" s="45" t="s">
        <v>27</v>
      </c>
      <c r="C19" s="58">
        <v>0.27002276218583438</v>
      </c>
      <c r="D19" s="58">
        <v>0.24952667875478959</v>
      </c>
      <c r="E19" s="59">
        <v>0.40330565818526909</v>
      </c>
      <c r="F19" s="8"/>
      <c r="G19" s="8" t="s">
        <v>27</v>
      </c>
      <c r="H19" s="61">
        <v>1.9862167798239419E-2</v>
      </c>
      <c r="I19" s="61">
        <v>1.4183123061783149E-2</v>
      </c>
      <c r="J19" s="61">
        <v>2.2106605411248256E-2</v>
      </c>
      <c r="K19" s="57"/>
    </row>
    <row r="20" spans="1:11" x14ac:dyDescent="0.25">
      <c r="A20" s="40"/>
      <c r="B20" s="45"/>
      <c r="C20" s="45"/>
      <c r="D20" s="45"/>
      <c r="E20" s="47"/>
      <c r="F20" s="8"/>
      <c r="G20" s="8"/>
      <c r="H20" s="8"/>
      <c r="I20" s="8"/>
      <c r="J20" s="8"/>
      <c r="K20" s="57"/>
    </row>
    <row r="21" spans="1:11" x14ac:dyDescent="0.25">
      <c r="A21" s="40"/>
      <c r="B21" s="45"/>
      <c r="C21" s="45"/>
      <c r="D21" s="45"/>
      <c r="E21" s="47"/>
      <c r="F21" s="8"/>
      <c r="G21" s="8"/>
      <c r="H21" s="8"/>
      <c r="I21" s="8"/>
      <c r="J21" s="8"/>
      <c r="K21" s="57"/>
    </row>
    <row r="22" spans="1:11" x14ac:dyDescent="0.25">
      <c r="A22" s="40" t="s">
        <v>69</v>
      </c>
      <c r="B22" s="45" t="s">
        <v>29</v>
      </c>
      <c r="C22" s="58">
        <v>1.5353713255081116</v>
      </c>
      <c r="D22" s="58">
        <v>1.7782890806573037</v>
      </c>
      <c r="E22" s="59">
        <v>2.346238839207587</v>
      </c>
      <c r="F22" s="8"/>
      <c r="G22" s="8" t="s">
        <v>29</v>
      </c>
      <c r="H22" s="60">
        <v>2.9244054740177418E-2</v>
      </c>
      <c r="I22" s="60">
        <v>2.3194691405736979E-2</v>
      </c>
      <c r="J22" s="60">
        <v>6.8155299167578107E-2</v>
      </c>
      <c r="K22" s="57"/>
    </row>
    <row r="23" spans="1:11" x14ac:dyDescent="0.25">
      <c r="A23" s="40"/>
      <c r="B23" s="45" t="s">
        <v>24</v>
      </c>
      <c r="C23" s="58">
        <v>0.36010543252439092</v>
      </c>
      <c r="D23" s="58">
        <v>0.35246496578407405</v>
      </c>
      <c r="E23" s="59">
        <v>0.52588383384722581</v>
      </c>
      <c r="F23" s="8"/>
      <c r="G23" s="8" t="s">
        <v>24</v>
      </c>
      <c r="H23" s="60">
        <v>3.7314528405447979E-3</v>
      </c>
      <c r="I23" s="60">
        <v>6.4860660987221923E-3</v>
      </c>
      <c r="J23" s="60">
        <v>1.4093303936581586E-2</v>
      </c>
      <c r="K23" s="57"/>
    </row>
    <row r="24" spans="1:11" x14ac:dyDescent="0.25">
      <c r="A24" s="40"/>
      <c r="B24" s="45" t="s">
        <v>25</v>
      </c>
      <c r="C24" s="58">
        <v>0.31776396590040895</v>
      </c>
      <c r="D24" s="58">
        <v>0.38341283277194205</v>
      </c>
      <c r="E24" s="59">
        <v>0.56471107585386049</v>
      </c>
      <c r="F24" s="8"/>
      <c r="G24" s="8" t="s">
        <v>25</v>
      </c>
      <c r="H24" s="60">
        <v>8.6723383413800327E-4</v>
      </c>
      <c r="I24" s="60">
        <v>1.2720775125909778E-3</v>
      </c>
      <c r="J24" s="60">
        <v>4.7334519277433436E-3</v>
      </c>
      <c r="K24" s="57"/>
    </row>
    <row r="25" spans="1:11" x14ac:dyDescent="0.25">
      <c r="A25" s="40"/>
      <c r="B25" s="45" t="s">
        <v>26</v>
      </c>
      <c r="C25" s="58">
        <v>0.19065837954024537</v>
      </c>
      <c r="D25" s="58">
        <v>0.23004769966316521</v>
      </c>
      <c r="E25" s="59">
        <v>0.33882664551231628</v>
      </c>
      <c r="F25" s="8"/>
      <c r="G25" s="8" t="s">
        <v>26</v>
      </c>
      <c r="H25" s="60">
        <v>8.6723383413800327E-4</v>
      </c>
      <c r="I25" s="60">
        <v>1.2720775125909778E-3</v>
      </c>
      <c r="J25" s="60">
        <v>4.7334519277433436E-3</v>
      </c>
      <c r="K25" s="57"/>
    </row>
    <row r="26" spans="1:11" x14ac:dyDescent="0.25">
      <c r="A26" s="40"/>
      <c r="B26" s="45" t="s">
        <v>27</v>
      </c>
      <c r="C26" s="58">
        <v>0.10486210874713496</v>
      </c>
      <c r="D26" s="58">
        <v>0.12652623481474087</v>
      </c>
      <c r="E26" s="59">
        <v>0.18635465503177398</v>
      </c>
      <c r="F26" s="8"/>
      <c r="G26" s="8" t="s">
        <v>27</v>
      </c>
      <c r="H26" s="60">
        <v>8.6723383413800327E-4</v>
      </c>
      <c r="I26" s="60">
        <v>1.2720775125909778E-3</v>
      </c>
      <c r="J26" s="60">
        <v>4.7334519277433436E-3</v>
      </c>
      <c r="K26" s="57"/>
    </row>
    <row r="27" spans="1:11" x14ac:dyDescent="0.25">
      <c r="A27" s="40"/>
      <c r="B27" s="45"/>
      <c r="C27" s="45"/>
      <c r="D27" s="45"/>
      <c r="E27" s="47"/>
      <c r="F27" s="8"/>
      <c r="G27" s="8"/>
      <c r="H27" s="8"/>
      <c r="I27" s="8"/>
      <c r="J27" s="8"/>
      <c r="K27" s="57"/>
    </row>
    <row r="28" spans="1:11" x14ac:dyDescent="0.25">
      <c r="A28" s="40"/>
      <c r="B28" s="45"/>
      <c r="C28" s="45"/>
      <c r="D28" s="45"/>
      <c r="E28" s="47"/>
      <c r="F28" s="8"/>
      <c r="G28" s="8"/>
      <c r="H28" s="8"/>
      <c r="I28" s="8"/>
      <c r="J28" s="8"/>
      <c r="K28" s="57"/>
    </row>
    <row r="29" spans="1:11" x14ac:dyDescent="0.25">
      <c r="A29" s="40" t="s">
        <v>70</v>
      </c>
      <c r="B29" s="45" t="s">
        <v>29</v>
      </c>
      <c r="C29" s="58">
        <v>1.3114059912501719</v>
      </c>
      <c r="D29" s="58">
        <v>1.247815350131761</v>
      </c>
      <c r="E29" s="59">
        <v>1.5422483219667411</v>
      </c>
      <c r="F29" s="8"/>
      <c r="G29" s="8" t="s">
        <v>29</v>
      </c>
      <c r="H29" s="61">
        <v>0.32141288854257749</v>
      </c>
      <c r="I29" s="61">
        <v>0.27238218010602572</v>
      </c>
      <c r="J29" s="61">
        <v>0.40138501018167277</v>
      </c>
      <c r="K29" s="57"/>
    </row>
    <row r="30" spans="1:11" x14ac:dyDescent="0.25">
      <c r="A30" s="40"/>
      <c r="B30" s="45" t="s">
        <v>24</v>
      </c>
      <c r="C30" s="58">
        <v>1.0326598580827928</v>
      </c>
      <c r="D30" s="58">
        <v>0.88139685558104819</v>
      </c>
      <c r="E30" s="59">
        <v>1.3642147426904665</v>
      </c>
      <c r="F30" s="8"/>
      <c r="G30" s="8" t="s">
        <v>24</v>
      </c>
      <c r="H30" s="61">
        <v>8.9784202516772937E-2</v>
      </c>
      <c r="I30" s="61">
        <v>8.7364403714944E-2</v>
      </c>
      <c r="J30" s="61">
        <v>0.21756557903089424</v>
      </c>
      <c r="K30" s="57"/>
    </row>
    <row r="31" spans="1:11" x14ac:dyDescent="0.25">
      <c r="A31" s="40"/>
      <c r="B31" s="45" t="s">
        <v>25</v>
      </c>
      <c r="C31" s="58">
        <v>0.98102686517865312</v>
      </c>
      <c r="D31" s="58">
        <v>0.83732701280199573</v>
      </c>
      <c r="E31" s="59">
        <v>1.2960040055559432</v>
      </c>
      <c r="F31" s="8"/>
      <c r="G31" s="8" t="s">
        <v>25</v>
      </c>
      <c r="H31" s="61">
        <v>8.9784202516772937E-2</v>
      </c>
      <c r="I31" s="61">
        <v>8.7364403714944E-2</v>
      </c>
      <c r="J31" s="61">
        <v>0.21756557903089424</v>
      </c>
      <c r="K31" s="57"/>
    </row>
    <row r="32" spans="1:11" x14ac:dyDescent="0.25">
      <c r="A32" s="40"/>
      <c r="B32" s="45" t="s">
        <v>26</v>
      </c>
      <c r="C32" s="58">
        <v>0.73318849923878282</v>
      </c>
      <c r="D32" s="58">
        <v>0.62579176746254417</v>
      </c>
      <c r="E32" s="59">
        <v>0.96859246731023119</v>
      </c>
      <c r="F32" s="8"/>
      <c r="G32" s="8" t="s">
        <v>26</v>
      </c>
      <c r="H32" s="61">
        <v>7.1827362013418355E-2</v>
      </c>
      <c r="I32" s="61">
        <v>6.9891522971955208E-2</v>
      </c>
      <c r="J32" s="61">
        <v>0.1740524632247154</v>
      </c>
      <c r="K32" s="57"/>
    </row>
    <row r="33" spans="1:11" x14ac:dyDescent="0.25">
      <c r="A33" s="40"/>
      <c r="B33" s="45" t="s">
        <v>27</v>
      </c>
      <c r="C33" s="58">
        <v>0.38208414749063335</v>
      </c>
      <c r="D33" s="58">
        <v>0.3261168365649878</v>
      </c>
      <c r="E33" s="59">
        <v>0.50475945479547257</v>
      </c>
      <c r="F33" s="8"/>
      <c r="G33" s="8" t="s">
        <v>27</v>
      </c>
      <c r="H33" s="61">
        <v>4.3994259233218737E-2</v>
      </c>
      <c r="I33" s="61">
        <v>4.2808557820322557E-2</v>
      </c>
      <c r="J33" s="61">
        <v>0.10660713372513818</v>
      </c>
      <c r="K33" s="57"/>
    </row>
    <row r="34" spans="1:11" x14ac:dyDescent="0.25">
      <c r="A34" s="40"/>
      <c r="B34" s="45"/>
      <c r="C34" s="45"/>
      <c r="D34" s="45"/>
      <c r="E34" s="47"/>
      <c r="F34" s="8"/>
      <c r="G34" s="8"/>
      <c r="H34" s="8"/>
      <c r="I34" s="8"/>
      <c r="J34" s="8"/>
      <c r="K34" s="57"/>
    </row>
    <row r="35" spans="1:11" x14ac:dyDescent="0.25">
      <c r="A35" s="40"/>
      <c r="B35" s="45"/>
      <c r="C35" s="45"/>
      <c r="D35" s="45"/>
      <c r="E35" s="47"/>
      <c r="F35" s="8"/>
      <c r="G35" s="8"/>
      <c r="H35" s="8"/>
      <c r="I35" s="8"/>
      <c r="J35" s="8"/>
      <c r="K35" s="57"/>
    </row>
    <row r="36" spans="1:11" x14ac:dyDescent="0.25">
      <c r="A36" s="40" t="s">
        <v>71</v>
      </c>
      <c r="B36" s="45" t="s">
        <v>36</v>
      </c>
      <c r="C36" s="62">
        <v>13.533333333333333</v>
      </c>
      <c r="D36" s="62">
        <v>13.533333333333333</v>
      </c>
      <c r="E36" s="63">
        <v>13.533333333333333</v>
      </c>
      <c r="F36" s="8"/>
      <c r="G36" s="8" t="s">
        <v>36</v>
      </c>
      <c r="H36" s="61">
        <v>1.0805620646719774</v>
      </c>
      <c r="I36" s="61">
        <v>0.86337559592054214</v>
      </c>
      <c r="J36" s="61">
        <v>0.85340121522435397</v>
      </c>
      <c r="K36" s="57"/>
    </row>
    <row r="37" spans="1:11" x14ac:dyDescent="0.25">
      <c r="A37" s="40"/>
      <c r="B37" s="45" t="s">
        <v>72</v>
      </c>
      <c r="C37" s="62">
        <v>5.8328120685086136</v>
      </c>
      <c r="D37" s="62">
        <v>4.9103784654704823</v>
      </c>
      <c r="E37" s="63">
        <v>5.9050177305478551</v>
      </c>
      <c r="F37" s="8"/>
      <c r="G37" s="45" t="s">
        <v>72</v>
      </c>
      <c r="H37" s="61">
        <v>0.51721500420614397</v>
      </c>
      <c r="I37" s="61">
        <v>0.41325790260005402</v>
      </c>
      <c r="J37" s="61">
        <v>0.4084836286158024</v>
      </c>
      <c r="K37" s="57"/>
    </row>
    <row r="38" spans="1:11" x14ac:dyDescent="0.25">
      <c r="A38" s="40"/>
      <c r="B38" s="45" t="s">
        <v>24</v>
      </c>
      <c r="C38" s="62">
        <v>7.4717890161711011</v>
      </c>
      <c r="D38" s="62">
        <v>6.8402606924430858</v>
      </c>
      <c r="E38" s="63">
        <v>7.2282896265714722</v>
      </c>
      <c r="F38" s="8"/>
      <c r="G38" s="8" t="s">
        <v>24</v>
      </c>
      <c r="H38" s="61">
        <v>0.26668962846444522</v>
      </c>
      <c r="I38" s="61">
        <v>0.21305140614098683</v>
      </c>
      <c r="J38" s="61">
        <v>0.21058920975226397</v>
      </c>
      <c r="K38" s="57"/>
    </row>
    <row r="39" spans="1:11" x14ac:dyDescent="0.25">
      <c r="A39" s="40"/>
      <c r="B39" s="45" t="s">
        <v>25</v>
      </c>
      <c r="C39" s="62">
        <v>6.3869565059976354</v>
      </c>
      <c r="D39" s="62">
        <v>5.7609813384375315</v>
      </c>
      <c r="E39" s="63">
        <v>6.019288677526025</v>
      </c>
      <c r="F39" s="8"/>
      <c r="G39" s="8" t="s">
        <v>25</v>
      </c>
      <c r="H39" s="61">
        <v>0.16263550661016415</v>
      </c>
      <c r="I39" s="61">
        <v>0.12748688203774985</v>
      </c>
      <c r="J39" s="61">
        <v>0.12752172250262228</v>
      </c>
      <c r="K39" s="57"/>
    </row>
    <row r="40" spans="1:11" x14ac:dyDescent="0.25">
      <c r="A40" s="40"/>
      <c r="B40" s="45" t="s">
        <v>26</v>
      </c>
      <c r="C40" s="62">
        <v>4.4069999891383684</v>
      </c>
      <c r="D40" s="62">
        <v>3.9750771235218965</v>
      </c>
      <c r="E40" s="63">
        <v>4.1533091874929573</v>
      </c>
      <c r="F40" s="8"/>
      <c r="G40" s="8" t="s">
        <v>26</v>
      </c>
      <c r="H40" s="61">
        <v>0.11709756475931819</v>
      </c>
      <c r="I40" s="61">
        <v>9.1790555067179896E-2</v>
      </c>
      <c r="J40" s="61">
        <v>9.1815640201888038E-2</v>
      </c>
      <c r="K40" s="57"/>
    </row>
    <row r="41" spans="1:11" x14ac:dyDescent="0.25">
      <c r="A41" s="40"/>
      <c r="B41" s="45" t="s">
        <v>27</v>
      </c>
      <c r="C41" s="62">
        <v>3.1296086879388412</v>
      </c>
      <c r="D41" s="62">
        <v>2.8228808558343905</v>
      </c>
      <c r="E41" s="63">
        <v>2.9494514519877524</v>
      </c>
      <c r="F41" s="8"/>
      <c r="G41" s="8" t="s">
        <v>27</v>
      </c>
      <c r="H41" s="61">
        <v>2.4395325991524622E-2</v>
      </c>
      <c r="I41" s="61">
        <v>1.9123032305662476E-2</v>
      </c>
      <c r="J41" s="61">
        <v>1.912825837539334E-2</v>
      </c>
      <c r="K41" s="57"/>
    </row>
    <row r="42" spans="1:11" x14ac:dyDescent="0.25">
      <c r="A42" s="40"/>
      <c r="B42" s="45" t="s">
        <v>40</v>
      </c>
      <c r="C42" s="62">
        <v>1.788347821679338</v>
      </c>
      <c r="D42" s="62">
        <v>1.6130747747625089</v>
      </c>
      <c r="E42" s="63">
        <v>1.6854008297072871</v>
      </c>
      <c r="F42" s="8"/>
      <c r="G42" s="8" t="s">
        <v>40</v>
      </c>
      <c r="H42" s="61">
        <v>2.4395325991524622E-2</v>
      </c>
      <c r="I42" s="61">
        <v>1.9123032305662476E-2</v>
      </c>
      <c r="J42" s="61">
        <v>1.912825837539334E-2</v>
      </c>
      <c r="K42" s="57"/>
    </row>
    <row r="43" spans="1:11" x14ac:dyDescent="0.25">
      <c r="A43" s="40"/>
      <c r="B43" s="45"/>
      <c r="C43" s="45"/>
      <c r="D43" s="45"/>
      <c r="E43" s="47"/>
      <c r="F43" s="8"/>
      <c r="G43" s="8"/>
      <c r="H43" s="8"/>
      <c r="I43" s="8"/>
      <c r="J43" s="8"/>
      <c r="K43" s="57"/>
    </row>
    <row r="44" spans="1:11" x14ac:dyDescent="0.25">
      <c r="A44" s="40"/>
      <c r="B44" s="45"/>
      <c r="C44" s="45"/>
      <c r="D44" s="45"/>
      <c r="E44" s="47"/>
      <c r="F44" s="8"/>
      <c r="G44" s="8"/>
      <c r="H44" s="8"/>
      <c r="I44" s="8"/>
      <c r="J44" s="8"/>
      <c r="K44" s="57"/>
    </row>
    <row r="45" spans="1:11" x14ac:dyDescent="0.25">
      <c r="A45" s="40" t="s">
        <v>73</v>
      </c>
      <c r="B45" s="45" t="s">
        <v>36</v>
      </c>
      <c r="C45" s="62">
        <v>20.7</v>
      </c>
      <c r="D45" s="62">
        <v>20.7</v>
      </c>
      <c r="E45" s="63">
        <v>20.7</v>
      </c>
      <c r="F45" s="8"/>
      <c r="G45" s="8" t="s">
        <v>36</v>
      </c>
      <c r="H45" s="61">
        <v>0.87029264937451623</v>
      </c>
      <c r="I45" s="61">
        <v>0.65812999368077585</v>
      </c>
      <c r="J45" s="61">
        <v>0.58010975707456225</v>
      </c>
      <c r="K45" s="57"/>
    </row>
    <row r="46" spans="1:11" x14ac:dyDescent="0.25">
      <c r="A46" s="40"/>
      <c r="B46" s="45" t="s">
        <v>72</v>
      </c>
      <c r="C46" s="62">
        <v>16.530295831398181</v>
      </c>
      <c r="D46" s="62">
        <v>12.889993954315267</v>
      </c>
      <c r="E46" s="63">
        <v>11.516776721111949</v>
      </c>
      <c r="F46" s="8"/>
      <c r="G46" s="45" t="s">
        <v>72</v>
      </c>
      <c r="H46" s="61">
        <v>0.76270152513865574</v>
      </c>
      <c r="I46" s="61">
        <v>0.57676776918727335</v>
      </c>
      <c r="J46" s="61">
        <v>0.50839289150215761</v>
      </c>
      <c r="K46" s="57"/>
    </row>
    <row r="47" spans="1:11" x14ac:dyDescent="0.25">
      <c r="A47" s="40"/>
      <c r="B47" s="45" t="s">
        <v>24</v>
      </c>
      <c r="C47" s="62">
        <v>19.845204434313523</v>
      </c>
      <c r="D47" s="62">
        <v>18.180189339385581</v>
      </c>
      <c r="E47" s="63">
        <v>19.223004839228103</v>
      </c>
      <c r="F47" s="8"/>
      <c r="G47" s="8" t="s">
        <v>24</v>
      </c>
      <c r="H47" s="61">
        <v>0.70081652747609746</v>
      </c>
      <c r="I47" s="61">
        <v>0.5601997114014573</v>
      </c>
      <c r="J47" s="61">
        <v>0.55398578608457683</v>
      </c>
      <c r="K47" s="57"/>
    </row>
    <row r="48" spans="1:11" x14ac:dyDescent="0.25">
      <c r="A48" s="40"/>
      <c r="B48" s="45" t="s">
        <v>25</v>
      </c>
      <c r="C48" s="62">
        <v>13.692272674196662</v>
      </c>
      <c r="D48" s="62">
        <v>12.350900611628314</v>
      </c>
      <c r="E48" s="63">
        <v>12.905167050987988</v>
      </c>
      <c r="F48" s="8"/>
      <c r="G48" s="8" t="s">
        <v>25</v>
      </c>
      <c r="H48" s="61">
        <v>0.42342257020035184</v>
      </c>
      <c r="I48" s="61">
        <v>0.33162557134860204</v>
      </c>
      <c r="J48" s="61">
        <v>0.33190103766005979</v>
      </c>
      <c r="K48" s="57"/>
    </row>
    <row r="49" spans="1:11" x14ac:dyDescent="0.25">
      <c r="A49" s="40"/>
      <c r="B49" s="45" t="s">
        <v>26</v>
      </c>
      <c r="C49" s="62">
        <v>9.4476681451956956</v>
      </c>
      <c r="D49" s="62">
        <v>8.5221214220235364</v>
      </c>
      <c r="E49" s="63">
        <v>8.9045652651817111</v>
      </c>
      <c r="F49" s="8"/>
      <c r="G49" s="8" t="s">
        <v>26</v>
      </c>
      <c r="H49" s="61">
        <v>0.30486425054425331</v>
      </c>
      <c r="I49" s="61">
        <v>0.23877041137099347</v>
      </c>
      <c r="J49" s="61">
        <v>0.23896874711524305</v>
      </c>
      <c r="K49" s="57"/>
    </row>
    <row r="50" spans="1:11" x14ac:dyDescent="0.25">
      <c r="A50" s="40"/>
      <c r="B50" s="45" t="s">
        <v>27</v>
      </c>
      <c r="C50" s="62">
        <v>6.7092136103563647</v>
      </c>
      <c r="D50" s="62">
        <v>6.0519412996978739</v>
      </c>
      <c r="E50" s="63">
        <v>6.3235318549841137</v>
      </c>
      <c r="F50" s="8"/>
      <c r="G50" s="8" t="s">
        <v>27</v>
      </c>
      <c r="H50" s="61">
        <v>6.3513385530052771E-2</v>
      </c>
      <c r="I50" s="61">
        <v>4.9743835702290302E-2</v>
      </c>
      <c r="J50" s="61">
        <v>4.9785155649008969E-2</v>
      </c>
      <c r="K50" s="57"/>
    </row>
    <row r="51" spans="1:11" x14ac:dyDescent="0.25">
      <c r="A51" s="40"/>
      <c r="B51" s="45" t="s">
        <v>40</v>
      </c>
      <c r="C51" s="62">
        <v>3.833836348775066</v>
      </c>
      <c r="D51" s="62">
        <v>3.458252171255928</v>
      </c>
      <c r="E51" s="63">
        <v>3.6134467742766367</v>
      </c>
      <c r="F51" s="8"/>
      <c r="G51" s="8" t="s">
        <v>40</v>
      </c>
      <c r="H51" s="61">
        <v>6.3513385530052771E-2</v>
      </c>
      <c r="I51" s="61">
        <v>4.9743835702290302E-2</v>
      </c>
      <c r="J51" s="61">
        <v>4.9785155649008969E-2</v>
      </c>
      <c r="K51" s="57"/>
    </row>
    <row r="52" spans="1:11" x14ac:dyDescent="0.25">
      <c r="A52" s="40"/>
      <c r="B52" s="45"/>
      <c r="C52" s="45"/>
      <c r="D52" s="45"/>
      <c r="E52" s="47"/>
      <c r="F52" s="8"/>
      <c r="G52" s="8"/>
      <c r="H52" s="8"/>
      <c r="I52" s="8"/>
      <c r="J52" s="8"/>
      <c r="K52" s="57"/>
    </row>
    <row r="53" spans="1:11" x14ac:dyDescent="0.25">
      <c r="A53" s="40"/>
      <c r="B53" s="45"/>
      <c r="C53" s="45"/>
      <c r="D53" s="45"/>
      <c r="E53" s="47"/>
      <c r="F53" s="8"/>
      <c r="G53" s="8"/>
      <c r="H53" s="8"/>
      <c r="I53" s="8"/>
      <c r="J53" s="8"/>
      <c r="K53" s="57"/>
    </row>
    <row r="54" spans="1:11" x14ac:dyDescent="0.25">
      <c r="A54" s="40" t="s">
        <v>74</v>
      </c>
      <c r="B54" s="45" t="s">
        <v>36</v>
      </c>
      <c r="C54" s="62">
        <v>16.707770031245101</v>
      </c>
      <c r="D54" s="62">
        <v>13.823483027074221</v>
      </c>
      <c r="E54" s="63">
        <v>13.356056823973443</v>
      </c>
      <c r="F54" s="8"/>
      <c r="G54" s="8" t="s">
        <v>36</v>
      </c>
      <c r="H54" s="61">
        <v>2.343938835874495</v>
      </c>
      <c r="I54" s="61">
        <v>0.7657341311191822</v>
      </c>
      <c r="J54" s="61">
        <v>0.65544545716284108</v>
      </c>
      <c r="K54" s="57"/>
    </row>
    <row r="55" spans="1:11" x14ac:dyDescent="0.25">
      <c r="A55" s="40"/>
      <c r="B55" s="45" t="s">
        <v>72</v>
      </c>
      <c r="C55" s="62">
        <v>13.502303941169645</v>
      </c>
      <c r="D55" s="62">
        <v>5.3681377374068688</v>
      </c>
      <c r="E55" s="63">
        <v>6.1313518131120448</v>
      </c>
      <c r="F55" s="8"/>
      <c r="G55" s="45" t="s">
        <v>72</v>
      </c>
      <c r="H55" s="61">
        <v>1.0168072696469641</v>
      </c>
      <c r="I55" s="61">
        <v>0.33217762307705367</v>
      </c>
      <c r="J55" s="61">
        <v>0.28433408564247192</v>
      </c>
      <c r="K55" s="57"/>
    </row>
    <row r="56" spans="1:11" x14ac:dyDescent="0.25">
      <c r="A56" s="40"/>
      <c r="B56" s="45" t="s">
        <v>24</v>
      </c>
      <c r="C56" s="62">
        <v>10.771375263595885</v>
      </c>
      <c r="D56" s="62">
        <v>6.1530172168221453</v>
      </c>
      <c r="E56" s="63">
        <v>6.5065878786333817</v>
      </c>
      <c r="F56" s="8"/>
      <c r="G56" s="8" t="s">
        <v>24</v>
      </c>
      <c r="H56" s="61">
        <v>0.51533089078960026</v>
      </c>
      <c r="I56" s="61">
        <v>0.20028336675461589</v>
      </c>
      <c r="J56" s="61">
        <v>0.19798113374376347</v>
      </c>
      <c r="K56" s="57"/>
    </row>
    <row r="57" spans="1:11" x14ac:dyDescent="0.25">
      <c r="A57" s="40"/>
      <c r="B57" s="45" t="s">
        <v>25</v>
      </c>
      <c r="C57" s="62">
        <v>9.6643924632333711</v>
      </c>
      <c r="D57" s="62">
        <v>5.5017163751674989</v>
      </c>
      <c r="E57" s="63">
        <v>5.7492164682964759</v>
      </c>
      <c r="F57" s="8"/>
      <c r="G57" s="8" t="s">
        <v>25</v>
      </c>
      <c r="H57" s="61">
        <v>0.29611633171699991</v>
      </c>
      <c r="I57" s="61">
        <v>0.11982206544942975</v>
      </c>
      <c r="J57" s="61">
        <v>0.12024153572065174</v>
      </c>
      <c r="K57" s="57"/>
    </row>
    <row r="58" spans="1:11" x14ac:dyDescent="0.25">
      <c r="A58" s="40"/>
      <c r="B58" s="45" t="s">
        <v>26</v>
      </c>
      <c r="C58" s="62">
        <v>6.6684307996310253</v>
      </c>
      <c r="D58" s="62">
        <v>3.7961842988655738</v>
      </c>
      <c r="E58" s="63">
        <v>3.9669593631245679</v>
      </c>
      <c r="F58" s="8"/>
      <c r="G58" s="8" t="s">
        <v>26</v>
      </c>
      <c r="H58" s="61">
        <v>0.21320375883623993</v>
      </c>
      <c r="I58" s="61">
        <v>8.6271887123589422E-2</v>
      </c>
      <c r="J58" s="61">
        <v>8.6573905718869248E-2</v>
      </c>
      <c r="K58" s="57"/>
    </row>
    <row r="59" spans="1:11" x14ac:dyDescent="0.25">
      <c r="A59" s="40"/>
      <c r="B59" s="45" t="s">
        <v>27</v>
      </c>
      <c r="C59" s="62">
        <v>4.7355523069843519</v>
      </c>
      <c r="D59" s="62">
        <v>2.6958410238320742</v>
      </c>
      <c r="E59" s="63">
        <v>2.817116069465273</v>
      </c>
      <c r="F59" s="8"/>
      <c r="G59" s="8" t="s">
        <v>27</v>
      </c>
      <c r="H59" s="61">
        <v>4.4417449757549986E-2</v>
      </c>
      <c r="I59" s="61">
        <v>1.7973309817414462E-2</v>
      </c>
      <c r="J59" s="61">
        <v>1.803623035809776E-2</v>
      </c>
      <c r="K59" s="57"/>
    </row>
    <row r="60" spans="1:11" x14ac:dyDescent="0.25">
      <c r="A60" s="40"/>
      <c r="B60" s="45" t="s">
        <v>40</v>
      </c>
      <c r="C60" s="62">
        <v>2.7060298897053441</v>
      </c>
      <c r="D60" s="62">
        <v>1.5404805850468999</v>
      </c>
      <c r="E60" s="63">
        <v>1.6097806111230135</v>
      </c>
      <c r="F60" s="8"/>
      <c r="G60" s="8" t="s">
        <v>40</v>
      </c>
      <c r="H60" s="61">
        <v>4.4417449757549986E-2</v>
      </c>
      <c r="I60" s="61">
        <v>1.7973309817414462E-2</v>
      </c>
      <c r="J60" s="61">
        <v>1.803623035809776E-2</v>
      </c>
      <c r="K60" s="57"/>
    </row>
    <row r="62" spans="1:11" x14ac:dyDescent="0.25">
      <c r="A62" s="4"/>
    </row>
    <row r="63" spans="1:11" x14ac:dyDescent="0.25">
      <c r="A63" s="4" t="s">
        <v>58</v>
      </c>
    </row>
    <row r="64" spans="1:11" x14ac:dyDescent="0.25">
      <c r="A64" s="4" t="s">
        <v>59</v>
      </c>
    </row>
    <row r="65" spans="1:1" x14ac:dyDescent="0.25">
      <c r="A65" s="4" t="s">
        <v>75</v>
      </c>
    </row>
    <row r="66" spans="1:1" x14ac:dyDescent="0.25">
      <c r="A66" s="64" t="s">
        <v>76</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Comments</vt:lpstr>
      <vt:lpstr>NOx</vt:lpstr>
      <vt:lpstr>PM</vt:lpstr>
      <vt:lpstr>Example</vt:lpstr>
    </vt:vector>
  </TitlesOfParts>
  <Company>AEA Technology 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DefaultUser ZYX</dc:creator>
  <cp:lastModifiedBy>Aniket Gupta</cp:lastModifiedBy>
  <cp:lastPrinted>2002-03-05T11:09:35Z</cp:lastPrinted>
  <dcterms:created xsi:type="dcterms:W3CDTF">2002-01-25T18:13:39Z</dcterms:created>
  <dcterms:modified xsi:type="dcterms:W3CDTF">2024-01-29T04:56:05Z</dcterms:modified>
</cp:coreProperties>
</file>