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C99A8570-91D0-42DE-BAE1-1E14705D999B}" xr6:coauthVersionLast="47" xr6:coauthVersionMax="47" xr10:uidLastSave="{00000000-0000-0000-0000-000000000000}"/>
  <bookViews>
    <workbookView xWindow="3348" yWindow="3348" windowWidth="17280" windowHeight="8880" tabRatio="599" activeTab="1"/>
  </bookViews>
  <sheets>
    <sheet name="Seven-Year Financial Summary" sheetId="33" r:id="rId1"/>
    <sheet name="Nine-Quarter Financial Summary" sheetId="3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5" l="1"/>
  <c r="C20" i="35" s="1"/>
  <c r="D8" i="35"/>
  <c r="D27" i="35" s="1"/>
  <c r="E8" i="35"/>
  <c r="E31" i="35" s="1"/>
  <c r="F8" i="35"/>
  <c r="H8" i="35"/>
  <c r="I8" i="35"/>
  <c r="I27" i="35" s="1"/>
  <c r="J8" i="35"/>
  <c r="K8" i="35"/>
  <c r="K20" i="35" s="1"/>
  <c r="M8" i="35"/>
  <c r="M20" i="35" s="1"/>
  <c r="C14" i="35"/>
  <c r="D14" i="35"/>
  <c r="E14" i="35"/>
  <c r="F14" i="35"/>
  <c r="H14" i="35"/>
  <c r="I14" i="35"/>
  <c r="J14" i="35"/>
  <c r="K14" i="35"/>
  <c r="M14" i="35"/>
  <c r="C16" i="35"/>
  <c r="D16" i="35"/>
  <c r="E16" i="35"/>
  <c r="F16" i="35"/>
  <c r="H16" i="35"/>
  <c r="I16" i="35"/>
  <c r="J16" i="35"/>
  <c r="K16" i="35"/>
  <c r="M16" i="35"/>
  <c r="C18" i="35"/>
  <c r="D18" i="35"/>
  <c r="E18" i="35"/>
  <c r="F18" i="35"/>
  <c r="H18" i="35"/>
  <c r="I18" i="35"/>
  <c r="J18" i="35"/>
  <c r="K18" i="35"/>
  <c r="M18" i="35"/>
  <c r="C19" i="35"/>
  <c r="D19" i="35"/>
  <c r="D20" i="35" s="1"/>
  <c r="E19" i="35"/>
  <c r="F19" i="35"/>
  <c r="H19" i="35"/>
  <c r="I19" i="35"/>
  <c r="J19" i="35"/>
  <c r="J20" i="35" s="1"/>
  <c r="K19" i="35"/>
  <c r="M19" i="35"/>
  <c r="F20" i="35"/>
  <c r="H20" i="35"/>
  <c r="I20" i="35"/>
  <c r="C26" i="35"/>
  <c r="D26" i="35"/>
  <c r="E26" i="35"/>
  <c r="F26" i="35"/>
  <c r="H26" i="35"/>
  <c r="H27" i="35" s="1"/>
  <c r="I26" i="35"/>
  <c r="J26" i="35"/>
  <c r="K26" i="35"/>
  <c r="K27" i="35" s="1"/>
  <c r="M26" i="35"/>
  <c r="F27" i="35"/>
  <c r="J27" i="35"/>
  <c r="C29" i="35"/>
  <c r="C31" i="35"/>
  <c r="D31" i="35"/>
  <c r="F31" i="35"/>
  <c r="I31" i="35"/>
  <c r="J31" i="35"/>
  <c r="K31" i="35"/>
  <c r="C35" i="35"/>
  <c r="D35" i="35"/>
  <c r="F35" i="35"/>
  <c r="H35" i="35"/>
  <c r="J35" i="35"/>
  <c r="K35" i="35"/>
  <c r="M35" i="35"/>
  <c r="C5" i="33"/>
  <c r="C6" i="33"/>
  <c r="C7" i="33"/>
  <c r="C8" i="33"/>
  <c r="D8" i="33"/>
  <c r="E8" i="33"/>
  <c r="E33" i="33" s="1"/>
  <c r="F8" i="33"/>
  <c r="F21" i="33" s="1"/>
  <c r="G8" i="33"/>
  <c r="G21" i="33" s="1"/>
  <c r="H8" i="33"/>
  <c r="H21" i="33" s="1"/>
  <c r="I8" i="33"/>
  <c r="J8" i="33"/>
  <c r="C11" i="33"/>
  <c r="C13" i="33"/>
  <c r="D14" i="33"/>
  <c r="E14" i="33"/>
  <c r="F14" i="33"/>
  <c r="G14" i="33"/>
  <c r="H14" i="33"/>
  <c r="I14" i="33"/>
  <c r="J14" i="33"/>
  <c r="C15" i="33"/>
  <c r="D16" i="33"/>
  <c r="E16" i="33"/>
  <c r="F16" i="33"/>
  <c r="G16" i="33"/>
  <c r="H16" i="33"/>
  <c r="I16" i="33"/>
  <c r="J16" i="33"/>
  <c r="C17" i="33"/>
  <c r="D18" i="33"/>
  <c r="E18" i="33"/>
  <c r="F18" i="33"/>
  <c r="G18" i="33"/>
  <c r="H18" i="33"/>
  <c r="I18" i="33"/>
  <c r="J18" i="33"/>
  <c r="D19" i="33"/>
  <c r="C19" i="33" s="1"/>
  <c r="J19" i="33"/>
  <c r="J21" i="33" s="1"/>
  <c r="D21" i="33"/>
  <c r="E21" i="33"/>
  <c r="I21" i="33"/>
  <c r="C24" i="33"/>
  <c r="C25" i="33"/>
  <c r="C27" i="33"/>
  <c r="D28" i="33"/>
  <c r="C28" i="33" s="1"/>
  <c r="E28" i="33"/>
  <c r="E29" i="33" s="1"/>
  <c r="F28" i="33"/>
  <c r="G28" i="33"/>
  <c r="G29" i="33" s="1"/>
  <c r="H28" i="33"/>
  <c r="H29" i="33" s="1"/>
  <c r="I28" i="33"/>
  <c r="I29" i="33" s="1"/>
  <c r="J28" i="33"/>
  <c r="J29" i="33" s="1"/>
  <c r="C31" i="33"/>
  <c r="D33" i="33"/>
  <c r="I33" i="33"/>
  <c r="J33" i="33"/>
  <c r="C35" i="33"/>
  <c r="D37" i="33"/>
  <c r="I37" i="33"/>
  <c r="J37" i="33"/>
  <c r="C39" i="33"/>
  <c r="C43" i="33"/>
  <c r="C46" i="33"/>
  <c r="C48" i="33"/>
  <c r="C50" i="33"/>
  <c r="C52" i="33"/>
  <c r="C54" i="33"/>
  <c r="C56" i="33"/>
  <c r="C58" i="33"/>
  <c r="C60" i="33"/>
  <c r="C62" i="33"/>
  <c r="C64" i="33"/>
  <c r="C71" i="33"/>
  <c r="C73" i="33"/>
  <c r="C75" i="33"/>
  <c r="H37" i="33" l="1"/>
  <c r="H33" i="33"/>
  <c r="M27" i="35"/>
  <c r="C27" i="35"/>
  <c r="E20" i="35"/>
  <c r="G37" i="33"/>
  <c r="G33" i="33"/>
  <c r="I35" i="35"/>
  <c r="E27" i="35"/>
  <c r="M31" i="35"/>
  <c r="F37" i="33"/>
  <c r="F29" i="33"/>
  <c r="E37" i="33"/>
  <c r="F33" i="33"/>
  <c r="D29" i="33"/>
  <c r="E35" i="35"/>
</calcChain>
</file>

<file path=xl/sharedStrings.xml><?xml version="1.0" encoding="utf-8"?>
<sst xmlns="http://schemas.openxmlformats.org/spreadsheetml/2006/main" count="142" uniqueCount="75">
  <si>
    <t>-</t>
  </si>
  <si>
    <t>Gross Profit %</t>
  </si>
  <si>
    <t>FY2001</t>
  </si>
  <si>
    <t>Income From Operations</t>
  </si>
  <si>
    <t>Net Income</t>
  </si>
  <si>
    <t>Earnings Per Share, diluted</t>
  </si>
  <si>
    <t>Net Income %</t>
  </si>
  <si>
    <t>Income Statement Data</t>
  </si>
  <si>
    <t>% Change</t>
  </si>
  <si>
    <t>Cash Dividends</t>
  </si>
  <si>
    <t>Working Capital</t>
  </si>
  <si>
    <t>Short-Term Debt</t>
  </si>
  <si>
    <t>Total Assets</t>
  </si>
  <si>
    <t>Total Liabilities</t>
  </si>
  <si>
    <t>Shareholders Equity</t>
  </si>
  <si>
    <t>Book Value Per Share</t>
  </si>
  <si>
    <t>Return on Equity</t>
  </si>
  <si>
    <t>Return on Assets</t>
  </si>
  <si>
    <t>Financial Summary</t>
  </si>
  <si>
    <t>FY2002</t>
  </si>
  <si>
    <t>FY2000</t>
  </si>
  <si>
    <t>FY1999</t>
  </si>
  <si>
    <t>FY1998</t>
  </si>
  <si>
    <t>Cash and Cash Equivalents</t>
  </si>
  <si>
    <t>Balance Sheet Data</t>
  </si>
  <si>
    <t>Weighted Average # of Shares Outstanding</t>
  </si>
  <si>
    <t>Net Cash From Operations</t>
  </si>
  <si>
    <t>Long-Term Debt &amp; Lease Obligations</t>
  </si>
  <si>
    <t>Hardware Revenue</t>
  </si>
  <si>
    <t>Software Revenue</t>
  </si>
  <si>
    <t>Service Revenue</t>
  </si>
  <si>
    <t>Hardware Gross Profit</t>
  </si>
  <si>
    <t>Software Gross Profit</t>
  </si>
  <si>
    <t>Service Gross Profit</t>
  </si>
  <si>
    <t>Total Revenue</t>
  </si>
  <si>
    <t>Total Gross Profit</t>
  </si>
  <si>
    <t>Income From Operations %</t>
  </si>
  <si>
    <t>+4.5 Points</t>
  </si>
  <si>
    <t>Hardware Gross Profit %</t>
  </si>
  <si>
    <t>Software Gross Profit %</t>
  </si>
  <si>
    <t>Service Gross Profit %</t>
  </si>
  <si>
    <t>Supplemental Items:</t>
  </si>
  <si>
    <t>Capitalized Software</t>
  </si>
  <si>
    <t>Software Amortization Expense</t>
  </si>
  <si>
    <t>Capital Spending</t>
  </si>
  <si>
    <t>Operating Expenses</t>
  </si>
  <si>
    <t>Selling, General and Administrative</t>
  </si>
  <si>
    <t>Depreciation and Amortization</t>
  </si>
  <si>
    <t>Research and Development</t>
  </si>
  <si>
    <t>Total Operating Expenses</t>
  </si>
  <si>
    <t>Operating Expenses %</t>
  </si>
  <si>
    <t>Office Closure Costs</t>
  </si>
  <si>
    <t>Maintenance Revenue (included in Service Revenue)</t>
  </si>
  <si>
    <t>MICROS Systems, Inc.</t>
  </si>
  <si>
    <t>FY1997</t>
  </si>
  <si>
    <t>Deferred Service Revenue</t>
  </si>
  <si>
    <t>Memo Item:</t>
  </si>
  <si>
    <t>FY2003-Q3</t>
  </si>
  <si>
    <t>FY2003-Q2</t>
  </si>
  <si>
    <t>FY2003-Q1</t>
  </si>
  <si>
    <t>FY2002-Q4</t>
  </si>
  <si>
    <t>FY2002-Q3</t>
  </si>
  <si>
    <t>FY2002-Q2</t>
  </si>
  <si>
    <t>FY2002-Q1</t>
  </si>
  <si>
    <t>FY2001-Q4</t>
  </si>
  <si>
    <t>FY2003-Q4</t>
  </si>
  <si>
    <t>FY2003</t>
  </si>
  <si>
    <t>+2.5 Points</t>
  </si>
  <si>
    <t>-3.1 Points</t>
  </si>
  <si>
    <t>2003 vs. 2002</t>
  </si>
  <si>
    <t>-4.2 Points</t>
  </si>
  <si>
    <t>+1.4 Points</t>
  </si>
  <si>
    <t>+2.1 Points</t>
  </si>
  <si>
    <t>+3.6 Points</t>
  </si>
  <si>
    <t>Long-Term Debt &amp; Lease Obligations (incl current portion LTD)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</si>
</sst>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&quot;$&quot;#,##0"/>
    <numFmt numFmtId="166" formatCode="&quot;$&quot;#,##0.00"/>
  </numFmts>
  <fonts count="6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5" fontId="3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3" fontId="3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/>
    </xf>
    <xf numFmtId="166" fontId="3" fillId="0" borderId="0" xfId="0" applyNumberFormat="1" applyFont="1"/>
    <xf numFmtId="3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quotePrefix="1" applyNumberFormat="1" applyFont="1" applyAlignment="1">
      <alignment horizontal="right"/>
    </xf>
    <xf numFmtId="165" fontId="3" fillId="0" borderId="0" xfId="0" quotePrefix="1" applyNumberFormat="1" applyFont="1" applyAlignment="1">
      <alignment horizontal="center"/>
    </xf>
    <xf numFmtId="165" fontId="3" fillId="0" borderId="0" xfId="0" applyNumberFormat="1" applyFont="1" applyAlignment="1"/>
    <xf numFmtId="165" fontId="3" fillId="0" borderId="0" xfId="0" applyNumberFormat="1" applyFont="1" applyAlignment="1">
      <alignment horizontal="center"/>
    </xf>
    <xf numFmtId="165" fontId="3" fillId="0" borderId="0" xfId="0" quotePrefix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4" fillId="0" borderId="0" xfId="0" quotePrefix="1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26" workbookViewId="0">
      <selection activeCell="D48" sqref="D48"/>
    </sheetView>
  </sheetViews>
  <sheetFormatPr defaultColWidth="9.109375" defaultRowHeight="10.199999999999999" x14ac:dyDescent="0.2"/>
  <cols>
    <col min="1" max="1" width="41.88671875" style="3" customWidth="1"/>
    <col min="2" max="2" width="2" style="3" customWidth="1"/>
    <col min="3" max="3" width="10.5546875" style="3" customWidth="1"/>
    <col min="4" max="4" width="9.33203125" style="3" customWidth="1"/>
    <col min="5" max="16384" width="9.109375" style="3"/>
  </cols>
  <sheetData>
    <row r="1" spans="1:10" ht="15.75" customHeight="1" x14ac:dyDescent="0.3">
      <c r="A1" s="11" t="s">
        <v>53</v>
      </c>
    </row>
    <row r="2" spans="1:10" ht="10.5" customHeight="1" x14ac:dyDescent="0.25">
      <c r="A2" s="1" t="s">
        <v>18</v>
      </c>
    </row>
    <row r="3" spans="1:10" ht="10.5" customHeight="1" x14ac:dyDescent="0.2">
      <c r="C3" s="12" t="s">
        <v>8</v>
      </c>
      <c r="D3" s="12"/>
    </row>
    <row r="4" spans="1:10" x14ac:dyDescent="0.2">
      <c r="A4" s="3" t="s">
        <v>7</v>
      </c>
      <c r="C4" s="5" t="s">
        <v>69</v>
      </c>
      <c r="D4" s="5" t="s">
        <v>66</v>
      </c>
      <c r="E4" s="5" t="s">
        <v>19</v>
      </c>
      <c r="F4" s="5" t="s">
        <v>2</v>
      </c>
      <c r="G4" s="5" t="s">
        <v>20</v>
      </c>
      <c r="H4" s="5" t="s">
        <v>21</v>
      </c>
      <c r="I4" s="5" t="s">
        <v>22</v>
      </c>
      <c r="J4" s="5" t="s">
        <v>54</v>
      </c>
    </row>
    <row r="5" spans="1:10" x14ac:dyDescent="0.2">
      <c r="A5" s="3" t="s">
        <v>28</v>
      </c>
      <c r="C5" s="7">
        <f>+(D5-E5)/E5</f>
        <v>2.1562618829266109E-2</v>
      </c>
      <c r="D5" s="6">
        <v>137013</v>
      </c>
      <c r="E5" s="6">
        <v>134121</v>
      </c>
      <c r="F5" s="6">
        <v>116058</v>
      </c>
      <c r="G5" s="6">
        <v>152186</v>
      </c>
      <c r="H5" s="6">
        <v>155237</v>
      </c>
      <c r="I5" s="6">
        <v>126974</v>
      </c>
      <c r="J5" s="6">
        <v>102816</v>
      </c>
    </row>
    <row r="6" spans="1:10" x14ac:dyDescent="0.2">
      <c r="A6" s="3" t="s">
        <v>29</v>
      </c>
      <c r="C6" s="7">
        <f>+(D6-E6)/E6</f>
        <v>0.17801402023675683</v>
      </c>
      <c r="D6" s="6">
        <v>71251</v>
      </c>
      <c r="E6" s="6">
        <v>60484</v>
      </c>
      <c r="F6" s="6">
        <v>55873</v>
      </c>
      <c r="G6" s="6">
        <v>66290</v>
      </c>
      <c r="H6" s="6">
        <v>63317</v>
      </c>
      <c r="I6" s="6">
        <v>57744</v>
      </c>
      <c r="J6" s="6">
        <v>45985</v>
      </c>
    </row>
    <row r="7" spans="1:10" x14ac:dyDescent="0.2">
      <c r="A7" s="3" t="s">
        <v>30</v>
      </c>
      <c r="C7" s="8">
        <f>+(D7-E7)/E7</f>
        <v>0.11224631718031039</v>
      </c>
      <c r="D7" s="9">
        <v>191927</v>
      </c>
      <c r="E7" s="9">
        <v>172558</v>
      </c>
      <c r="F7" s="9">
        <v>154845</v>
      </c>
      <c r="G7" s="9">
        <v>143378</v>
      </c>
      <c r="H7" s="9">
        <v>118525</v>
      </c>
      <c r="I7" s="9">
        <v>97200</v>
      </c>
      <c r="J7" s="9">
        <v>79368</v>
      </c>
    </row>
    <row r="8" spans="1:10" x14ac:dyDescent="0.2">
      <c r="A8" s="3" t="s">
        <v>34</v>
      </c>
      <c r="C8" s="8">
        <f>+(D8-E8)/E8</f>
        <v>8.9954597821675933E-2</v>
      </c>
      <c r="D8" s="9">
        <f t="shared" ref="D8:J8" si="0">SUM(D5:D7)</f>
        <v>400191</v>
      </c>
      <c r="E8" s="9">
        <f t="shared" si="0"/>
        <v>367163</v>
      </c>
      <c r="F8" s="9">
        <f t="shared" si="0"/>
        <v>326776</v>
      </c>
      <c r="G8" s="9">
        <f t="shared" si="0"/>
        <v>361854</v>
      </c>
      <c r="H8" s="9">
        <f t="shared" si="0"/>
        <v>337079</v>
      </c>
      <c r="I8" s="9">
        <f t="shared" si="0"/>
        <v>281918</v>
      </c>
      <c r="J8" s="9">
        <f t="shared" si="0"/>
        <v>228169</v>
      </c>
    </row>
    <row r="9" spans="1:10" ht="5.25" customHeight="1" x14ac:dyDescent="0.2">
      <c r="C9" s="7"/>
      <c r="D9" s="6"/>
      <c r="E9" s="9"/>
      <c r="F9" s="9"/>
      <c r="G9" s="9"/>
      <c r="H9" s="9"/>
      <c r="I9" s="9"/>
      <c r="J9" s="9"/>
    </row>
    <row r="10" spans="1:10" x14ac:dyDescent="0.2">
      <c r="A10" s="4" t="s">
        <v>56</v>
      </c>
      <c r="C10" s="7"/>
      <c r="D10" s="6"/>
      <c r="E10" s="9"/>
      <c r="F10" s="9"/>
      <c r="G10" s="9"/>
      <c r="H10" s="9"/>
      <c r="I10" s="9"/>
      <c r="J10" s="9"/>
    </row>
    <row r="11" spans="1:10" x14ac:dyDescent="0.2">
      <c r="A11" s="3" t="s">
        <v>52</v>
      </c>
      <c r="C11" s="7">
        <f>+(D11-E11)/E11</f>
        <v>0.13880985653533331</v>
      </c>
      <c r="D11" s="6">
        <v>113274</v>
      </c>
      <c r="E11" s="6">
        <v>99467</v>
      </c>
      <c r="F11" s="6">
        <v>87007</v>
      </c>
      <c r="G11" s="6">
        <v>65628</v>
      </c>
      <c r="H11" s="6">
        <v>54953</v>
      </c>
      <c r="I11" s="6">
        <v>45908</v>
      </c>
      <c r="J11" s="6">
        <v>37382</v>
      </c>
    </row>
    <row r="12" spans="1:10" ht="7.5" customHeight="1" x14ac:dyDescent="0.2">
      <c r="C12" s="7"/>
      <c r="D12" s="6"/>
      <c r="E12" s="6"/>
      <c r="F12" s="6"/>
      <c r="G12" s="6"/>
      <c r="H12" s="6"/>
      <c r="I12" s="6"/>
    </row>
    <row r="13" spans="1:10" x14ac:dyDescent="0.2">
      <c r="A13" s="3" t="s">
        <v>31</v>
      </c>
      <c r="C13" s="7">
        <f t="shared" ref="C13:C19" si="1">+(D13-E13)/E13</f>
        <v>2.2588939028229615E-2</v>
      </c>
      <c r="D13" s="6">
        <v>38977</v>
      </c>
      <c r="E13" s="6">
        <v>38116</v>
      </c>
      <c r="F13" s="6">
        <v>40683</v>
      </c>
      <c r="G13" s="6">
        <v>51462</v>
      </c>
      <c r="H13" s="6">
        <v>50670</v>
      </c>
      <c r="I13" s="6">
        <v>43947</v>
      </c>
      <c r="J13" s="6">
        <v>39267</v>
      </c>
    </row>
    <row r="14" spans="1:10" x14ac:dyDescent="0.2">
      <c r="A14" s="3" t="s">
        <v>38</v>
      </c>
      <c r="C14" s="25" t="s">
        <v>0</v>
      </c>
      <c r="D14" s="7">
        <f t="shared" ref="D14:I14" si="2">+D13/D5</f>
        <v>0.28447665549984308</v>
      </c>
      <c r="E14" s="7">
        <f t="shared" si="2"/>
        <v>0.28419114083551422</v>
      </c>
      <c r="F14" s="7">
        <f t="shared" si="2"/>
        <v>0.35054024711782039</v>
      </c>
      <c r="G14" s="7">
        <f t="shared" si="2"/>
        <v>0.33815199821271341</v>
      </c>
      <c r="H14" s="7">
        <f t="shared" si="2"/>
        <v>0.32640414334211559</v>
      </c>
      <c r="I14" s="7">
        <f t="shared" si="2"/>
        <v>0.3461102272906264</v>
      </c>
      <c r="J14" s="7">
        <f>+J13/37</f>
        <v>1061.2702702702702</v>
      </c>
    </row>
    <row r="15" spans="1:10" x14ac:dyDescent="0.2">
      <c r="A15" s="3" t="s">
        <v>32</v>
      </c>
      <c r="C15" s="7">
        <f t="shared" si="1"/>
        <v>0.11531873619910436</v>
      </c>
      <c r="D15" s="22">
        <v>54045</v>
      </c>
      <c r="E15" s="6">
        <v>48457</v>
      </c>
      <c r="F15" s="6">
        <v>46875</v>
      </c>
      <c r="G15" s="6">
        <v>51349</v>
      </c>
      <c r="H15" s="6">
        <v>52138</v>
      </c>
      <c r="I15" s="6">
        <v>47235</v>
      </c>
      <c r="J15" s="6">
        <v>37464</v>
      </c>
    </row>
    <row r="16" spans="1:10" x14ac:dyDescent="0.2">
      <c r="A16" s="3" t="s">
        <v>39</v>
      </c>
      <c r="C16" s="17" t="s">
        <v>70</v>
      </c>
      <c r="D16" s="7">
        <f t="shared" ref="D16:J16" si="3">+D15/D6</f>
        <v>0.75851566995550934</v>
      </c>
      <c r="E16" s="7">
        <f t="shared" si="3"/>
        <v>0.80115402420474835</v>
      </c>
      <c r="F16" s="7">
        <f t="shared" si="3"/>
        <v>0.8389562042489217</v>
      </c>
      <c r="G16" s="7">
        <f t="shared" si="3"/>
        <v>0.77461155528737369</v>
      </c>
      <c r="H16" s="7">
        <f t="shared" si="3"/>
        <v>0.82344394080578676</v>
      </c>
      <c r="I16" s="7">
        <f t="shared" si="3"/>
        <v>0.81800706566916048</v>
      </c>
      <c r="J16" s="7">
        <f t="shared" si="3"/>
        <v>0.81470044579754264</v>
      </c>
    </row>
    <row r="17" spans="1:10" x14ac:dyDescent="0.2">
      <c r="A17" s="3" t="s">
        <v>33</v>
      </c>
      <c r="C17" s="7">
        <f t="shared" si="1"/>
        <v>0.16534163685349587</v>
      </c>
      <c r="D17" s="6">
        <v>105538</v>
      </c>
      <c r="E17" s="6">
        <v>90564</v>
      </c>
      <c r="F17" s="6">
        <v>76472</v>
      </c>
      <c r="G17" s="6">
        <v>71741</v>
      </c>
      <c r="H17" s="6">
        <v>61367</v>
      </c>
      <c r="I17" s="6">
        <v>46455</v>
      </c>
      <c r="J17" s="6">
        <v>39447</v>
      </c>
    </row>
    <row r="18" spans="1:10" x14ac:dyDescent="0.2">
      <c r="A18" s="3" t="s">
        <v>40</v>
      </c>
      <c r="C18" s="17" t="s">
        <v>67</v>
      </c>
      <c r="D18" s="8">
        <f t="shared" ref="D18:J18" si="4">+D17/D7</f>
        <v>0.54988615463170898</v>
      </c>
      <c r="E18" s="8">
        <f t="shared" si="4"/>
        <v>0.52483223032255821</v>
      </c>
      <c r="F18" s="8">
        <f t="shared" si="4"/>
        <v>0.49386160353902292</v>
      </c>
      <c r="G18" s="8">
        <f t="shared" si="4"/>
        <v>0.50036267767718901</v>
      </c>
      <c r="H18" s="8">
        <f t="shared" si="4"/>
        <v>0.51775574773254585</v>
      </c>
      <c r="I18" s="8">
        <f t="shared" si="4"/>
        <v>0.47793209876543208</v>
      </c>
      <c r="J18" s="8">
        <f t="shared" si="4"/>
        <v>0.49701390988811611</v>
      </c>
    </row>
    <row r="19" spans="1:10" x14ac:dyDescent="0.2">
      <c r="A19" s="3" t="s">
        <v>35</v>
      </c>
      <c r="C19" s="7">
        <f t="shared" si="1"/>
        <v>0.12094028915472205</v>
      </c>
      <c r="D19" s="9">
        <f>+D13+D15+D17</f>
        <v>198560</v>
      </c>
      <c r="E19" s="9">
        <v>177137</v>
      </c>
      <c r="F19" s="9">
        <v>164028</v>
      </c>
      <c r="G19" s="9">
        <v>174552</v>
      </c>
      <c r="H19" s="9">
        <v>164175</v>
      </c>
      <c r="I19" s="9">
        <v>137637</v>
      </c>
      <c r="J19" s="9">
        <f>+J13+J15+J17</f>
        <v>116178</v>
      </c>
    </row>
    <row r="20" spans="1:10" ht="3.75" customHeight="1" x14ac:dyDescent="0.2">
      <c r="C20" s="7"/>
      <c r="D20" s="6"/>
      <c r="E20" s="9"/>
      <c r="F20" s="9"/>
      <c r="G20" s="9"/>
      <c r="H20" s="9"/>
      <c r="I20" s="9"/>
      <c r="J20" s="9"/>
    </row>
    <row r="21" spans="1:10" x14ac:dyDescent="0.2">
      <c r="A21" s="3" t="s">
        <v>1</v>
      </c>
      <c r="C21" s="15" t="s">
        <v>71</v>
      </c>
      <c r="D21" s="7">
        <f t="shared" ref="D21:J21" si="5">+D19/D8</f>
        <v>0.49616308212828375</v>
      </c>
      <c r="E21" s="7">
        <f t="shared" si="5"/>
        <v>0.48244785013740493</v>
      </c>
      <c r="F21" s="7">
        <f t="shared" si="5"/>
        <v>0.50195852816608322</v>
      </c>
      <c r="G21" s="7">
        <f t="shared" si="5"/>
        <v>0.48238239732046628</v>
      </c>
      <c r="H21" s="7">
        <f t="shared" si="5"/>
        <v>0.48705199671293675</v>
      </c>
      <c r="I21" s="7">
        <f t="shared" si="5"/>
        <v>0.48821643172837492</v>
      </c>
      <c r="J21" s="7">
        <f t="shared" si="5"/>
        <v>0.50917521661575416</v>
      </c>
    </row>
    <row r="22" spans="1:10" ht="7.5" customHeight="1" x14ac:dyDescent="0.2">
      <c r="C22" s="15"/>
      <c r="D22" s="21"/>
      <c r="E22" s="7"/>
      <c r="F22" s="7"/>
      <c r="G22" s="7"/>
      <c r="H22" s="7"/>
      <c r="I22" s="7"/>
    </row>
    <row r="23" spans="1:10" x14ac:dyDescent="0.2">
      <c r="A23" s="4" t="s">
        <v>45</v>
      </c>
      <c r="C23" s="15"/>
      <c r="D23" s="21"/>
      <c r="E23" s="7"/>
      <c r="F23" s="7"/>
      <c r="G23" s="7"/>
      <c r="H23" s="7"/>
      <c r="I23" s="7"/>
    </row>
    <row r="24" spans="1:10" x14ac:dyDescent="0.2">
      <c r="A24" s="3" t="s">
        <v>46</v>
      </c>
      <c r="C24" s="7">
        <f>+(D24-E24)/E24</f>
        <v>7.7960507596881584E-2</v>
      </c>
      <c r="D24" s="21">
        <v>132601</v>
      </c>
      <c r="E24" s="6">
        <v>123011</v>
      </c>
      <c r="F24" s="6">
        <v>126013</v>
      </c>
      <c r="G24" s="6">
        <v>116259</v>
      </c>
      <c r="H24" s="6">
        <v>90845</v>
      </c>
      <c r="I24" s="6">
        <v>78640</v>
      </c>
      <c r="J24" s="6">
        <v>69685</v>
      </c>
    </row>
    <row r="25" spans="1:10" x14ac:dyDescent="0.2">
      <c r="A25" s="3" t="s">
        <v>48</v>
      </c>
      <c r="C25" s="7">
        <f>+(D25-E25)/E25</f>
        <v>-2.9606625258799171E-2</v>
      </c>
      <c r="D25" s="21">
        <v>18748</v>
      </c>
      <c r="E25" s="6">
        <v>19320</v>
      </c>
      <c r="F25" s="6">
        <v>19697</v>
      </c>
      <c r="G25" s="6">
        <v>17583</v>
      </c>
      <c r="H25" s="6">
        <v>14406</v>
      </c>
      <c r="I25" s="6">
        <v>13966</v>
      </c>
      <c r="J25" s="6">
        <v>11170</v>
      </c>
    </row>
    <row r="26" spans="1:10" x14ac:dyDescent="0.2">
      <c r="A26" s="3" t="s">
        <v>51</v>
      </c>
      <c r="C26" s="15"/>
      <c r="D26" s="21"/>
      <c r="E26" s="18" t="s">
        <v>0</v>
      </c>
      <c r="F26" s="18" t="s">
        <v>0</v>
      </c>
      <c r="G26" s="18" t="s">
        <v>0</v>
      </c>
      <c r="H26" s="6">
        <v>427</v>
      </c>
      <c r="I26" s="6">
        <v>2245</v>
      </c>
      <c r="J26" s="20" t="s">
        <v>0</v>
      </c>
    </row>
    <row r="27" spans="1:10" x14ac:dyDescent="0.2">
      <c r="A27" s="3" t="s">
        <v>47</v>
      </c>
      <c r="C27" s="7">
        <f>+(D27-E27)/E27</f>
        <v>-0.44595436977932928</v>
      </c>
      <c r="D27" s="23">
        <v>8888</v>
      </c>
      <c r="E27" s="9">
        <v>16042</v>
      </c>
      <c r="F27" s="9">
        <v>14319</v>
      </c>
      <c r="G27" s="9">
        <v>11240</v>
      </c>
      <c r="H27" s="9">
        <v>9852</v>
      </c>
      <c r="I27" s="9">
        <v>8709</v>
      </c>
      <c r="J27" s="9">
        <v>7487</v>
      </c>
    </row>
    <row r="28" spans="1:10" x14ac:dyDescent="0.2">
      <c r="A28" s="3" t="s">
        <v>49</v>
      </c>
      <c r="C28" s="7">
        <f>+(D28-E28)/E28</f>
        <v>1.1769682963636478E-2</v>
      </c>
      <c r="D28" s="6">
        <f t="shared" ref="D28:J28" si="6">SUM(D24:D27)</f>
        <v>160237</v>
      </c>
      <c r="E28" s="6">
        <f t="shared" si="6"/>
        <v>158373</v>
      </c>
      <c r="F28" s="6">
        <f t="shared" si="6"/>
        <v>160029</v>
      </c>
      <c r="G28" s="6">
        <f t="shared" si="6"/>
        <v>145082</v>
      </c>
      <c r="H28" s="6">
        <f t="shared" si="6"/>
        <v>115530</v>
      </c>
      <c r="I28" s="6">
        <f t="shared" si="6"/>
        <v>103560</v>
      </c>
      <c r="J28" s="6">
        <f t="shared" si="6"/>
        <v>88342</v>
      </c>
    </row>
    <row r="29" spans="1:10" x14ac:dyDescent="0.2">
      <c r="A29" s="3" t="s">
        <v>50</v>
      </c>
      <c r="C29" s="15" t="s">
        <v>68</v>
      </c>
      <c r="D29" s="7">
        <f t="shared" ref="D29:J29" si="7">+D28/D8</f>
        <v>0.40040130837525084</v>
      </c>
      <c r="E29" s="7">
        <f t="shared" si="7"/>
        <v>0.43134248276650972</v>
      </c>
      <c r="F29" s="7">
        <f t="shared" si="7"/>
        <v>0.48972078732832275</v>
      </c>
      <c r="G29" s="7">
        <f t="shared" si="7"/>
        <v>0.40094071089444916</v>
      </c>
      <c r="H29" s="7">
        <f t="shared" si="7"/>
        <v>0.34273864583673264</v>
      </c>
      <c r="I29" s="7">
        <f t="shared" si="7"/>
        <v>0.36734085797998001</v>
      </c>
      <c r="J29" s="7">
        <f t="shared" si="7"/>
        <v>0.38717792513443983</v>
      </c>
    </row>
    <row r="30" spans="1:10" ht="7.5" customHeight="1" x14ac:dyDescent="0.2">
      <c r="C30" s="15"/>
      <c r="D30" s="21"/>
      <c r="E30" s="7"/>
      <c r="F30" s="7"/>
      <c r="G30" s="7"/>
      <c r="H30" s="7"/>
      <c r="I30" s="7"/>
    </row>
    <row r="31" spans="1:10" x14ac:dyDescent="0.2">
      <c r="A31" s="3" t="s">
        <v>3</v>
      </c>
      <c r="C31" s="7">
        <f>+(D31-E31)/E31</f>
        <v>1.0369857173310595</v>
      </c>
      <c r="D31" s="6">
        <v>38222</v>
      </c>
      <c r="E31" s="6">
        <v>18764</v>
      </c>
      <c r="F31" s="6">
        <v>3999</v>
      </c>
      <c r="G31" s="6">
        <v>29470</v>
      </c>
      <c r="H31" s="6">
        <v>48645</v>
      </c>
      <c r="I31" s="6">
        <v>34077</v>
      </c>
      <c r="J31" s="6">
        <v>27836</v>
      </c>
    </row>
    <row r="32" spans="1:10" ht="6.75" customHeight="1" x14ac:dyDescent="0.2">
      <c r="C32" s="7"/>
      <c r="D32" s="6"/>
      <c r="E32" s="6"/>
      <c r="F32" s="6"/>
      <c r="G32" s="6"/>
      <c r="H32" s="6"/>
      <c r="I32" s="6"/>
    </row>
    <row r="33" spans="1:10" x14ac:dyDescent="0.2">
      <c r="A33" s="3" t="s">
        <v>36</v>
      </c>
      <c r="C33" s="17" t="s">
        <v>37</v>
      </c>
      <c r="D33" s="7">
        <f t="shared" ref="D33:J33" si="8">+D31/D8</f>
        <v>9.5509394264238823E-2</v>
      </c>
      <c r="E33" s="7">
        <f t="shared" si="8"/>
        <v>5.1105367370895216E-2</v>
      </c>
      <c r="F33" s="7">
        <f t="shared" si="8"/>
        <v>1.2237740837760422E-2</v>
      </c>
      <c r="G33" s="7">
        <f t="shared" si="8"/>
        <v>8.1441686426017124E-2</v>
      </c>
      <c r="H33" s="7">
        <f t="shared" si="8"/>
        <v>0.14431335087620409</v>
      </c>
      <c r="I33" s="7">
        <f t="shared" si="8"/>
        <v>0.12087557374839493</v>
      </c>
      <c r="J33" s="7">
        <f t="shared" si="8"/>
        <v>0.12199729148131429</v>
      </c>
    </row>
    <row r="34" spans="1:10" ht="4.5" customHeight="1" x14ac:dyDescent="0.2">
      <c r="D34" s="6"/>
      <c r="E34" s="6"/>
      <c r="F34" s="6"/>
      <c r="G34" s="6"/>
      <c r="H34" s="6"/>
      <c r="I34" s="6"/>
    </row>
    <row r="35" spans="1:10" x14ac:dyDescent="0.2">
      <c r="A35" s="3" t="s">
        <v>4</v>
      </c>
      <c r="C35" s="7">
        <f>+(D35-E35)/E35</f>
        <v>0.77972056540567036</v>
      </c>
      <c r="D35" s="6">
        <v>21782</v>
      </c>
      <c r="E35" s="6">
        <v>12239</v>
      </c>
      <c r="F35" s="6">
        <v>-704</v>
      </c>
      <c r="G35" s="6">
        <v>16204</v>
      </c>
      <c r="H35" s="6">
        <v>27294</v>
      </c>
      <c r="I35" s="6">
        <v>20321</v>
      </c>
      <c r="J35" s="6">
        <v>16332</v>
      </c>
    </row>
    <row r="36" spans="1:10" ht="6" customHeight="1" x14ac:dyDescent="0.2">
      <c r="D36" s="6"/>
    </row>
    <row r="37" spans="1:10" x14ac:dyDescent="0.2">
      <c r="A37" s="3" t="s">
        <v>6</v>
      </c>
      <c r="C37" s="15" t="s">
        <v>72</v>
      </c>
      <c r="D37" s="7">
        <f t="shared" ref="D37:J37" si="9">+D35/D8</f>
        <v>5.4429010147654493E-2</v>
      </c>
      <c r="E37" s="7">
        <f t="shared" si="9"/>
        <v>3.3333968836729191E-2</v>
      </c>
      <c r="F37" s="7">
        <f t="shared" si="9"/>
        <v>-2.1543809826915072E-3</v>
      </c>
      <c r="G37" s="7">
        <f t="shared" si="9"/>
        <v>4.4780491579476805E-2</v>
      </c>
      <c r="H37" s="7">
        <f t="shared" si="9"/>
        <v>8.0972116328813126E-2</v>
      </c>
      <c r="I37" s="7">
        <f t="shared" si="9"/>
        <v>7.2081243482147297E-2</v>
      </c>
      <c r="J37" s="7">
        <f t="shared" si="9"/>
        <v>7.157852293694586E-2</v>
      </c>
    </row>
    <row r="38" spans="1:10" ht="6" customHeight="1" x14ac:dyDescent="0.2">
      <c r="D38" s="6"/>
    </row>
    <row r="39" spans="1:10" x14ac:dyDescent="0.2">
      <c r="A39" s="3" t="s">
        <v>5</v>
      </c>
      <c r="C39" s="7">
        <f>+(D39-E39)/E39</f>
        <v>0.76811594202898559</v>
      </c>
      <c r="D39" s="13">
        <v>1.22</v>
      </c>
      <c r="E39" s="13">
        <v>0.69</v>
      </c>
      <c r="F39" s="13">
        <v>-0.04</v>
      </c>
      <c r="G39" s="13">
        <v>0.91</v>
      </c>
      <c r="H39" s="13">
        <v>1.6</v>
      </c>
      <c r="I39" s="13">
        <v>1.18</v>
      </c>
      <c r="J39" s="13">
        <v>1.01</v>
      </c>
    </row>
    <row r="40" spans="1:10" ht="7.5" customHeight="1" x14ac:dyDescent="0.2">
      <c r="D40" s="6"/>
    </row>
    <row r="41" spans="1:10" ht="9.75" customHeight="1" x14ac:dyDescent="0.2">
      <c r="A41" s="3" t="s">
        <v>9</v>
      </c>
      <c r="D41" s="6"/>
      <c r="E41" s="12" t="s">
        <v>0</v>
      </c>
      <c r="F41" s="12" t="s">
        <v>0</v>
      </c>
      <c r="G41" s="12" t="s">
        <v>0</v>
      </c>
      <c r="H41" s="12" t="s">
        <v>0</v>
      </c>
      <c r="I41" s="12" t="s">
        <v>0</v>
      </c>
    </row>
    <row r="42" spans="1:10" ht="6.75" customHeight="1" x14ac:dyDescent="0.2">
      <c r="D42" s="6"/>
      <c r="E42" s="12"/>
      <c r="F42" s="12"/>
      <c r="G42" s="12"/>
      <c r="H42" s="12"/>
      <c r="I42" s="12"/>
    </row>
    <row r="43" spans="1:10" x14ac:dyDescent="0.2">
      <c r="A43" s="3" t="s">
        <v>25</v>
      </c>
      <c r="C43" s="7">
        <f>+(D43-E43)/E43</f>
        <v>-6.7226890756302523E-4</v>
      </c>
      <c r="D43" s="6">
        <v>17838</v>
      </c>
      <c r="E43" s="14">
        <v>17850</v>
      </c>
      <c r="F43" s="14">
        <v>17377</v>
      </c>
      <c r="G43" s="14">
        <v>17892</v>
      </c>
      <c r="H43" s="14">
        <v>17034</v>
      </c>
      <c r="I43" s="14">
        <v>16690</v>
      </c>
      <c r="J43" s="10">
        <v>16101</v>
      </c>
    </row>
    <row r="44" spans="1:10" ht="6.75" customHeight="1" x14ac:dyDescent="0.2">
      <c r="D44" s="6"/>
      <c r="J44" s="6"/>
    </row>
    <row r="45" spans="1:10" ht="9" customHeight="1" x14ac:dyDescent="0.2">
      <c r="A45" s="4" t="s">
        <v>24</v>
      </c>
      <c r="D45" s="6"/>
      <c r="J45" s="6"/>
    </row>
    <row r="46" spans="1:10" x14ac:dyDescent="0.2">
      <c r="A46" s="3" t="s">
        <v>10</v>
      </c>
      <c r="C46" s="7">
        <f>+(D46-E46)/E46</f>
        <v>-0.11626040606096903</v>
      </c>
      <c r="D46" s="6">
        <v>73779</v>
      </c>
      <c r="E46" s="6">
        <v>83485</v>
      </c>
      <c r="F46" s="6">
        <v>60644</v>
      </c>
      <c r="G46" s="6">
        <v>93535</v>
      </c>
      <c r="H46" s="6">
        <v>75301</v>
      </c>
      <c r="I46" s="6">
        <v>45399</v>
      </c>
      <c r="J46" s="6">
        <v>27838</v>
      </c>
    </row>
    <row r="47" spans="1:10" ht="5.25" customHeight="1" x14ac:dyDescent="0.2">
      <c r="D47" s="6"/>
      <c r="E47" s="6"/>
      <c r="F47" s="6"/>
      <c r="G47" s="6"/>
      <c r="H47" s="6"/>
      <c r="I47" s="6"/>
      <c r="J47" s="6"/>
    </row>
    <row r="48" spans="1:10" x14ac:dyDescent="0.2">
      <c r="A48" s="3" t="s">
        <v>26</v>
      </c>
      <c r="C48" s="7">
        <f>+(D48-E48)/E48</f>
        <v>-4.5025881018223073E-2</v>
      </c>
      <c r="D48" s="19">
        <v>40404</v>
      </c>
      <c r="E48" s="19">
        <v>42309</v>
      </c>
      <c r="F48" s="6">
        <v>26633</v>
      </c>
      <c r="G48" s="6">
        <v>23302</v>
      </c>
      <c r="H48" s="6">
        <v>48036</v>
      </c>
      <c r="I48" s="6">
        <v>6157</v>
      </c>
      <c r="J48" s="6">
        <v>16407</v>
      </c>
    </row>
    <row r="49" spans="1:10" ht="6" customHeight="1" x14ac:dyDescent="0.2">
      <c r="D49" s="6"/>
      <c r="E49" s="6"/>
      <c r="F49" s="6"/>
      <c r="G49" s="6"/>
      <c r="H49" s="6"/>
      <c r="I49" s="6"/>
      <c r="J49" s="6"/>
    </row>
    <row r="50" spans="1:10" x14ac:dyDescent="0.2">
      <c r="A50" s="3" t="s">
        <v>23</v>
      </c>
      <c r="C50" s="7">
        <f>+(D50-E50)/E50</f>
        <v>-0.31447522434646896</v>
      </c>
      <c r="D50" s="6">
        <v>45682</v>
      </c>
      <c r="E50" s="6">
        <v>66638</v>
      </c>
      <c r="F50" s="6">
        <v>26456</v>
      </c>
      <c r="G50" s="6">
        <v>26211</v>
      </c>
      <c r="H50" s="6">
        <v>22806</v>
      </c>
      <c r="I50" s="6">
        <v>13592</v>
      </c>
      <c r="J50" s="6">
        <v>10864</v>
      </c>
    </row>
    <row r="51" spans="1:10" ht="6" customHeight="1" x14ac:dyDescent="0.2">
      <c r="D51" s="6"/>
      <c r="E51" s="6"/>
      <c r="F51" s="6"/>
      <c r="G51" s="6"/>
      <c r="H51" s="6"/>
      <c r="I51" s="6"/>
      <c r="J51" s="6"/>
    </row>
    <row r="52" spans="1:10" x14ac:dyDescent="0.2">
      <c r="A52" s="3" t="s">
        <v>12</v>
      </c>
      <c r="C52" s="7">
        <f>+(D52-E52)/E52</f>
        <v>0.18279896429370585</v>
      </c>
      <c r="D52" s="6">
        <v>370015</v>
      </c>
      <c r="E52" s="6">
        <v>312830</v>
      </c>
      <c r="F52" s="6">
        <v>274456</v>
      </c>
      <c r="G52" s="6">
        <v>278977</v>
      </c>
      <c r="H52" s="6">
        <v>232130</v>
      </c>
      <c r="I52" s="6">
        <v>204611</v>
      </c>
      <c r="J52" s="6">
        <v>163550</v>
      </c>
    </row>
    <row r="53" spans="1:10" ht="6" customHeight="1" x14ac:dyDescent="0.2">
      <c r="D53" s="6"/>
      <c r="E53" s="6"/>
      <c r="F53" s="6"/>
      <c r="G53" s="6"/>
      <c r="H53" s="6"/>
      <c r="I53" s="6"/>
      <c r="J53" s="6"/>
    </row>
    <row r="54" spans="1:10" x14ac:dyDescent="0.2">
      <c r="A54" s="3" t="s">
        <v>11</v>
      </c>
      <c r="C54" s="7">
        <f>+(D54-E54)/E54</f>
        <v>-0.45531846622814054</v>
      </c>
      <c r="D54" s="6">
        <v>10185</v>
      </c>
      <c r="E54" s="6">
        <v>18699</v>
      </c>
      <c r="F54" s="6">
        <v>4658</v>
      </c>
      <c r="G54" s="6">
        <v>522</v>
      </c>
      <c r="H54" s="6">
        <v>8</v>
      </c>
      <c r="I54" s="6">
        <v>26830</v>
      </c>
      <c r="J54" s="6">
        <v>14796</v>
      </c>
    </row>
    <row r="55" spans="1:10" ht="5.25" customHeight="1" x14ac:dyDescent="0.2">
      <c r="D55" s="6"/>
      <c r="E55" s="6"/>
      <c r="F55" s="6"/>
      <c r="G55" s="6"/>
      <c r="H55" s="6"/>
      <c r="I55" s="6"/>
      <c r="J55" s="6"/>
    </row>
    <row r="56" spans="1:10" x14ac:dyDescent="0.2">
      <c r="A56" s="3" t="s">
        <v>27</v>
      </c>
      <c r="C56" s="7">
        <f>+(D56-E56)/E56</f>
        <v>0.56572769953051638</v>
      </c>
      <c r="D56" s="6">
        <v>667</v>
      </c>
      <c r="E56" s="6">
        <v>426</v>
      </c>
      <c r="F56" s="6">
        <v>3679</v>
      </c>
      <c r="G56" s="6">
        <v>4519</v>
      </c>
      <c r="H56" s="6">
        <v>6148</v>
      </c>
      <c r="I56" s="6">
        <v>9790</v>
      </c>
      <c r="J56" s="6">
        <v>7079</v>
      </c>
    </row>
    <row r="57" spans="1:10" ht="5.25" customHeight="1" x14ac:dyDescent="0.2">
      <c r="C57" s="7"/>
      <c r="D57" s="6"/>
      <c r="E57" s="6"/>
      <c r="F57" s="6"/>
      <c r="G57" s="6"/>
      <c r="H57" s="6"/>
      <c r="I57" s="6"/>
      <c r="J57" s="6"/>
    </row>
    <row r="58" spans="1:10" x14ac:dyDescent="0.2">
      <c r="A58" s="3" t="s">
        <v>55</v>
      </c>
      <c r="C58" s="7">
        <f>+(D58-E58)/E58</f>
        <v>0.13879613486599096</v>
      </c>
      <c r="D58" s="6">
        <v>38538</v>
      </c>
      <c r="E58" s="6">
        <v>33841</v>
      </c>
      <c r="F58" s="6">
        <v>26874</v>
      </c>
      <c r="G58" s="6">
        <v>20126</v>
      </c>
      <c r="H58" s="6">
        <v>16240</v>
      </c>
      <c r="I58" s="6">
        <v>11112</v>
      </c>
      <c r="J58" s="6">
        <v>10625</v>
      </c>
    </row>
    <row r="59" spans="1:10" ht="7.5" customHeight="1" x14ac:dyDescent="0.2">
      <c r="D59" s="6"/>
      <c r="E59" s="6"/>
      <c r="F59" s="6"/>
      <c r="G59" s="6"/>
      <c r="H59" s="6"/>
      <c r="I59" s="6"/>
      <c r="J59" s="6"/>
    </row>
    <row r="60" spans="1:10" x14ac:dyDescent="0.2">
      <c r="A60" s="3" t="s">
        <v>13</v>
      </c>
      <c r="C60" s="7">
        <f>+(D60-E60)/E60</f>
        <v>0.1064863015736086</v>
      </c>
      <c r="D60" s="6">
        <v>148787</v>
      </c>
      <c r="E60" s="6">
        <v>134468</v>
      </c>
      <c r="F60" s="6">
        <v>115608</v>
      </c>
      <c r="G60" s="6">
        <v>115356</v>
      </c>
      <c r="H60" s="6">
        <v>112857</v>
      </c>
      <c r="I60" s="6">
        <v>112878</v>
      </c>
      <c r="J60" s="6">
        <v>91823</v>
      </c>
    </row>
    <row r="61" spans="1:10" ht="5.25" customHeight="1" x14ac:dyDescent="0.2">
      <c r="D61" s="6"/>
      <c r="E61" s="6"/>
      <c r="F61" s="6"/>
      <c r="G61" s="6"/>
      <c r="H61" s="6"/>
      <c r="I61" s="6"/>
      <c r="J61" s="6"/>
    </row>
    <row r="62" spans="1:10" x14ac:dyDescent="0.2">
      <c r="A62" s="3" t="s">
        <v>14</v>
      </c>
      <c r="C62" s="7">
        <f>+(D62-E62)/E62</f>
        <v>0.24033146073715253</v>
      </c>
      <c r="D62" s="20">
        <v>221228</v>
      </c>
      <c r="E62" s="6">
        <v>178362</v>
      </c>
      <c r="F62" s="6">
        <v>158848</v>
      </c>
      <c r="G62" s="6">
        <v>163621</v>
      </c>
      <c r="H62" s="6">
        <v>119273</v>
      </c>
      <c r="I62" s="6">
        <v>91733</v>
      </c>
      <c r="J62" s="6">
        <v>71727</v>
      </c>
    </row>
    <row r="63" spans="1:10" ht="6" customHeight="1" x14ac:dyDescent="0.2">
      <c r="D63" s="20"/>
    </row>
    <row r="64" spans="1:10" x14ac:dyDescent="0.2">
      <c r="A64" s="3" t="s">
        <v>15</v>
      </c>
      <c r="C64" s="7">
        <f>+(D64-E64)/E64</f>
        <v>0.20628683693516697</v>
      </c>
      <c r="D64" s="26">
        <v>12.28</v>
      </c>
      <c r="E64" s="13">
        <v>10.18</v>
      </c>
      <c r="F64" s="13">
        <v>9.09</v>
      </c>
      <c r="G64" s="13">
        <v>9.44</v>
      </c>
      <c r="H64" s="13">
        <v>7.36</v>
      </c>
      <c r="I64" s="13">
        <v>5.7</v>
      </c>
      <c r="J64" s="13">
        <v>4.49</v>
      </c>
    </row>
    <row r="65" spans="1:10" ht="4.5" customHeight="1" x14ac:dyDescent="0.2">
      <c r="D65" s="6"/>
    </row>
    <row r="66" spans="1:10" x14ac:dyDescent="0.2">
      <c r="A66" s="3" t="s">
        <v>16</v>
      </c>
      <c r="C66" s="15" t="s">
        <v>73</v>
      </c>
      <c r="D66" s="17">
        <v>0.109</v>
      </c>
      <c r="E66" s="7">
        <v>7.2999999999999995E-2</v>
      </c>
      <c r="F66" s="7">
        <v>-4.0000000000000001E-3</v>
      </c>
      <c r="G66" s="7">
        <v>0.115</v>
      </c>
      <c r="H66" s="7">
        <v>0.25900000000000001</v>
      </c>
      <c r="I66" s="7">
        <v>0.249</v>
      </c>
      <c r="J66" s="7">
        <v>0.255</v>
      </c>
    </row>
    <row r="67" spans="1:10" ht="6.75" customHeight="1" x14ac:dyDescent="0.2">
      <c r="C67" s="16"/>
      <c r="D67" s="24"/>
      <c r="E67" s="7"/>
      <c r="F67" s="7"/>
      <c r="G67" s="7"/>
      <c r="H67" s="7"/>
      <c r="I67" s="7"/>
    </row>
    <row r="68" spans="1:10" x14ac:dyDescent="0.2">
      <c r="A68" s="3" t="s">
        <v>17</v>
      </c>
      <c r="C68" s="15" t="s">
        <v>72</v>
      </c>
      <c r="D68" s="17">
        <v>6.3E-2</v>
      </c>
      <c r="E68" s="7">
        <v>4.2000000000000003E-2</v>
      </c>
      <c r="F68" s="7">
        <v>-3.0000000000000001E-3</v>
      </c>
      <c r="G68" s="7">
        <v>6.3E-2</v>
      </c>
      <c r="H68" s="7">
        <v>0.125</v>
      </c>
      <c r="I68" s="7">
        <v>0.11</v>
      </c>
      <c r="J68" s="7">
        <v>0.108</v>
      </c>
    </row>
    <row r="69" spans="1:10" ht="4.5" customHeight="1" x14ac:dyDescent="0.2">
      <c r="D69" s="6"/>
    </row>
    <row r="70" spans="1:10" x14ac:dyDescent="0.2">
      <c r="A70" s="4" t="s">
        <v>41</v>
      </c>
      <c r="D70" s="6"/>
    </row>
    <row r="71" spans="1:10" x14ac:dyDescent="0.2">
      <c r="A71" s="3" t="s">
        <v>43</v>
      </c>
      <c r="C71" s="7">
        <f>+(D71-E71)/E71</f>
        <v>0.18655572585942631</v>
      </c>
      <c r="D71" s="6">
        <v>5419</v>
      </c>
      <c r="E71" s="6">
        <v>4567</v>
      </c>
      <c r="F71" s="6">
        <v>1766</v>
      </c>
      <c r="G71" s="6">
        <v>3025</v>
      </c>
      <c r="H71" s="6">
        <v>2150</v>
      </c>
      <c r="I71" s="6">
        <v>1977</v>
      </c>
      <c r="J71" s="6">
        <v>1723</v>
      </c>
    </row>
    <row r="72" spans="1:10" ht="6.75" customHeight="1" x14ac:dyDescent="0.2">
      <c r="D72" s="6"/>
      <c r="E72" s="6"/>
      <c r="F72" s="6"/>
      <c r="G72" s="6"/>
      <c r="H72" s="6"/>
      <c r="I72" s="6"/>
      <c r="J72" s="6"/>
    </row>
    <row r="73" spans="1:10" x14ac:dyDescent="0.2">
      <c r="A73" s="3" t="s">
        <v>42</v>
      </c>
      <c r="C73" s="7">
        <f>+(D73-E73)/E73</f>
        <v>0.50939044481054363</v>
      </c>
      <c r="D73" s="6">
        <v>4581</v>
      </c>
      <c r="E73" s="6">
        <v>3035</v>
      </c>
      <c r="F73" s="6">
        <v>8867</v>
      </c>
      <c r="G73" s="6">
        <v>8177</v>
      </c>
      <c r="H73" s="6">
        <v>7949</v>
      </c>
      <c r="I73" s="6">
        <v>9095</v>
      </c>
      <c r="J73" s="6">
        <v>4319</v>
      </c>
    </row>
    <row r="74" spans="1:10" ht="5.25" customHeight="1" x14ac:dyDescent="0.2">
      <c r="D74" s="6"/>
      <c r="J74" s="6"/>
    </row>
    <row r="75" spans="1:10" x14ac:dyDescent="0.2">
      <c r="A75" s="3" t="s">
        <v>44</v>
      </c>
      <c r="C75" s="7">
        <f>+(D75-E75)/E75</f>
        <v>6.9976993865030673E-2</v>
      </c>
      <c r="D75" s="6">
        <v>5581</v>
      </c>
      <c r="E75" s="6">
        <v>5216</v>
      </c>
      <c r="F75" s="6">
        <v>8056</v>
      </c>
      <c r="G75" s="6">
        <v>13640</v>
      </c>
      <c r="H75" s="6">
        <v>6204</v>
      </c>
      <c r="I75" s="6">
        <v>9262</v>
      </c>
      <c r="J75" s="6">
        <v>8100</v>
      </c>
    </row>
    <row r="76" spans="1:10" ht="6" customHeight="1" x14ac:dyDescent="0.2">
      <c r="J76" s="6"/>
    </row>
  </sheetData>
  <phoneticPr fontId="0" type="noConversion"/>
  <pageMargins left="0.75" right="0.75" top="0.2" bottom="0.2" header="0.5" footer="0.5"/>
  <pageSetup scale="8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A25" workbookViewId="0">
      <selection activeCell="C68" sqref="C68"/>
    </sheetView>
  </sheetViews>
  <sheetFormatPr defaultColWidth="9.109375" defaultRowHeight="10.199999999999999" x14ac:dyDescent="0.2"/>
  <cols>
    <col min="1" max="1" width="41.33203125" style="3" customWidth="1"/>
    <col min="2" max="2" width="1.33203125" style="3" customWidth="1"/>
    <col min="3" max="3" width="10.109375" style="3" customWidth="1"/>
    <col min="4" max="6" width="9.109375" style="3"/>
    <col min="7" max="7" width="1.33203125" style="3" customWidth="1"/>
    <col min="8" max="8" width="8.88671875" style="3" customWidth="1"/>
    <col min="9" max="9" width="8.6640625" style="3" customWidth="1"/>
    <col min="10" max="10" width="8.5546875" style="3" customWidth="1"/>
    <col min="11" max="11" width="9.109375" style="3"/>
    <col min="12" max="12" width="1.5546875" style="3" customWidth="1"/>
    <col min="13" max="13" width="8.6640625" style="3" customWidth="1"/>
    <col min="14" max="16384" width="9.109375" style="3"/>
  </cols>
  <sheetData>
    <row r="1" spans="1:13" ht="15.75" customHeight="1" x14ac:dyDescent="0.3">
      <c r="A1" s="11" t="s">
        <v>53</v>
      </c>
    </row>
    <row r="2" spans="1:13" ht="13.2" x14ac:dyDescent="0.25">
      <c r="A2" s="2" t="s">
        <v>18</v>
      </c>
    </row>
    <row r="3" spans="1:13" ht="10.5" customHeight="1" x14ac:dyDescent="0.2"/>
    <row r="4" spans="1:13" x14ac:dyDescent="0.2">
      <c r="A4" s="4" t="s">
        <v>7</v>
      </c>
      <c r="C4" s="4" t="s">
        <v>65</v>
      </c>
      <c r="D4" s="5" t="s">
        <v>57</v>
      </c>
      <c r="E4" s="5" t="s">
        <v>58</v>
      </c>
      <c r="F4" s="5" t="s">
        <v>59</v>
      </c>
      <c r="G4" s="5"/>
      <c r="H4" s="5" t="s">
        <v>60</v>
      </c>
      <c r="I4" s="5" t="s">
        <v>61</v>
      </c>
      <c r="J4" s="5" t="s">
        <v>62</v>
      </c>
      <c r="K4" s="5" t="s">
        <v>63</v>
      </c>
      <c r="L4" s="5"/>
      <c r="M4" s="5" t="s">
        <v>64</v>
      </c>
    </row>
    <row r="5" spans="1:13" x14ac:dyDescent="0.2">
      <c r="A5" s="3" t="s">
        <v>28</v>
      </c>
      <c r="C5" s="6">
        <v>41671</v>
      </c>
      <c r="D5" s="6">
        <v>32477</v>
      </c>
      <c r="E5" s="6">
        <v>32852</v>
      </c>
      <c r="F5" s="6">
        <v>30013</v>
      </c>
      <c r="G5" s="6"/>
      <c r="H5" s="6">
        <v>37264</v>
      </c>
      <c r="I5" s="6">
        <v>34771</v>
      </c>
      <c r="J5" s="6">
        <v>32689</v>
      </c>
      <c r="K5" s="6">
        <v>29397</v>
      </c>
      <c r="L5" s="6"/>
      <c r="M5" s="6">
        <v>31526</v>
      </c>
    </row>
    <row r="6" spans="1:13" x14ac:dyDescent="0.2">
      <c r="A6" s="3" t="s">
        <v>29</v>
      </c>
      <c r="C6" s="6">
        <v>22597</v>
      </c>
      <c r="D6" s="6">
        <v>17348</v>
      </c>
      <c r="E6" s="6">
        <v>18159</v>
      </c>
      <c r="F6" s="6">
        <v>13147</v>
      </c>
      <c r="G6" s="6"/>
      <c r="H6" s="6">
        <v>17118</v>
      </c>
      <c r="I6" s="6">
        <v>15257</v>
      </c>
      <c r="J6" s="6">
        <v>14808</v>
      </c>
      <c r="K6" s="6">
        <v>13301</v>
      </c>
      <c r="L6" s="6"/>
      <c r="M6" s="6">
        <v>14750</v>
      </c>
    </row>
    <row r="7" spans="1:13" x14ac:dyDescent="0.2">
      <c r="A7" s="3" t="s">
        <v>30</v>
      </c>
      <c r="C7" s="9">
        <v>56274</v>
      </c>
      <c r="D7" s="9">
        <v>47765</v>
      </c>
      <c r="E7" s="9">
        <v>44537</v>
      </c>
      <c r="F7" s="9">
        <v>43351</v>
      </c>
      <c r="G7" s="9"/>
      <c r="H7" s="9">
        <v>45993</v>
      </c>
      <c r="I7" s="9">
        <v>42350</v>
      </c>
      <c r="J7" s="9">
        <v>43402</v>
      </c>
      <c r="K7" s="9">
        <v>40813</v>
      </c>
      <c r="L7" s="9"/>
      <c r="M7" s="9">
        <v>44147</v>
      </c>
    </row>
    <row r="8" spans="1:13" x14ac:dyDescent="0.2">
      <c r="A8" s="3" t="s">
        <v>34</v>
      </c>
      <c r="C8" s="9">
        <f>SUM(C5:C7)</f>
        <v>120542</v>
      </c>
      <c r="D8" s="9">
        <f t="shared" ref="D8:M8" si="0">SUM(D5:D7)</f>
        <v>97590</v>
      </c>
      <c r="E8" s="9">
        <f t="shared" si="0"/>
        <v>95548</v>
      </c>
      <c r="F8" s="9">
        <f t="shared" si="0"/>
        <v>86511</v>
      </c>
      <c r="G8" s="9"/>
      <c r="H8" s="9">
        <f t="shared" si="0"/>
        <v>100375</v>
      </c>
      <c r="I8" s="9">
        <f t="shared" si="0"/>
        <v>92378</v>
      </c>
      <c r="J8" s="9">
        <f t="shared" si="0"/>
        <v>90899</v>
      </c>
      <c r="K8" s="9">
        <f t="shared" si="0"/>
        <v>83511</v>
      </c>
      <c r="L8" s="9"/>
      <c r="M8" s="9">
        <f t="shared" si="0"/>
        <v>90423</v>
      </c>
    </row>
    <row r="9" spans="1:13" ht="9" customHeight="1" x14ac:dyDescent="0.2"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9" customHeight="1" x14ac:dyDescent="0.2">
      <c r="A10" s="4" t="s">
        <v>56</v>
      </c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">
      <c r="A11" s="3" t="s">
        <v>52</v>
      </c>
      <c r="C11" s="6">
        <v>31731</v>
      </c>
      <c r="D11" s="6">
        <v>28617</v>
      </c>
      <c r="E11" s="6">
        <v>25799</v>
      </c>
      <c r="F11" s="6">
        <v>27127</v>
      </c>
      <c r="G11" s="6"/>
      <c r="H11" s="6">
        <v>26508</v>
      </c>
      <c r="I11" s="6">
        <v>25630</v>
      </c>
      <c r="J11" s="6">
        <v>24066</v>
      </c>
      <c r="K11" s="6">
        <v>23262</v>
      </c>
      <c r="L11" s="6"/>
      <c r="M11" s="6">
        <v>25070</v>
      </c>
    </row>
    <row r="12" spans="1:13" ht="8.25" customHeight="1" x14ac:dyDescent="0.2">
      <c r="D12" s="6"/>
      <c r="E12" s="6"/>
      <c r="F12" s="6"/>
      <c r="G12" s="6"/>
      <c r="H12" s="6"/>
      <c r="I12" s="6"/>
    </row>
    <row r="13" spans="1:13" x14ac:dyDescent="0.2">
      <c r="A13" s="3" t="s">
        <v>31</v>
      </c>
      <c r="C13" s="6">
        <v>12100</v>
      </c>
      <c r="D13" s="6">
        <v>9176</v>
      </c>
      <c r="E13" s="6">
        <v>9327</v>
      </c>
      <c r="F13" s="6">
        <v>8374</v>
      </c>
      <c r="G13" s="6"/>
      <c r="H13" s="6">
        <v>11140</v>
      </c>
      <c r="I13" s="6">
        <v>9848</v>
      </c>
      <c r="J13" s="6">
        <v>8114</v>
      </c>
      <c r="K13" s="6">
        <v>9014</v>
      </c>
      <c r="L13" s="6"/>
      <c r="M13" s="6">
        <v>12060</v>
      </c>
    </row>
    <row r="14" spans="1:13" x14ac:dyDescent="0.2">
      <c r="A14" s="3" t="s">
        <v>38</v>
      </c>
      <c r="C14" s="7">
        <f t="shared" ref="C14:M14" si="1">+C13/C5</f>
        <v>0.29036980154063979</v>
      </c>
      <c r="D14" s="7">
        <f t="shared" si="1"/>
        <v>0.28253841179911937</v>
      </c>
      <c r="E14" s="7">
        <f t="shared" si="1"/>
        <v>0.28390965542432728</v>
      </c>
      <c r="F14" s="7">
        <f t="shared" si="1"/>
        <v>0.27901242794788927</v>
      </c>
      <c r="G14" s="7"/>
      <c r="H14" s="7">
        <f t="shared" si="1"/>
        <v>0.29894804637183342</v>
      </c>
      <c r="I14" s="7">
        <f t="shared" si="1"/>
        <v>0.28322452618561444</v>
      </c>
      <c r="J14" s="7">
        <f t="shared" si="1"/>
        <v>0.24821805500321209</v>
      </c>
      <c r="K14" s="7">
        <f t="shared" si="1"/>
        <v>0.30662992822396845</v>
      </c>
      <c r="L14" s="7"/>
      <c r="M14" s="7">
        <f t="shared" si="1"/>
        <v>0.38254139440461843</v>
      </c>
    </row>
    <row r="15" spans="1:13" x14ac:dyDescent="0.2">
      <c r="A15" s="3" t="s">
        <v>32</v>
      </c>
      <c r="C15" s="6">
        <v>18045</v>
      </c>
      <c r="D15" s="6">
        <v>12501</v>
      </c>
      <c r="E15" s="6">
        <v>13989</v>
      </c>
      <c r="F15" s="6">
        <v>9510</v>
      </c>
      <c r="G15" s="6"/>
      <c r="H15" s="6">
        <v>13685</v>
      </c>
      <c r="I15" s="6">
        <v>12460</v>
      </c>
      <c r="J15" s="6">
        <v>12974</v>
      </c>
      <c r="K15" s="6">
        <v>9338</v>
      </c>
      <c r="L15" s="6"/>
      <c r="M15" s="6">
        <v>11956</v>
      </c>
    </row>
    <row r="16" spans="1:13" x14ac:dyDescent="0.2">
      <c r="A16" s="3" t="s">
        <v>39</v>
      </c>
      <c r="C16" s="7">
        <f t="shared" ref="C16:M16" si="2">+C15/C6</f>
        <v>0.79855733061910872</v>
      </c>
      <c r="D16" s="7">
        <f t="shared" si="2"/>
        <v>0.72060179847821071</v>
      </c>
      <c r="E16" s="7">
        <f t="shared" si="2"/>
        <v>0.77036180406410049</v>
      </c>
      <c r="F16" s="7">
        <f t="shared" si="2"/>
        <v>0.72335894120331634</v>
      </c>
      <c r="G16" s="7"/>
      <c r="H16" s="7">
        <f t="shared" si="2"/>
        <v>0.79945087042878837</v>
      </c>
      <c r="I16" s="7">
        <f t="shared" si="2"/>
        <v>0.81667431342990104</v>
      </c>
      <c r="J16" s="7">
        <f t="shared" si="2"/>
        <v>0.87614802809292269</v>
      </c>
      <c r="K16" s="7">
        <f t="shared" si="2"/>
        <v>0.70205247725734909</v>
      </c>
      <c r="L16" s="7"/>
      <c r="M16" s="7">
        <f t="shared" si="2"/>
        <v>0.81057627118644071</v>
      </c>
    </row>
    <row r="17" spans="1:13" x14ac:dyDescent="0.2">
      <c r="A17" s="3" t="s">
        <v>33</v>
      </c>
      <c r="C17" s="6">
        <v>32048</v>
      </c>
      <c r="D17" s="6">
        <v>25702</v>
      </c>
      <c r="E17" s="6">
        <v>24259</v>
      </c>
      <c r="F17" s="6">
        <v>23529</v>
      </c>
      <c r="G17" s="6"/>
      <c r="H17" s="6">
        <v>25328</v>
      </c>
      <c r="I17" s="6">
        <v>21534</v>
      </c>
      <c r="J17" s="6">
        <v>21986</v>
      </c>
      <c r="K17" s="6">
        <v>21716</v>
      </c>
      <c r="L17" s="6"/>
      <c r="M17" s="6">
        <v>22819</v>
      </c>
    </row>
    <row r="18" spans="1:13" x14ac:dyDescent="0.2">
      <c r="A18" s="3" t="s">
        <v>40</v>
      </c>
      <c r="C18" s="8">
        <f t="shared" ref="C18:M18" si="3">+C17/C7</f>
        <v>0.56949923588157947</v>
      </c>
      <c r="D18" s="8">
        <f t="shared" si="3"/>
        <v>0.53809274573432431</v>
      </c>
      <c r="E18" s="8">
        <f t="shared" si="3"/>
        <v>0.54469317646002202</v>
      </c>
      <c r="F18" s="8">
        <f t="shared" si="3"/>
        <v>0.54275564577518398</v>
      </c>
      <c r="G18" s="8"/>
      <c r="H18" s="8">
        <f t="shared" si="3"/>
        <v>0.550692496684278</v>
      </c>
      <c r="I18" s="8">
        <f t="shared" si="3"/>
        <v>0.50847697756788668</v>
      </c>
      <c r="J18" s="8">
        <f t="shared" si="3"/>
        <v>0.50656651767199667</v>
      </c>
      <c r="K18" s="8">
        <f t="shared" si="3"/>
        <v>0.53208536495724401</v>
      </c>
      <c r="L18" s="8"/>
      <c r="M18" s="8">
        <f t="shared" si="3"/>
        <v>0.51688676467257122</v>
      </c>
    </row>
    <row r="19" spans="1:13" x14ac:dyDescent="0.2">
      <c r="A19" s="3" t="s">
        <v>35</v>
      </c>
      <c r="C19" s="9">
        <f>+C13+C15+C17</f>
        <v>62193</v>
      </c>
      <c r="D19" s="9">
        <f>+D13+D15+D17</f>
        <v>47379</v>
      </c>
      <c r="E19" s="9">
        <f t="shared" ref="E19:M19" si="4">+E13+E15+E17</f>
        <v>47575</v>
      </c>
      <c r="F19" s="9">
        <f t="shared" si="4"/>
        <v>41413</v>
      </c>
      <c r="G19" s="9"/>
      <c r="H19" s="9">
        <f t="shared" si="4"/>
        <v>50153</v>
      </c>
      <c r="I19" s="9">
        <f t="shared" si="4"/>
        <v>43842</v>
      </c>
      <c r="J19" s="9">
        <f t="shared" si="4"/>
        <v>43074</v>
      </c>
      <c r="K19" s="9">
        <f t="shared" si="4"/>
        <v>40068</v>
      </c>
      <c r="L19" s="9"/>
      <c r="M19" s="9">
        <f t="shared" si="4"/>
        <v>46835</v>
      </c>
    </row>
    <row r="20" spans="1:13" x14ac:dyDescent="0.2">
      <c r="A20" s="3" t="s">
        <v>1</v>
      </c>
      <c r="C20" s="7">
        <f t="shared" ref="C20:M20" si="5">+C19/C8</f>
        <v>0.51594464999751122</v>
      </c>
      <c r="D20" s="7">
        <f t="shared" si="5"/>
        <v>0.48549031663080233</v>
      </c>
      <c r="E20" s="7">
        <f t="shared" si="5"/>
        <v>0.49791727718005607</v>
      </c>
      <c r="F20" s="7">
        <f t="shared" si="5"/>
        <v>0.47870213036492471</v>
      </c>
      <c r="G20" s="7"/>
      <c r="H20" s="7">
        <f t="shared" si="5"/>
        <v>0.49965628891656289</v>
      </c>
      <c r="I20" s="7">
        <f t="shared" si="5"/>
        <v>0.47459351793717119</v>
      </c>
      <c r="J20" s="7">
        <f t="shared" si="5"/>
        <v>0.4738665991925104</v>
      </c>
      <c r="K20" s="7">
        <f t="shared" si="5"/>
        <v>0.47979308115098612</v>
      </c>
      <c r="L20" s="7"/>
      <c r="M20" s="7">
        <f t="shared" si="5"/>
        <v>0.51795450272607635</v>
      </c>
    </row>
    <row r="21" spans="1:13" ht="7.5" customHeight="1" x14ac:dyDescent="0.2">
      <c r="D21" s="7"/>
      <c r="E21" s="7"/>
      <c r="F21" s="7"/>
      <c r="G21" s="7"/>
      <c r="H21" s="7"/>
      <c r="I21" s="7"/>
    </row>
    <row r="22" spans="1:13" x14ac:dyDescent="0.2">
      <c r="A22" s="4" t="s">
        <v>45</v>
      </c>
      <c r="D22" s="7"/>
      <c r="E22" s="7"/>
      <c r="F22" s="7"/>
      <c r="G22" s="7"/>
      <c r="H22" s="7"/>
      <c r="I22" s="7"/>
    </row>
    <row r="23" spans="1:13" x14ac:dyDescent="0.2">
      <c r="A23" s="3" t="s">
        <v>46</v>
      </c>
      <c r="C23" s="6">
        <v>38848</v>
      </c>
      <c r="D23" s="6">
        <v>31626</v>
      </c>
      <c r="E23" s="6">
        <v>32682</v>
      </c>
      <c r="F23" s="6">
        <v>29444</v>
      </c>
      <c r="G23" s="6"/>
      <c r="H23" s="6">
        <v>33279</v>
      </c>
      <c r="I23" s="6">
        <v>30702</v>
      </c>
      <c r="J23" s="6">
        <v>30350</v>
      </c>
      <c r="K23" s="6">
        <v>28680</v>
      </c>
      <c r="L23" s="6"/>
      <c r="M23" s="6">
        <v>32424</v>
      </c>
    </row>
    <row r="24" spans="1:13" x14ac:dyDescent="0.2">
      <c r="A24" s="3" t="s">
        <v>48</v>
      </c>
      <c r="C24" s="6">
        <v>5369</v>
      </c>
      <c r="D24" s="6">
        <v>4245</v>
      </c>
      <c r="E24" s="6">
        <v>4248</v>
      </c>
      <c r="F24" s="6">
        <v>4887</v>
      </c>
      <c r="G24" s="6"/>
      <c r="H24" s="6">
        <v>5172</v>
      </c>
      <c r="I24" s="6">
        <v>4587</v>
      </c>
      <c r="J24" s="6">
        <v>4735</v>
      </c>
      <c r="K24" s="6">
        <v>4826</v>
      </c>
      <c r="L24" s="6"/>
      <c r="M24" s="6">
        <v>5298</v>
      </c>
    </row>
    <row r="25" spans="1:13" x14ac:dyDescent="0.2">
      <c r="A25" s="3" t="s">
        <v>47</v>
      </c>
      <c r="C25" s="9">
        <v>2718</v>
      </c>
      <c r="D25" s="9">
        <v>1995</v>
      </c>
      <c r="E25" s="9">
        <v>2129</v>
      </c>
      <c r="F25" s="9">
        <v>2046</v>
      </c>
      <c r="G25" s="9"/>
      <c r="H25" s="9">
        <v>4186</v>
      </c>
      <c r="I25" s="9">
        <v>4025</v>
      </c>
      <c r="J25" s="9">
        <v>4076</v>
      </c>
      <c r="K25" s="9">
        <v>3755</v>
      </c>
      <c r="L25" s="9"/>
      <c r="M25" s="9">
        <v>3937</v>
      </c>
    </row>
    <row r="26" spans="1:13" x14ac:dyDescent="0.2">
      <c r="A26" s="3" t="s">
        <v>49</v>
      </c>
      <c r="C26" s="6">
        <f t="shared" ref="C26:M26" si="6">SUM(C23:C25)</f>
        <v>46935</v>
      </c>
      <c r="D26" s="6">
        <f t="shared" si="6"/>
        <v>37866</v>
      </c>
      <c r="E26" s="6">
        <f t="shared" si="6"/>
        <v>39059</v>
      </c>
      <c r="F26" s="6">
        <f t="shared" si="6"/>
        <v>36377</v>
      </c>
      <c r="G26" s="6"/>
      <c r="H26" s="6">
        <f t="shared" si="6"/>
        <v>42637</v>
      </c>
      <c r="I26" s="6">
        <f t="shared" si="6"/>
        <v>39314</v>
      </c>
      <c r="J26" s="6">
        <f t="shared" si="6"/>
        <v>39161</v>
      </c>
      <c r="K26" s="6">
        <f t="shared" si="6"/>
        <v>37261</v>
      </c>
      <c r="L26" s="6"/>
      <c r="M26" s="6">
        <f t="shared" si="6"/>
        <v>41659</v>
      </c>
    </row>
    <row r="27" spans="1:13" x14ac:dyDescent="0.2">
      <c r="A27" s="3" t="s">
        <v>50</v>
      </c>
      <c r="C27" s="7">
        <f t="shared" ref="C27:M27" si="7">+C26/C8</f>
        <v>0.38936636193194074</v>
      </c>
      <c r="D27" s="7">
        <f t="shared" si="7"/>
        <v>0.38801106670765445</v>
      </c>
      <c r="E27" s="7">
        <f t="shared" si="7"/>
        <v>0.40878929961903965</v>
      </c>
      <c r="F27" s="7">
        <f t="shared" si="7"/>
        <v>0.42048987989966596</v>
      </c>
      <c r="G27" s="7"/>
      <c r="H27" s="7">
        <f t="shared" si="7"/>
        <v>0.42477708592777086</v>
      </c>
      <c r="I27" s="7">
        <f t="shared" si="7"/>
        <v>0.42557751845677544</v>
      </c>
      <c r="J27" s="7">
        <f t="shared" si="7"/>
        <v>0.43081882088911871</v>
      </c>
      <c r="K27" s="7">
        <f t="shared" si="7"/>
        <v>0.44618074265665603</v>
      </c>
      <c r="L27" s="7"/>
      <c r="M27" s="7">
        <f t="shared" si="7"/>
        <v>0.46071242935978679</v>
      </c>
    </row>
    <row r="28" spans="1:13" ht="6.75" customHeight="1" x14ac:dyDescent="0.2">
      <c r="D28" s="7"/>
      <c r="E28" s="7"/>
      <c r="F28" s="7"/>
      <c r="G28" s="7"/>
      <c r="H28" s="7"/>
      <c r="I28" s="7"/>
    </row>
    <row r="29" spans="1:13" x14ac:dyDescent="0.2">
      <c r="A29" s="3" t="s">
        <v>3</v>
      </c>
      <c r="C29" s="6">
        <f>+C19-C26</f>
        <v>15258</v>
      </c>
      <c r="D29" s="6">
        <v>9513</v>
      </c>
      <c r="E29" s="6">
        <v>8516</v>
      </c>
      <c r="F29" s="6">
        <v>5036</v>
      </c>
      <c r="G29" s="6"/>
      <c r="H29" s="6">
        <v>7516</v>
      </c>
      <c r="I29" s="6">
        <v>4528</v>
      </c>
      <c r="J29" s="6">
        <v>3913</v>
      </c>
      <c r="K29" s="6">
        <v>2807</v>
      </c>
      <c r="L29" s="6"/>
      <c r="M29" s="6">
        <v>5176</v>
      </c>
    </row>
    <row r="30" spans="1:13" ht="6.75" customHeight="1" x14ac:dyDescent="0.2">
      <c r="D30" s="6"/>
      <c r="E30" s="6"/>
      <c r="F30" s="6"/>
      <c r="G30" s="6"/>
      <c r="H30" s="6"/>
      <c r="I30" s="6"/>
    </row>
    <row r="31" spans="1:13" x14ac:dyDescent="0.2">
      <c r="A31" s="3" t="s">
        <v>36</v>
      </c>
      <c r="C31" s="7">
        <f t="shared" ref="C31:M31" si="8">+C29/C8</f>
        <v>0.1265782880655705</v>
      </c>
      <c r="D31" s="7">
        <f t="shared" si="8"/>
        <v>9.7479249923147868E-2</v>
      </c>
      <c r="E31" s="7">
        <f t="shared" si="8"/>
        <v>8.9127977561016453E-2</v>
      </c>
      <c r="F31" s="7">
        <f t="shared" si="8"/>
        <v>5.8212250465258755E-2</v>
      </c>
      <c r="G31" s="7"/>
      <c r="H31" s="7">
        <v>7.4999999999999997E-2</v>
      </c>
      <c r="I31" s="7">
        <f t="shared" si="8"/>
        <v>4.9015999480395762E-2</v>
      </c>
      <c r="J31" s="7">
        <f t="shared" si="8"/>
        <v>4.3047778303391675E-2</v>
      </c>
      <c r="K31" s="7">
        <f t="shared" si="8"/>
        <v>3.3612338494330089E-2</v>
      </c>
      <c r="L31" s="7"/>
      <c r="M31" s="7">
        <f t="shared" si="8"/>
        <v>5.7242073366289552E-2</v>
      </c>
    </row>
    <row r="32" spans="1:13" ht="7.5" customHeight="1" x14ac:dyDescent="0.2">
      <c r="D32" s="6"/>
      <c r="E32" s="6"/>
      <c r="F32" s="6"/>
      <c r="G32" s="6"/>
      <c r="H32" s="6"/>
      <c r="I32" s="6"/>
    </row>
    <row r="33" spans="1:13" x14ac:dyDescent="0.2">
      <c r="A33" s="3" t="s">
        <v>4</v>
      </c>
      <c r="C33" s="6">
        <v>8786</v>
      </c>
      <c r="D33" s="6">
        <v>5369</v>
      </c>
      <c r="E33" s="6">
        <v>4931</v>
      </c>
      <c r="F33" s="6">
        <v>2695</v>
      </c>
      <c r="G33" s="6"/>
      <c r="H33" s="6">
        <v>5190</v>
      </c>
      <c r="I33" s="6">
        <v>3685</v>
      </c>
      <c r="J33" s="6">
        <v>2485</v>
      </c>
      <c r="K33" s="6">
        <v>879</v>
      </c>
      <c r="L33" s="6"/>
      <c r="M33" s="6">
        <v>1110</v>
      </c>
    </row>
    <row r="34" spans="1:13" ht="6" customHeight="1" x14ac:dyDescent="0.2"/>
    <row r="35" spans="1:13" x14ac:dyDescent="0.2">
      <c r="A35" s="3" t="s">
        <v>6</v>
      </c>
      <c r="C35" s="7">
        <f t="shared" ref="C35:M35" si="9">+C33/C8</f>
        <v>7.2887458313284997E-2</v>
      </c>
      <c r="D35" s="7">
        <f t="shared" si="9"/>
        <v>5.5015882774874472E-2</v>
      </c>
      <c r="E35" s="7">
        <f t="shared" si="9"/>
        <v>5.1607568970569763E-2</v>
      </c>
      <c r="F35" s="7">
        <f t="shared" si="9"/>
        <v>3.1152107824438512E-2</v>
      </c>
      <c r="G35" s="7"/>
      <c r="H35" s="7">
        <f t="shared" si="9"/>
        <v>5.1706102117061024E-2</v>
      </c>
      <c r="I35" s="7">
        <f t="shared" si="9"/>
        <v>3.9890450107168372E-2</v>
      </c>
      <c r="J35" s="7">
        <f t="shared" si="9"/>
        <v>2.7338034521831922E-2</v>
      </c>
      <c r="K35" s="7">
        <f t="shared" si="9"/>
        <v>1.0525559507130798E-2</v>
      </c>
      <c r="L35" s="7"/>
      <c r="M35" s="7">
        <f t="shared" si="9"/>
        <v>1.2275637835506453E-2</v>
      </c>
    </row>
    <row r="36" spans="1:13" ht="7.5" customHeight="1" x14ac:dyDescent="0.2"/>
    <row r="37" spans="1:13" x14ac:dyDescent="0.2">
      <c r="A37" s="3" t="s">
        <v>5</v>
      </c>
      <c r="C37" s="13">
        <v>0.48</v>
      </c>
      <c r="D37" s="13">
        <v>0.31</v>
      </c>
      <c r="E37" s="13">
        <v>0.28000000000000003</v>
      </c>
      <c r="F37" s="13">
        <v>0.15</v>
      </c>
      <c r="G37" s="13"/>
      <c r="H37" s="13">
        <v>0.28999999999999998</v>
      </c>
      <c r="I37" s="13">
        <v>0.21</v>
      </c>
      <c r="J37" s="13">
        <v>0.14000000000000001</v>
      </c>
      <c r="K37" s="13">
        <v>0.05</v>
      </c>
      <c r="L37" s="13"/>
      <c r="M37" s="13">
        <v>0.06</v>
      </c>
    </row>
    <row r="38" spans="1:13" ht="6" customHeight="1" x14ac:dyDescent="0.2"/>
    <row r="39" spans="1:13" ht="11.25" customHeight="1" x14ac:dyDescent="0.2">
      <c r="A39" s="3" t="s">
        <v>9</v>
      </c>
      <c r="D39" s="12" t="s">
        <v>0</v>
      </c>
      <c r="E39" s="12" t="s">
        <v>0</v>
      </c>
      <c r="F39" s="12" t="s">
        <v>0</v>
      </c>
      <c r="G39" s="12"/>
      <c r="H39" s="12" t="s">
        <v>0</v>
      </c>
      <c r="I39" s="12" t="s">
        <v>0</v>
      </c>
    </row>
    <row r="40" spans="1:13" ht="5.25" customHeight="1" x14ac:dyDescent="0.2">
      <c r="D40" s="12"/>
      <c r="E40" s="12"/>
      <c r="F40" s="12"/>
      <c r="G40" s="12"/>
      <c r="H40" s="12"/>
      <c r="I40" s="12"/>
    </row>
    <row r="41" spans="1:13" x14ac:dyDescent="0.2">
      <c r="A41" s="3" t="s">
        <v>25</v>
      </c>
      <c r="C41" s="10">
        <v>18401</v>
      </c>
      <c r="D41" s="14">
        <v>17575</v>
      </c>
      <c r="E41" s="14">
        <v>17612</v>
      </c>
      <c r="F41" s="14">
        <v>17807</v>
      </c>
      <c r="G41" s="14"/>
      <c r="H41" s="14">
        <v>18046</v>
      </c>
      <c r="I41" s="14">
        <v>17888</v>
      </c>
      <c r="J41" s="14">
        <v>17757</v>
      </c>
      <c r="K41" s="14">
        <v>17722</v>
      </c>
      <c r="L41" s="14"/>
      <c r="M41" s="14">
        <v>17621</v>
      </c>
    </row>
    <row r="42" spans="1:13" x14ac:dyDescent="0.2"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8.25" customHeight="1" x14ac:dyDescent="0.2">
      <c r="J43" s="6"/>
      <c r="K43" s="6"/>
      <c r="L43" s="6"/>
      <c r="M43" s="6"/>
    </row>
    <row r="44" spans="1:13" x14ac:dyDescent="0.2">
      <c r="A44" s="4" t="s">
        <v>24</v>
      </c>
      <c r="C44" s="5" t="s">
        <v>65</v>
      </c>
      <c r="D44" s="5" t="s">
        <v>57</v>
      </c>
      <c r="E44" s="5" t="s">
        <v>58</v>
      </c>
      <c r="F44" s="5" t="s">
        <v>59</v>
      </c>
      <c r="G44" s="5"/>
      <c r="H44" s="5" t="s">
        <v>60</v>
      </c>
      <c r="I44" s="5" t="s">
        <v>61</v>
      </c>
      <c r="J44" s="5" t="s">
        <v>62</v>
      </c>
      <c r="K44" s="5" t="s">
        <v>63</v>
      </c>
      <c r="L44" s="5"/>
      <c r="M44" s="5" t="s">
        <v>64</v>
      </c>
    </row>
    <row r="45" spans="1:13" x14ac:dyDescent="0.2">
      <c r="A45" s="3" t="s">
        <v>10</v>
      </c>
      <c r="C45" s="6">
        <v>77779</v>
      </c>
      <c r="D45" s="6">
        <v>100088</v>
      </c>
      <c r="E45" s="6">
        <v>92922</v>
      </c>
      <c r="F45" s="6">
        <v>85318</v>
      </c>
      <c r="G45" s="6"/>
      <c r="H45" s="6">
        <v>83485</v>
      </c>
      <c r="I45" s="6">
        <v>70843</v>
      </c>
      <c r="J45" s="6">
        <v>66523</v>
      </c>
      <c r="K45" s="6">
        <v>63535</v>
      </c>
      <c r="L45" s="6"/>
      <c r="M45" s="6">
        <v>60644</v>
      </c>
    </row>
    <row r="46" spans="1:13" ht="7.5" customHeight="1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">
      <c r="A47" s="3" t="s">
        <v>26</v>
      </c>
      <c r="C47" s="19">
        <v>22882</v>
      </c>
      <c r="D47" s="19">
        <v>9666</v>
      </c>
      <c r="E47" s="19">
        <v>8481</v>
      </c>
      <c r="F47" s="19">
        <v>-625</v>
      </c>
      <c r="G47" s="19"/>
      <c r="H47" s="19">
        <v>21541</v>
      </c>
      <c r="I47" s="19">
        <v>14159</v>
      </c>
      <c r="J47" s="19">
        <v>2736</v>
      </c>
      <c r="K47" s="19">
        <v>3873</v>
      </c>
      <c r="L47" s="19"/>
      <c r="M47" s="19">
        <v>13616</v>
      </c>
    </row>
    <row r="48" spans="1:13" ht="6" customHeight="1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">
      <c r="A49" s="3" t="s">
        <v>23</v>
      </c>
      <c r="C49" s="6">
        <v>45682</v>
      </c>
      <c r="D49" s="6">
        <v>56351</v>
      </c>
      <c r="E49" s="6">
        <v>55684</v>
      </c>
      <c r="F49" s="6">
        <v>61412</v>
      </c>
      <c r="G49" s="6"/>
      <c r="H49" s="6">
        <v>66638</v>
      </c>
      <c r="I49" s="6">
        <v>39822</v>
      </c>
      <c r="J49" s="6">
        <v>25227</v>
      </c>
      <c r="K49" s="6">
        <v>29732</v>
      </c>
      <c r="L49" s="6"/>
      <c r="M49" s="6">
        <v>26456</v>
      </c>
    </row>
    <row r="50" spans="1:13" ht="6.75" customHeight="1" x14ac:dyDescent="0.2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">
      <c r="A51" s="3" t="s">
        <v>12</v>
      </c>
      <c r="C51" s="6">
        <v>370015</v>
      </c>
      <c r="D51" s="6">
        <v>309713</v>
      </c>
      <c r="E51" s="6">
        <v>310744</v>
      </c>
      <c r="F51" s="6">
        <v>314079</v>
      </c>
      <c r="G51" s="6"/>
      <c r="H51" s="6">
        <v>312830</v>
      </c>
      <c r="I51" s="6">
        <v>290274</v>
      </c>
      <c r="J51" s="6">
        <v>279859</v>
      </c>
      <c r="K51" s="6">
        <v>288094</v>
      </c>
      <c r="L51" s="6"/>
      <c r="M51" s="6">
        <v>274456</v>
      </c>
    </row>
    <row r="52" spans="1:13" ht="6.75" customHeight="1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">
      <c r="A53" s="3" t="s">
        <v>11</v>
      </c>
      <c r="C53" s="6">
        <v>10185</v>
      </c>
      <c r="D53" s="6">
        <v>4131</v>
      </c>
      <c r="E53" s="6">
        <v>8350</v>
      </c>
      <c r="F53" s="6">
        <v>18466</v>
      </c>
      <c r="G53" s="6"/>
      <c r="H53" s="6">
        <v>18699</v>
      </c>
      <c r="I53" s="6">
        <v>9655</v>
      </c>
      <c r="J53" s="6">
        <v>6363</v>
      </c>
      <c r="K53" s="6">
        <v>11831</v>
      </c>
      <c r="L53" s="6"/>
      <c r="M53" s="6">
        <v>6976</v>
      </c>
    </row>
    <row r="54" spans="1:13" ht="6" customHeight="1" x14ac:dyDescent="0.2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">
      <c r="A55" s="3" t="s">
        <v>74</v>
      </c>
      <c r="C55" s="6">
        <v>667</v>
      </c>
      <c r="D55" s="6">
        <v>284</v>
      </c>
      <c r="E55" s="6">
        <v>295</v>
      </c>
      <c r="F55" s="6">
        <v>280</v>
      </c>
      <c r="G55" s="6"/>
      <c r="H55" s="6">
        <v>279</v>
      </c>
      <c r="I55" s="6">
        <v>278</v>
      </c>
      <c r="J55" s="6">
        <v>1224</v>
      </c>
      <c r="K55" s="6">
        <v>1214</v>
      </c>
      <c r="L55" s="6"/>
      <c r="M55" s="6">
        <v>1231</v>
      </c>
    </row>
    <row r="56" spans="1:13" ht="7.5" customHeight="1" x14ac:dyDescent="0.2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x14ac:dyDescent="0.2">
      <c r="A57" s="3" t="s">
        <v>55</v>
      </c>
      <c r="C57" s="6">
        <v>38538</v>
      </c>
      <c r="D57" s="6">
        <v>41395</v>
      </c>
      <c r="E57" s="6">
        <v>35853</v>
      </c>
      <c r="F57" s="6">
        <v>40158</v>
      </c>
      <c r="G57" s="6"/>
      <c r="H57" s="6">
        <v>33841</v>
      </c>
      <c r="I57" s="6">
        <v>36757</v>
      </c>
      <c r="J57" s="6">
        <v>25498</v>
      </c>
      <c r="K57" s="6">
        <v>33267</v>
      </c>
      <c r="L57" s="6"/>
      <c r="M57" s="6">
        <v>26874</v>
      </c>
    </row>
    <row r="58" spans="1:13" ht="7.5" customHeight="1" x14ac:dyDescent="0.2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x14ac:dyDescent="0.2">
      <c r="A59" s="3" t="s">
        <v>13</v>
      </c>
      <c r="C59" s="6">
        <v>148787</v>
      </c>
      <c r="D59" s="6">
        <v>117987</v>
      </c>
      <c r="E59" s="6">
        <v>125105</v>
      </c>
      <c r="F59" s="6">
        <v>135168</v>
      </c>
      <c r="G59" s="6"/>
      <c r="H59" s="6">
        <v>134468</v>
      </c>
      <c r="I59" s="6">
        <v>123146</v>
      </c>
      <c r="J59" s="6">
        <v>114510</v>
      </c>
      <c r="K59" s="6">
        <v>124170</v>
      </c>
      <c r="L59" s="6"/>
      <c r="M59" s="6">
        <v>115608</v>
      </c>
    </row>
    <row r="60" spans="1:13" ht="6" customHeight="1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x14ac:dyDescent="0.2">
      <c r="A61" s="3" t="s">
        <v>14</v>
      </c>
      <c r="C61" s="6">
        <v>221228</v>
      </c>
      <c r="D61" s="6">
        <v>191726</v>
      </c>
      <c r="E61" s="6">
        <v>185639</v>
      </c>
      <c r="F61" s="6">
        <v>178911</v>
      </c>
      <c r="G61" s="6"/>
      <c r="H61" s="6">
        <v>178362</v>
      </c>
      <c r="I61" s="6">
        <v>166858</v>
      </c>
      <c r="J61" s="6">
        <v>165349</v>
      </c>
      <c r="K61" s="6">
        <v>163924</v>
      </c>
      <c r="L61" s="6"/>
      <c r="M61" s="6">
        <v>158848</v>
      </c>
    </row>
    <row r="62" spans="1:13" ht="10.5" customHeight="1" x14ac:dyDescent="0.2">
      <c r="C62" s="6"/>
    </row>
    <row r="63" spans="1:13" x14ac:dyDescent="0.2">
      <c r="A63" s="4" t="s">
        <v>41</v>
      </c>
      <c r="C63" s="6"/>
    </row>
    <row r="64" spans="1:13" x14ac:dyDescent="0.2">
      <c r="A64" s="3" t="s">
        <v>43</v>
      </c>
      <c r="C64" s="6">
        <v>1568</v>
      </c>
      <c r="D64" s="6">
        <v>1287</v>
      </c>
      <c r="E64" s="6">
        <v>1263</v>
      </c>
      <c r="F64" s="6">
        <v>1300</v>
      </c>
      <c r="G64" s="6"/>
      <c r="H64" s="6">
        <v>1507</v>
      </c>
      <c r="I64" s="6">
        <v>1083</v>
      </c>
      <c r="J64" s="6">
        <v>994</v>
      </c>
      <c r="K64" s="6">
        <v>983</v>
      </c>
      <c r="L64" s="6"/>
      <c r="M64" s="6">
        <v>501</v>
      </c>
    </row>
    <row r="65" spans="1:13" ht="7.5" customHeight="1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2">
      <c r="A66" s="3" t="s">
        <v>42</v>
      </c>
      <c r="C66" s="6">
        <v>1546</v>
      </c>
      <c r="D66" s="6">
        <v>1207</v>
      </c>
      <c r="E66" s="6">
        <v>950</v>
      </c>
      <c r="F66" s="6">
        <v>878</v>
      </c>
      <c r="G66" s="6"/>
      <c r="H66" s="6">
        <v>573</v>
      </c>
      <c r="I66" s="6">
        <v>678</v>
      </c>
      <c r="J66" s="6">
        <v>790</v>
      </c>
      <c r="K66" s="6">
        <v>994</v>
      </c>
      <c r="L66" s="6"/>
      <c r="M66" s="6">
        <v>1653</v>
      </c>
    </row>
    <row r="67" spans="1:13" ht="6.75" customHeight="1" x14ac:dyDescent="0.2">
      <c r="C67" s="6"/>
    </row>
    <row r="68" spans="1:13" x14ac:dyDescent="0.2">
      <c r="A68" s="3" t="s">
        <v>44</v>
      </c>
      <c r="C68" s="6">
        <v>663</v>
      </c>
      <c r="D68" s="6">
        <v>1685</v>
      </c>
      <c r="E68" s="6">
        <v>1400</v>
      </c>
      <c r="F68" s="6">
        <v>1833</v>
      </c>
      <c r="G68" s="6"/>
      <c r="H68" s="6">
        <v>1266</v>
      </c>
      <c r="I68" s="6">
        <v>1251</v>
      </c>
      <c r="J68" s="6">
        <v>1280</v>
      </c>
      <c r="K68" s="6">
        <v>1419</v>
      </c>
      <c r="L68" s="6"/>
      <c r="M68" s="6">
        <v>1311</v>
      </c>
    </row>
    <row r="69" spans="1:13" ht="6" customHeight="1" x14ac:dyDescent="0.2">
      <c r="J69" s="6"/>
      <c r="K69" s="6"/>
      <c r="L69" s="6"/>
      <c r="M69" s="6"/>
    </row>
  </sheetData>
  <phoneticPr fontId="0" type="noConversion"/>
  <pageMargins left="0.25" right="0.2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Seven-Year Financial Summary</vt:lpstr>
      <vt:lpstr>Nine-Quarter Financial Summary</vt:lpstr>
    </vt:vector>
  </TitlesOfParts>
  <Company>Micros Systems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InfoQuotes - Charting</dc:title>
  <dc:creator>Micros</dc:creator>
  <cp:lastModifiedBy>Aniket Gupta</cp:lastModifiedBy>
  <cp:lastPrinted>2003-08-28T21:26:26Z</cp:lastPrinted>
  <dcterms:created xsi:type="dcterms:W3CDTF">1997-09-17T15:13:29Z</dcterms:created>
  <dcterms:modified xsi:type="dcterms:W3CDTF">2024-02-03T22:15:43Z</dcterms:modified>
</cp:coreProperties>
</file>