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321F2C67-16F3-4F9A-A5F2-CC8F0FD53454}" xr6:coauthVersionLast="47" xr6:coauthVersionMax="47" xr10:uidLastSave="{00000000-0000-0000-0000-000000000000}"/>
  <bookViews>
    <workbookView xWindow="3348" yWindow="3348" windowWidth="17280" windowHeight="8880" activeTab="1"/>
  </bookViews>
  <sheets>
    <sheet name="Select Financial Data" sheetId="4" r:id="rId1"/>
    <sheet name="Statements of Earnings" sheetId="5" r:id="rId2"/>
    <sheet name="Cash Flow" sheetId="1" r:id="rId3"/>
  </sheets>
  <definedNames>
    <definedName name="_xlnm.Print_Area" localSheetId="2">'Cash Flow'!$A$1:$K$51</definedName>
    <definedName name="_xlnm.Print_Area" localSheetId="0">'Select Financial Data'!$A$1:$K$61</definedName>
    <definedName name="summary9600" localSheetId="0">'Select Financial Data'!$A$4:$R$59</definedName>
    <definedName name="summary9600" localSheetId="1">'Statements of Earnings'!$A$5:$F$49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17" i="1" s="1"/>
  <c r="B41" i="1" s="1"/>
  <c r="C6" i="1"/>
  <c r="C17" i="1" s="1"/>
  <c r="C41" i="1" s="1"/>
  <c r="D6" i="1"/>
  <c r="E6" i="1"/>
  <c r="F6" i="1"/>
  <c r="F17" i="1" s="1"/>
  <c r="F41" i="1" s="1"/>
  <c r="G6" i="1"/>
  <c r="G17" i="1" s="1"/>
  <c r="G41" i="1" s="1"/>
  <c r="H6" i="1"/>
  <c r="I6" i="1"/>
  <c r="J6" i="1"/>
  <c r="J17" i="1" s="1"/>
  <c r="J41" i="1" s="1"/>
  <c r="K6" i="1"/>
  <c r="K17" i="1" s="1"/>
  <c r="K41" i="1" s="1"/>
  <c r="K44" i="1" s="1"/>
  <c r="J42" i="1" s="1"/>
  <c r="D17" i="1"/>
  <c r="D41" i="1" s="1"/>
  <c r="E17" i="1"/>
  <c r="E41" i="1" s="1"/>
  <c r="H17" i="1"/>
  <c r="H41" i="1" s="1"/>
  <c r="I17" i="1"/>
  <c r="I41" i="1" s="1"/>
  <c r="B24" i="1"/>
  <c r="C24" i="1"/>
  <c r="D24" i="1"/>
  <c r="E24" i="1"/>
  <c r="F24" i="1"/>
  <c r="G24" i="1"/>
  <c r="H24" i="1"/>
  <c r="I24" i="1"/>
  <c r="J24" i="1"/>
  <c r="K24" i="1"/>
  <c r="B39" i="1"/>
  <c r="C39" i="1"/>
  <c r="D39" i="1"/>
  <c r="E39" i="1"/>
  <c r="F39" i="1"/>
  <c r="G39" i="1"/>
  <c r="H39" i="1"/>
  <c r="I39" i="1"/>
  <c r="J39" i="1"/>
  <c r="K39" i="1"/>
  <c r="B8" i="4"/>
  <c r="B12" i="4" s="1"/>
  <c r="B14" i="4" s="1"/>
  <c r="B18" i="4" s="1"/>
  <c r="B21" i="4" s="1"/>
  <c r="B25" i="4" s="1"/>
  <c r="C8" i="4"/>
  <c r="D8" i="4"/>
  <c r="D12" i="4" s="1"/>
  <c r="D14" i="4" s="1"/>
  <c r="D18" i="4" s="1"/>
  <c r="D21" i="4" s="1"/>
  <c r="D25" i="4" s="1"/>
  <c r="E8" i="4"/>
  <c r="F8" i="4"/>
  <c r="G8" i="4"/>
  <c r="H8" i="4"/>
  <c r="I8" i="4"/>
  <c r="I12" i="4" s="1"/>
  <c r="I14" i="4" s="1"/>
  <c r="I18" i="4" s="1"/>
  <c r="I21" i="4" s="1"/>
  <c r="I25" i="4" s="1"/>
  <c r="J8" i="4"/>
  <c r="J12" i="4" s="1"/>
  <c r="J14" i="4" s="1"/>
  <c r="J18" i="4" s="1"/>
  <c r="J21" i="4" s="1"/>
  <c r="J25" i="4" s="1"/>
  <c r="K8" i="4"/>
  <c r="B11" i="4"/>
  <c r="C11" i="4"/>
  <c r="C12" i="4" s="1"/>
  <c r="C14" i="4" s="1"/>
  <c r="C18" i="4" s="1"/>
  <c r="C21" i="4" s="1"/>
  <c r="C25" i="4" s="1"/>
  <c r="D11" i="4"/>
  <c r="E11" i="4"/>
  <c r="F11" i="4"/>
  <c r="G11" i="4"/>
  <c r="G12" i="4" s="1"/>
  <c r="G14" i="4" s="1"/>
  <c r="G18" i="4" s="1"/>
  <c r="G21" i="4" s="1"/>
  <c r="G25" i="4" s="1"/>
  <c r="H11" i="4"/>
  <c r="H12" i="4" s="1"/>
  <c r="H14" i="4" s="1"/>
  <c r="H18" i="4" s="1"/>
  <c r="H21" i="4" s="1"/>
  <c r="H25" i="4" s="1"/>
  <c r="I11" i="4"/>
  <c r="J11" i="4"/>
  <c r="K11" i="4"/>
  <c r="K12" i="4" s="1"/>
  <c r="K14" i="4" s="1"/>
  <c r="K18" i="4" s="1"/>
  <c r="K21" i="4" s="1"/>
  <c r="K25" i="4" s="1"/>
  <c r="E12" i="4"/>
  <c r="E14" i="4" s="1"/>
  <c r="E18" i="4" s="1"/>
  <c r="E21" i="4" s="1"/>
  <c r="E25" i="4" s="1"/>
  <c r="F12" i="4"/>
  <c r="F14" i="4" s="1"/>
  <c r="F18" i="4" s="1"/>
  <c r="F21" i="4" s="1"/>
  <c r="F25" i="4" s="1"/>
  <c r="B32" i="4"/>
  <c r="C32" i="4"/>
  <c r="D32" i="4"/>
  <c r="E32" i="4"/>
  <c r="F32" i="4"/>
  <c r="G32" i="4"/>
  <c r="H32" i="4"/>
  <c r="I32" i="4"/>
  <c r="J32" i="4"/>
  <c r="K32" i="4"/>
  <c r="B39" i="4"/>
  <c r="C39" i="4"/>
  <c r="D39" i="4"/>
  <c r="E39" i="4"/>
  <c r="F39" i="4"/>
  <c r="G39" i="4"/>
  <c r="H39" i="4"/>
  <c r="I39" i="4"/>
  <c r="J39" i="4"/>
  <c r="K39" i="4"/>
  <c r="B50" i="4"/>
  <c r="C50" i="4"/>
  <c r="D50" i="4"/>
  <c r="E50" i="4"/>
  <c r="F50" i="4"/>
  <c r="G50" i="4"/>
  <c r="H50" i="4"/>
  <c r="I50" i="4"/>
  <c r="J50" i="4"/>
  <c r="K50" i="4"/>
  <c r="B59" i="4"/>
  <c r="C59" i="4"/>
  <c r="D59" i="4"/>
  <c r="E59" i="4"/>
  <c r="F59" i="4"/>
  <c r="G59" i="4"/>
  <c r="H59" i="4"/>
  <c r="I59" i="4"/>
  <c r="J59" i="4"/>
  <c r="K59" i="4"/>
  <c r="B9" i="5"/>
  <c r="C9" i="5"/>
  <c r="C13" i="5" s="1"/>
  <c r="C15" i="5" s="1"/>
  <c r="C20" i="5" s="1"/>
  <c r="C24" i="5" s="1"/>
  <c r="C27" i="5" s="1"/>
  <c r="C31" i="5" s="1"/>
  <c r="D9" i="5"/>
  <c r="D13" i="5" s="1"/>
  <c r="D15" i="5" s="1"/>
  <c r="D20" i="5" s="1"/>
  <c r="D24" i="5" s="1"/>
  <c r="D27" i="5" s="1"/>
  <c r="D31" i="5" s="1"/>
  <c r="E9" i="5"/>
  <c r="F9" i="5"/>
  <c r="B12" i="5"/>
  <c r="C12" i="5"/>
  <c r="D12" i="5"/>
  <c r="E12" i="5"/>
  <c r="F12" i="5"/>
  <c r="B13" i="5"/>
  <c r="B15" i="5" s="1"/>
  <c r="B20" i="5" s="1"/>
  <c r="B24" i="5" s="1"/>
  <c r="B27" i="5" s="1"/>
  <c r="B31" i="5" s="1"/>
  <c r="E13" i="5"/>
  <c r="F13" i="5"/>
  <c r="F15" i="5" s="1"/>
  <c r="F20" i="5" s="1"/>
  <c r="F24" i="5" s="1"/>
  <c r="F27" i="5" s="1"/>
  <c r="F31" i="5" s="1"/>
  <c r="E15" i="5"/>
  <c r="E20" i="5" s="1"/>
  <c r="E24" i="5" s="1"/>
  <c r="E27" i="5" s="1"/>
  <c r="E31" i="5" s="1"/>
  <c r="B38" i="5"/>
  <c r="C38" i="5"/>
  <c r="D38" i="5"/>
  <c r="D41" i="5" s="1"/>
  <c r="E38" i="5"/>
  <c r="F38" i="5"/>
  <c r="B41" i="5"/>
  <c r="C41" i="5"/>
  <c r="E41" i="5"/>
  <c r="F41" i="5"/>
  <c r="B48" i="5"/>
  <c r="B51" i="5" s="1"/>
  <c r="C48" i="5"/>
  <c r="D48" i="5"/>
  <c r="E48" i="5"/>
  <c r="F48" i="5"/>
  <c r="F51" i="5" s="1"/>
  <c r="C51" i="5"/>
  <c r="D51" i="5"/>
  <c r="E51" i="5"/>
  <c r="J44" i="1" l="1"/>
  <c r="I42" i="1" s="1"/>
  <c r="I44" i="1" s="1"/>
  <c r="H42" i="1" s="1"/>
  <c r="H44" i="1" s="1"/>
  <c r="G42" i="1" s="1"/>
  <c r="G44" i="1" s="1"/>
  <c r="F42" i="1" s="1"/>
  <c r="F44" i="1" s="1"/>
  <c r="E42" i="1" s="1"/>
  <c r="E44" i="1" s="1"/>
  <c r="D42" i="1" s="1"/>
  <c r="D44" i="1" s="1"/>
  <c r="C42" i="1" s="1"/>
  <c r="C44" i="1" s="1"/>
  <c r="B42" i="1" s="1"/>
  <c r="B44" i="1" s="1"/>
</calcChain>
</file>

<file path=xl/connections.xml><?xml version="1.0" encoding="utf-8"?>
<connections xmlns="http://schemas.openxmlformats.org/spreadsheetml/2006/main">
  <connection id="1" name="summary9600" type="6" refreshedVersion="0" background="1" saveData="1">
    <textPr sourceFile="C:\WINNT\Profiles\jamiekoeppen\Desktop\summary9600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ummary96001" type="6" refreshedVersion="0" background="1" saveData="1">
    <textPr sourceFile="C:\WINNT\Profiles\jamiekoeppen\Desktop\summary9600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<sst xmlns="http://schemas.openxmlformats.org/spreadsheetml/2006/main" count="134" uniqueCount="92">
  <si>
    <t>Total</t>
  </si>
  <si>
    <t>Consolidated Operating Results</t>
  </si>
  <si>
    <t>Freight and delivery revenues</t>
  </si>
  <si>
    <t>Total revenues</t>
  </si>
  <si>
    <t>Cost of sales, other costs and expenses</t>
  </si>
  <si>
    <t>Freight and delivery costs</t>
  </si>
  <si>
    <t>Cost of operations</t>
  </si>
  <si>
    <t>Earnings from Operations</t>
  </si>
  <si>
    <t>Interest expense on debt</t>
  </si>
  <si>
    <t>Taxes on income</t>
  </si>
  <si>
    <t>Net Earnings</t>
  </si>
  <si>
    <t>Basic Earnings Per Common Share</t>
  </si>
  <si>
    <t>Diluted Earnings Per Common Share</t>
  </si>
  <si>
    <t>Condensed Consolidated Balance Sheet Data</t>
  </si>
  <si>
    <t>Current deferred income tax benefits</t>
  </si>
  <si>
    <t>Current assets -- other</t>
  </si>
  <si>
    <t>Property, plant and equipment, net</t>
  </si>
  <si>
    <t>Goodwill, net</t>
  </si>
  <si>
    <t>Other intangibles, net</t>
  </si>
  <si>
    <t>Other noncurrent assets</t>
  </si>
  <si>
    <t>Current liabilities -- other</t>
  </si>
  <si>
    <t>Current maturities of long-term debt</t>
  </si>
  <si>
    <t>Long-term debt and commercial paper</t>
  </si>
  <si>
    <t>Pension and postretirement benefits</t>
  </si>
  <si>
    <t>Noncurrent deferred income taxes</t>
  </si>
  <si>
    <t>Other noncurrent liabilities</t>
  </si>
  <si>
    <t>Shareholders’ equity</t>
  </si>
  <si>
    <t xml:space="preserve">        and commercial paper</t>
  </si>
  <si>
    <t>(add 000, except per share)</t>
  </si>
  <si>
    <t>Extraordinary loss on early extinguishment</t>
  </si>
  <si>
    <t>Extraordinary item</t>
  </si>
  <si>
    <t>(add 000)</t>
  </si>
  <si>
    <t>Net earnings</t>
  </si>
  <si>
    <t>Loss on early extinguishment of debt, net</t>
  </si>
  <si>
    <t>Adjustments to reconcile earnings to cash</t>
  </si>
  <si>
    <t>provided by operating activities:</t>
  </si>
  <si>
    <t xml:space="preserve">     Depreciation, depletion and amortization</t>
  </si>
  <si>
    <t xml:space="preserve">     Changes in operating assets and liabilities:</t>
  </si>
  <si>
    <t xml:space="preserve">             Net changes in receivables, inventories and payables </t>
  </si>
  <si>
    <t xml:space="preserve">             Other assets and liabilities, net</t>
  </si>
  <si>
    <t>Net Cash Provided by Operating Activities</t>
  </si>
  <si>
    <t>Additions to property, plant and equipment</t>
  </si>
  <si>
    <t>Acquisitions, net</t>
  </si>
  <si>
    <t>Net Cash Used for Investing Activities</t>
  </si>
  <si>
    <t>Cash Flows from Financing Activities:</t>
  </si>
  <si>
    <t>Cash Flows from Investing Activities:</t>
  </si>
  <si>
    <t>Cash Flows from Operating Activities:</t>
  </si>
  <si>
    <t>Repayments of long-term debt</t>
  </si>
  <si>
    <t>Early extinguishment of debt, net</t>
  </si>
  <si>
    <t>Increase in long-term debt</t>
  </si>
  <si>
    <t>Commercial paper and line of credit, net</t>
  </si>
  <si>
    <t>Repayment of loan payable to Lockheed Martin Corporation</t>
  </si>
  <si>
    <t>Increase in loan payable to Lockheed Martin Corporation</t>
  </si>
  <si>
    <t>Debt issue costs</t>
  </si>
  <si>
    <t>Dividends paid</t>
  </si>
  <si>
    <t>Common stock repurchases</t>
  </si>
  <si>
    <t xml:space="preserve">             Deferred income taxes</t>
  </si>
  <si>
    <t>Cumulative effect of change in accounting principle</t>
  </si>
  <si>
    <t>Earnings before cumulative effect and extraordinary item</t>
  </si>
  <si>
    <t>Cumulative effect of accounting change</t>
  </si>
  <si>
    <t xml:space="preserve">     of debt</t>
  </si>
  <si>
    <t>Earnings before taxes on income, extraordinary</t>
  </si>
  <si>
    <t xml:space="preserve">    item and cumulative effect of accounting change</t>
  </si>
  <si>
    <t>Earnings before Extraordinary Item and Cumulative</t>
  </si>
  <si>
    <t xml:space="preserve">    Effect of Accounting Change</t>
  </si>
  <si>
    <t>Net Sales</t>
  </si>
  <si>
    <t>Issuances of common stock</t>
  </si>
  <si>
    <t>Net Cash (Used for) Provided by Financing Activities</t>
  </si>
  <si>
    <t>Cash Dividends Per Common Share</t>
  </si>
  <si>
    <t xml:space="preserve">     of change in accounting principle</t>
  </si>
  <si>
    <t>Other operating (income) and expenses, net</t>
  </si>
  <si>
    <t>Other nonoperating (income) and expenses, net</t>
  </si>
  <si>
    <t>Termination of interest rate swaps</t>
  </si>
  <si>
    <t>Net Increase (Decrease) in Cash and Cash Equivalents</t>
  </si>
  <si>
    <t>Cash and Cash Equivalents, beginning of year</t>
  </si>
  <si>
    <t>Cash and Cash Equivalents, end of year</t>
  </si>
  <si>
    <t>Change in bank overdraft</t>
  </si>
  <si>
    <t xml:space="preserve">Earnings from continuing operations before taxes on </t>
  </si>
  <si>
    <t xml:space="preserve">   accounting change</t>
  </si>
  <si>
    <t xml:space="preserve">   income, extraordinary item and cumulative effect of </t>
  </si>
  <si>
    <t xml:space="preserve">Earnings from Continuing Operations before </t>
  </si>
  <si>
    <t xml:space="preserve">    Accounting Change</t>
  </si>
  <si>
    <t xml:space="preserve">    Extraordinary Item and Cumulative Effect of</t>
  </si>
  <si>
    <t>Discontinued operations, net of taxes</t>
  </si>
  <si>
    <t xml:space="preserve">Earnings before Extraordinary Item and Cumulative </t>
  </si>
  <si>
    <t>Earnings before extraordinary item and cumulative effect</t>
  </si>
  <si>
    <t>Discontinued operations</t>
  </si>
  <si>
    <t xml:space="preserve">     of accounting change</t>
  </si>
  <si>
    <t>Proceeds from divestitures of assets**</t>
  </si>
  <si>
    <t>Other investing activities, net**</t>
  </si>
  <si>
    <t xml:space="preserve">     Gains on sales of assets*</t>
  </si>
  <si>
    <t xml:space="preserve">     Other items, net*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</si>
</sst>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8" formatCode="_(* #,##0_);_(* \(#,##0\);_(* &quot;-&quot;??_);_(@_)"/>
    <numFmt numFmtId="170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0" borderId="3" xfId="0" applyFont="1" applyBorder="1"/>
    <xf numFmtId="0" fontId="2" fillId="0" borderId="0" xfId="0" applyFont="1" applyBorder="1"/>
    <xf numFmtId="164" fontId="0" fillId="0" borderId="0" xfId="0" applyNumberFormat="1" applyBorder="1"/>
    <xf numFmtId="165" fontId="0" fillId="0" borderId="0" xfId="0" applyNumberFormat="1" applyBorder="1"/>
    <xf numFmtId="0" fontId="3" fillId="0" borderId="0" xfId="0" applyFont="1" applyFill="1" applyBorder="1"/>
    <xf numFmtId="168" fontId="0" fillId="0" borderId="1" xfId="1" applyNumberFormat="1" applyFont="1" applyBorder="1" applyAlignment="1">
      <alignment horizontal="right"/>
    </xf>
    <xf numFmtId="168" fontId="0" fillId="0" borderId="1" xfId="1" applyNumberFormat="1" applyFont="1" applyBorder="1"/>
    <xf numFmtId="0" fontId="0" fillId="0" borderId="0" xfId="0" applyBorder="1" applyAlignment="1"/>
    <xf numFmtId="0" fontId="3" fillId="0" borderId="0" xfId="0" applyFont="1"/>
    <xf numFmtId="168" fontId="0" fillId="0" borderId="0" xfId="1" applyNumberFormat="1" applyFont="1"/>
    <xf numFmtId="168" fontId="3" fillId="0" borderId="1" xfId="1" applyNumberFormat="1" applyFont="1" applyBorder="1"/>
    <xf numFmtId="168" fontId="0" fillId="0" borderId="2" xfId="1" applyNumberFormat="1" applyFont="1" applyBorder="1"/>
    <xf numFmtId="168" fontId="0" fillId="0" borderId="0" xfId="1" applyNumberFormat="1" applyFont="1" applyBorder="1"/>
    <xf numFmtId="43" fontId="0" fillId="0" borderId="0" xfId="1" applyNumberFormat="1" applyFont="1" applyBorder="1"/>
    <xf numFmtId="165" fontId="0" fillId="0" borderId="0" xfId="0" applyNumberFormat="1" applyFill="1" applyBorder="1"/>
    <xf numFmtId="43" fontId="0" fillId="0" borderId="1" xfId="1" applyNumberFormat="1" applyFont="1" applyBorder="1"/>
    <xf numFmtId="170" fontId="0" fillId="0" borderId="0" xfId="2" applyNumberFormat="1" applyFont="1"/>
    <xf numFmtId="44" fontId="0" fillId="0" borderId="2" xfId="2" applyFont="1" applyBorder="1"/>
    <xf numFmtId="170" fontId="0" fillId="0" borderId="2" xfId="2" applyNumberFormat="1" applyFont="1" applyBorder="1"/>
    <xf numFmtId="44" fontId="0" fillId="0" borderId="0" xfId="2" applyFont="1" applyBorder="1"/>
    <xf numFmtId="44" fontId="0" fillId="0" borderId="2" xfId="2" applyNumberFormat="1" applyFont="1" applyBorder="1"/>
    <xf numFmtId="44" fontId="0" fillId="0" borderId="0" xfId="2" applyNumberFormat="1" applyFont="1" applyBorder="1"/>
    <xf numFmtId="0" fontId="3" fillId="0" borderId="0" xfId="0" applyFont="1" applyBorder="1"/>
    <xf numFmtId="168" fontId="3" fillId="0" borderId="0" xfId="1" applyNumberFormat="1" applyFont="1" applyBorder="1"/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170" fontId="0" fillId="0" borderId="0" xfId="2" applyNumberFormat="1" applyFont="1" applyFill="1"/>
    <xf numFmtId="168" fontId="3" fillId="0" borderId="1" xfId="1" applyNumberFormat="1" applyFont="1" applyFill="1" applyBorder="1"/>
    <xf numFmtId="168" fontId="0" fillId="0" borderId="1" xfId="1" applyNumberFormat="1" applyFont="1" applyFill="1" applyBorder="1" applyAlignment="1">
      <alignment horizontal="right"/>
    </xf>
    <xf numFmtId="168" fontId="0" fillId="0" borderId="0" xfId="1" applyNumberFormat="1" applyFont="1" applyFill="1"/>
    <xf numFmtId="168" fontId="0" fillId="0" borderId="1" xfId="1" applyNumberFormat="1" applyFont="1" applyFill="1" applyBorder="1"/>
    <xf numFmtId="168" fontId="0" fillId="0" borderId="0" xfId="1" applyNumberFormat="1" applyFont="1" applyFill="1" applyBorder="1"/>
    <xf numFmtId="170" fontId="0" fillId="0" borderId="2" xfId="2" applyNumberFormat="1" applyFont="1" applyFill="1" applyBorder="1"/>
    <xf numFmtId="164" fontId="0" fillId="0" borderId="0" xfId="0" applyNumberFormat="1" applyFill="1" applyBorder="1"/>
    <xf numFmtId="44" fontId="0" fillId="0" borderId="0" xfId="2" applyNumberFormat="1" applyFont="1" applyFill="1" applyBorder="1"/>
    <xf numFmtId="43" fontId="0" fillId="0" borderId="0" xfId="1" applyNumberFormat="1" applyFont="1" applyFill="1" applyBorder="1"/>
    <xf numFmtId="43" fontId="0" fillId="0" borderId="1" xfId="1" applyNumberFormat="1" applyFont="1" applyFill="1" applyBorder="1"/>
    <xf numFmtId="44" fontId="0" fillId="0" borderId="2" xfId="2" applyNumberFormat="1" applyFont="1" applyFill="1" applyBorder="1"/>
    <xf numFmtId="44" fontId="0" fillId="0" borderId="0" xfId="2" applyFont="1" applyFill="1" applyBorder="1"/>
    <xf numFmtId="44" fontId="0" fillId="0" borderId="2" xfId="2" applyFont="1" applyFill="1" applyBorder="1"/>
    <xf numFmtId="168" fontId="0" fillId="0" borderId="2" xfId="1" applyNumberFormat="1" applyFont="1" applyFill="1" applyBorder="1"/>
    <xf numFmtId="0" fontId="2" fillId="0" borderId="0" xfId="0" applyFont="1" applyFill="1"/>
    <xf numFmtId="43" fontId="0" fillId="0" borderId="0" xfId="1" applyFont="1" applyBorder="1"/>
    <xf numFmtId="43" fontId="0" fillId="0" borderId="1" xfId="1" applyFont="1" applyBorder="1"/>
    <xf numFmtId="168" fontId="3" fillId="0" borderId="0" xfId="1" applyNumberFormat="1" applyFont="1" applyFill="1" applyBorder="1"/>
    <xf numFmtId="0" fontId="3" fillId="0" borderId="0" xfId="0" applyFont="1" applyFill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170" fontId="2" fillId="0" borderId="0" xfId="2" applyNumberFormat="1" applyFont="1"/>
    <xf numFmtId="168" fontId="2" fillId="0" borderId="1" xfId="1" applyNumberFormat="1" applyFont="1" applyBorder="1"/>
    <xf numFmtId="168" fontId="2" fillId="0" borderId="0" xfId="1" applyNumberFormat="1" applyFont="1"/>
    <xf numFmtId="168" fontId="2" fillId="0" borderId="0" xfId="1" applyNumberFormat="1" applyFont="1" applyBorder="1"/>
    <xf numFmtId="168" fontId="2" fillId="0" borderId="1" xfId="1" applyNumberFormat="1" applyFont="1" applyBorder="1" applyAlignment="1">
      <alignment horizontal="right"/>
    </xf>
    <xf numFmtId="170" fontId="2" fillId="0" borderId="2" xfId="2" applyNumberFormat="1" applyFont="1" applyBorder="1"/>
    <xf numFmtId="164" fontId="2" fillId="0" borderId="0" xfId="0" applyNumberFormat="1" applyFont="1" applyBorder="1"/>
    <xf numFmtId="44" fontId="2" fillId="0" borderId="0" xfId="2" applyNumberFormat="1" applyFont="1" applyBorder="1"/>
    <xf numFmtId="43" fontId="2" fillId="0" borderId="0" xfId="1" applyNumberFormat="1" applyFont="1" applyBorder="1"/>
    <xf numFmtId="43" fontId="2" fillId="0" borderId="1" xfId="1" applyNumberFormat="1" applyFont="1" applyBorder="1"/>
    <xf numFmtId="44" fontId="2" fillId="0" borderId="2" xfId="2" applyNumberFormat="1" applyFont="1" applyBorder="1"/>
    <xf numFmtId="44" fontId="2" fillId="0" borderId="0" xfId="2" applyFont="1" applyBorder="1"/>
    <xf numFmtId="44" fontId="2" fillId="0" borderId="2" xfId="2" applyFont="1" applyBorder="1"/>
    <xf numFmtId="165" fontId="2" fillId="0" borderId="0" xfId="0" applyNumberFormat="1" applyFont="1" applyBorder="1"/>
    <xf numFmtId="168" fontId="2" fillId="0" borderId="2" xfId="1" applyNumberFormat="1" applyFont="1" applyBorder="1"/>
    <xf numFmtId="43" fontId="2" fillId="0" borderId="1" xfId="1" applyFont="1" applyBorder="1"/>
    <xf numFmtId="43" fontId="2" fillId="0" borderId="0" xfId="1" applyFont="1" applyBorder="1"/>
    <xf numFmtId="168" fontId="2" fillId="0" borderId="0" xfId="1" applyNumberFormat="1" applyFont="1" applyFill="1"/>
    <xf numFmtId="168" fontId="2" fillId="0" borderId="1" xfId="1" applyNumberFormat="1" applyFont="1" applyFill="1" applyBorder="1"/>
    <xf numFmtId="170" fontId="2" fillId="0" borderId="2" xfId="2" applyNumberFormat="1" applyFont="1" applyFill="1" applyBorder="1"/>
    <xf numFmtId="0" fontId="2" fillId="0" borderId="0" xfId="0" applyFont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1</xdr:row>
      <xdr:rowOff>30480</xdr:rowOff>
    </xdr:from>
    <xdr:to>
      <xdr:col>9</xdr:col>
      <xdr:colOff>830580</xdr:colOff>
      <xdr:row>2</xdr:row>
      <xdr:rowOff>38100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C3E44859-1805-726F-FDF9-9E470FB61E3B}"/>
            </a:ext>
          </a:extLst>
        </xdr:cNvPr>
        <xdr:cNvSpPr txBox="1">
          <a:spLocks noChangeArrowheads="1"/>
        </xdr:cNvSpPr>
      </xdr:nvSpPr>
      <xdr:spPr bwMode="auto">
        <a:xfrm>
          <a:off x="4160520" y="198120"/>
          <a:ext cx="725424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The operating results presented below are prior to the reclassification of discontinued operations.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2788920</xdr:colOff>
      <xdr:row>1</xdr:row>
      <xdr:rowOff>68580</xdr:rowOff>
    </xdr:from>
    <xdr:to>
      <xdr:col>6</xdr:col>
      <xdr:colOff>373380</xdr:colOff>
      <xdr:row>2</xdr:row>
      <xdr:rowOff>68580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87C36502-7967-B0E6-13CE-3B13A6A29F82}"/>
            </a:ext>
          </a:extLst>
        </xdr:cNvPr>
        <xdr:cNvSpPr txBox="1">
          <a:spLocks noChangeArrowheads="1"/>
        </xdr:cNvSpPr>
      </xdr:nvSpPr>
      <xdr:spPr bwMode="auto">
        <a:xfrm>
          <a:off x="2788920" y="236220"/>
          <a:ext cx="538734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The operating results below reflect the reclassification of discontinued operations.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44</xdr:row>
      <xdr:rowOff>99060</xdr:rowOff>
    </xdr:from>
    <xdr:to>
      <xdr:col>10</xdr:col>
      <xdr:colOff>518160</xdr:colOff>
      <xdr:row>48</xdr:row>
      <xdr:rowOff>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650F81CA-6F22-5D9E-2EB1-BE976E9C430E}"/>
            </a:ext>
          </a:extLst>
        </xdr:cNvPr>
        <xdr:cNvSpPr txBox="1">
          <a:spLocks noChangeArrowheads="1"/>
        </xdr:cNvSpPr>
      </xdr:nvSpPr>
      <xdr:spPr bwMode="auto">
        <a:xfrm>
          <a:off x="4480560" y="7482840"/>
          <a:ext cx="686562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*   For years prior to 2000, gains and losses on sales of assets are included in "Other items, net".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**  For years prior to 2000, proceeds from divestitures of assets are included in "Other investing activities, net"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summary960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mmary960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59"/>
  <sheetViews>
    <sheetView topLeftCell="A32" workbookViewId="0">
      <selection activeCell="A61" sqref="A61"/>
    </sheetView>
  </sheetViews>
  <sheetFormatPr defaultRowHeight="13.2" x14ac:dyDescent="0.25"/>
  <cols>
    <col min="1" max="1" width="47.5546875" customWidth="1"/>
    <col min="2" max="2" width="12.6640625" style="1" customWidth="1"/>
    <col min="3" max="4" width="12.6640625" customWidth="1"/>
    <col min="5" max="6" width="14.109375" bestFit="1" customWidth="1"/>
    <col min="7" max="7" width="14.109375" style="37" bestFit="1" customWidth="1"/>
    <col min="8" max="8" width="14" style="37" bestFit="1" customWidth="1"/>
    <col min="9" max="11" width="12.44140625" style="37" bestFit="1" customWidth="1"/>
    <col min="12" max="12" width="5.5546875" customWidth="1"/>
    <col min="13" max="13" width="6.44140625" customWidth="1"/>
    <col min="14" max="14" width="8.44140625" customWidth="1"/>
    <col min="15" max="15" width="8.109375" customWidth="1"/>
    <col min="16" max="17" width="6.5546875" bestFit="1" customWidth="1"/>
    <col min="18" max="18" width="8.44140625" customWidth="1"/>
  </cols>
  <sheetData>
    <row r="4" spans="1:11" x14ac:dyDescent="0.25">
      <c r="A4" s="7" t="s">
        <v>28</v>
      </c>
      <c r="B4" s="8">
        <v>2003</v>
      </c>
      <c r="C4" s="8">
        <v>2002</v>
      </c>
      <c r="D4" s="8">
        <v>2001</v>
      </c>
      <c r="E4" s="8">
        <v>2000</v>
      </c>
      <c r="F4" s="8">
        <v>1999</v>
      </c>
      <c r="G4" s="36">
        <v>1998</v>
      </c>
      <c r="H4" s="36">
        <v>1997</v>
      </c>
      <c r="I4" s="36">
        <v>1996</v>
      </c>
      <c r="J4" s="36">
        <v>1995</v>
      </c>
      <c r="K4" s="36">
        <v>1994</v>
      </c>
    </row>
    <row r="5" spans="1:11" x14ac:dyDescent="0.25">
      <c r="A5" s="1" t="s">
        <v>1</v>
      </c>
      <c r="B5" s="59"/>
      <c r="C5" s="6"/>
      <c r="D5" s="6"/>
    </row>
    <row r="6" spans="1:11" x14ac:dyDescent="0.25">
      <c r="A6" s="1" t="s">
        <v>65</v>
      </c>
      <c r="B6" s="60">
        <v>1537869</v>
      </c>
      <c r="C6" s="27">
        <v>1498180</v>
      </c>
      <c r="D6" s="27">
        <v>1507335</v>
      </c>
      <c r="E6" s="27">
        <v>1333381</v>
      </c>
      <c r="F6" s="27">
        <v>1259141</v>
      </c>
      <c r="G6" s="38">
        <v>1057691</v>
      </c>
      <c r="H6" s="38">
        <v>900863</v>
      </c>
      <c r="I6" s="38">
        <v>721947</v>
      </c>
      <c r="J6" s="38">
        <v>664406</v>
      </c>
      <c r="K6" s="38">
        <v>501660</v>
      </c>
    </row>
    <row r="7" spans="1:11" x14ac:dyDescent="0.25">
      <c r="A7" t="s">
        <v>2</v>
      </c>
      <c r="B7" s="61">
        <v>212425</v>
      </c>
      <c r="C7" s="21">
        <v>195336</v>
      </c>
      <c r="D7" s="21">
        <v>212359</v>
      </c>
      <c r="E7" s="21">
        <v>184517</v>
      </c>
      <c r="F7" s="21">
        <v>175292</v>
      </c>
      <c r="G7" s="39">
        <v>143805</v>
      </c>
      <c r="H7" s="39">
        <v>128326</v>
      </c>
      <c r="I7" s="39">
        <v>102974</v>
      </c>
      <c r="J7" s="40">
        <v>88269</v>
      </c>
      <c r="K7" s="40">
        <v>53019</v>
      </c>
    </row>
    <row r="8" spans="1:11" x14ac:dyDescent="0.25">
      <c r="A8" s="2" t="s">
        <v>3</v>
      </c>
      <c r="B8" s="61">
        <f>SUM(B6:B7)</f>
        <v>1750294</v>
      </c>
      <c r="C8" s="21">
        <f>SUM(C6:C7)</f>
        <v>1693516</v>
      </c>
      <c r="D8" s="21">
        <f>SUM(D6:D7)</f>
        <v>1719694</v>
      </c>
      <c r="E8" s="21">
        <f t="shared" ref="E8:K8" si="0">SUM(E6:E7)</f>
        <v>1517898</v>
      </c>
      <c r="F8" s="21">
        <f t="shared" si="0"/>
        <v>1434433</v>
      </c>
      <c r="G8" s="39">
        <f t="shared" si="0"/>
        <v>1201496</v>
      </c>
      <c r="H8" s="39">
        <f t="shared" si="0"/>
        <v>1029189</v>
      </c>
      <c r="I8" s="39">
        <f t="shared" si="0"/>
        <v>824921</v>
      </c>
      <c r="J8" s="39">
        <f t="shared" si="0"/>
        <v>752675</v>
      </c>
      <c r="K8" s="39">
        <f t="shared" si="0"/>
        <v>554679</v>
      </c>
    </row>
    <row r="9" spans="1:11" x14ac:dyDescent="0.25">
      <c r="A9" t="s">
        <v>4</v>
      </c>
      <c r="B9" s="62">
        <v>1360112</v>
      </c>
      <c r="C9" s="20">
        <v>1325870</v>
      </c>
      <c r="D9" s="20">
        <v>1310657</v>
      </c>
      <c r="E9" s="20">
        <v>1131445</v>
      </c>
      <c r="F9" s="20">
        <v>1044456</v>
      </c>
      <c r="G9" s="41">
        <v>861625</v>
      </c>
      <c r="H9" s="41">
        <v>738093</v>
      </c>
      <c r="I9" s="41">
        <v>601271</v>
      </c>
      <c r="J9" s="41">
        <v>556841</v>
      </c>
      <c r="K9" s="41">
        <v>409773</v>
      </c>
    </row>
    <row r="10" spans="1:11" x14ac:dyDescent="0.25">
      <c r="A10" t="s">
        <v>5</v>
      </c>
      <c r="B10" s="61">
        <v>212425</v>
      </c>
      <c r="C10" s="21">
        <v>195336</v>
      </c>
      <c r="D10" s="21">
        <v>212359</v>
      </c>
      <c r="E10" s="21">
        <v>184517</v>
      </c>
      <c r="F10" s="21">
        <v>175292</v>
      </c>
      <c r="G10" s="39">
        <v>143805</v>
      </c>
      <c r="H10" s="39">
        <v>128326</v>
      </c>
      <c r="I10" s="39">
        <v>102974</v>
      </c>
      <c r="J10" s="40">
        <v>88269</v>
      </c>
      <c r="K10" s="40">
        <v>53019</v>
      </c>
    </row>
    <row r="11" spans="1:11" x14ac:dyDescent="0.25">
      <c r="A11" s="2" t="s">
        <v>6</v>
      </c>
      <c r="B11" s="61">
        <f>SUM(B9:B10)</f>
        <v>1572537</v>
      </c>
      <c r="C11" s="21">
        <f>SUM(C9:C10)</f>
        <v>1521206</v>
      </c>
      <c r="D11" s="21">
        <f>SUM(D9:D10)</f>
        <v>1523016</v>
      </c>
      <c r="E11" s="21">
        <f t="shared" ref="E11:K11" si="1">SUM(E9:E10)</f>
        <v>1315962</v>
      </c>
      <c r="F11" s="21">
        <f t="shared" si="1"/>
        <v>1219748</v>
      </c>
      <c r="G11" s="39">
        <f t="shared" si="1"/>
        <v>1005430</v>
      </c>
      <c r="H11" s="39">
        <f t="shared" si="1"/>
        <v>866419</v>
      </c>
      <c r="I11" s="39">
        <f t="shared" si="1"/>
        <v>704245</v>
      </c>
      <c r="J11" s="39">
        <f t="shared" si="1"/>
        <v>645110</v>
      </c>
      <c r="K11" s="39">
        <f t="shared" si="1"/>
        <v>462792</v>
      </c>
    </row>
    <row r="12" spans="1:11" x14ac:dyDescent="0.25">
      <c r="A12" s="33"/>
      <c r="B12" s="63">
        <f t="shared" ref="B12:G12" si="2">B8-B11</f>
        <v>177757</v>
      </c>
      <c r="C12" s="34">
        <f t="shared" si="2"/>
        <v>172310</v>
      </c>
      <c r="D12" s="34">
        <f t="shared" si="2"/>
        <v>196678</v>
      </c>
      <c r="E12" s="34">
        <f t="shared" si="2"/>
        <v>201936</v>
      </c>
      <c r="F12" s="34">
        <f t="shared" si="2"/>
        <v>214685</v>
      </c>
      <c r="G12" s="56">
        <f t="shared" si="2"/>
        <v>196066</v>
      </c>
      <c r="H12" s="56">
        <f>H8+H11</f>
        <v>1895608</v>
      </c>
      <c r="I12" s="56">
        <f>I8-I11</f>
        <v>120676</v>
      </c>
      <c r="J12" s="56">
        <f>J8-J11</f>
        <v>107565</v>
      </c>
      <c r="K12" s="56">
        <f>K8-K11</f>
        <v>91887</v>
      </c>
    </row>
    <row r="13" spans="1:11" s="9" customFormat="1" x14ac:dyDescent="0.25">
      <c r="A13" s="35" t="s">
        <v>70</v>
      </c>
      <c r="B13" s="61">
        <v>-6467</v>
      </c>
      <c r="C13" s="21">
        <v>-5843</v>
      </c>
      <c r="D13" s="21">
        <v>-12330</v>
      </c>
      <c r="E13" s="21">
        <v>-4789</v>
      </c>
      <c r="F13" s="21">
        <v>-9198</v>
      </c>
      <c r="G13" s="39">
        <v>-2146</v>
      </c>
      <c r="H13" s="39">
        <v>-2110</v>
      </c>
      <c r="I13" s="39">
        <v>-4960</v>
      </c>
      <c r="J13" s="39">
        <v>-2163</v>
      </c>
      <c r="K13" s="39">
        <v>-1802</v>
      </c>
    </row>
    <row r="14" spans="1:11" x14ac:dyDescent="0.25">
      <c r="A14" s="1" t="s">
        <v>7</v>
      </c>
      <c r="B14" s="62">
        <f t="shared" ref="B14:K14" si="3">B12-B13</f>
        <v>184224</v>
      </c>
      <c r="C14" s="20">
        <f t="shared" si="3"/>
        <v>178153</v>
      </c>
      <c r="D14" s="20">
        <f t="shared" si="3"/>
        <v>209008</v>
      </c>
      <c r="E14" s="20">
        <f t="shared" si="3"/>
        <v>206725</v>
      </c>
      <c r="F14" s="20">
        <f t="shared" si="3"/>
        <v>223883</v>
      </c>
      <c r="G14" s="41">
        <f t="shared" si="3"/>
        <v>198212</v>
      </c>
      <c r="H14" s="41">
        <f t="shared" si="3"/>
        <v>1897718</v>
      </c>
      <c r="I14" s="41">
        <f t="shared" si="3"/>
        <v>125636</v>
      </c>
      <c r="J14" s="41">
        <f t="shared" si="3"/>
        <v>109728</v>
      </c>
      <c r="K14" s="41">
        <f t="shared" si="3"/>
        <v>93689</v>
      </c>
    </row>
    <row r="15" spans="1:11" x14ac:dyDescent="0.25">
      <c r="A15" t="s">
        <v>8</v>
      </c>
      <c r="B15" s="62">
        <v>42587</v>
      </c>
      <c r="C15" s="20">
        <v>44028</v>
      </c>
      <c r="D15" s="20">
        <v>46792</v>
      </c>
      <c r="E15" s="20">
        <v>41895</v>
      </c>
      <c r="F15" s="20">
        <v>39411</v>
      </c>
      <c r="G15" s="41">
        <v>23759</v>
      </c>
      <c r="H15" s="41">
        <v>16899</v>
      </c>
      <c r="I15" s="41">
        <v>10121</v>
      </c>
      <c r="J15" s="41">
        <v>9733</v>
      </c>
      <c r="K15" s="41">
        <v>6865</v>
      </c>
    </row>
    <row r="16" spans="1:11" x14ac:dyDescent="0.25">
      <c r="A16" s="3" t="s">
        <v>71</v>
      </c>
      <c r="B16" s="61">
        <v>-1365</v>
      </c>
      <c r="C16" s="17">
        <v>-10145</v>
      </c>
      <c r="D16" s="17">
        <v>3777</v>
      </c>
      <c r="E16" s="17">
        <v>-3991</v>
      </c>
      <c r="F16" s="17">
        <v>-9841</v>
      </c>
      <c r="G16" s="42">
        <v>311</v>
      </c>
      <c r="H16" s="42">
        <v>-3231</v>
      </c>
      <c r="I16" s="42">
        <v>-3438</v>
      </c>
      <c r="J16" s="42">
        <v>-3796</v>
      </c>
      <c r="K16" s="42">
        <v>-3596</v>
      </c>
    </row>
    <row r="17" spans="1:12" x14ac:dyDescent="0.25">
      <c r="A17" t="s">
        <v>61</v>
      </c>
      <c r="B17" s="62"/>
      <c r="C17" s="20"/>
      <c r="D17" s="20"/>
      <c r="E17" s="20"/>
      <c r="F17" s="20"/>
      <c r="G17" s="41"/>
      <c r="H17" s="41"/>
      <c r="I17" s="41"/>
      <c r="J17" s="41"/>
      <c r="K17" s="41"/>
    </row>
    <row r="18" spans="1:12" x14ac:dyDescent="0.25">
      <c r="A18" t="s">
        <v>62</v>
      </c>
      <c r="B18" s="62">
        <f t="shared" ref="B18:K18" si="4">B14-B15-B16</f>
        <v>143002</v>
      </c>
      <c r="C18" s="20">
        <f t="shared" si="4"/>
        <v>144270</v>
      </c>
      <c r="D18" s="20">
        <f t="shared" si="4"/>
        <v>158439</v>
      </c>
      <c r="E18" s="20">
        <f t="shared" si="4"/>
        <v>168821</v>
      </c>
      <c r="F18" s="20">
        <f t="shared" si="4"/>
        <v>194313</v>
      </c>
      <c r="G18" s="20">
        <f t="shared" si="4"/>
        <v>174142</v>
      </c>
      <c r="H18" s="20">
        <f t="shared" si="4"/>
        <v>1884050</v>
      </c>
      <c r="I18" s="20">
        <f t="shared" si="4"/>
        <v>118953</v>
      </c>
      <c r="J18" s="20">
        <f t="shared" si="4"/>
        <v>103791</v>
      </c>
      <c r="K18" s="20">
        <f t="shared" si="4"/>
        <v>90420</v>
      </c>
    </row>
    <row r="19" spans="1:12" x14ac:dyDescent="0.25">
      <c r="A19" s="3" t="s">
        <v>9</v>
      </c>
      <c r="B19" s="61">
        <v>42505</v>
      </c>
      <c r="C19" s="17">
        <v>46455</v>
      </c>
      <c r="D19" s="17">
        <v>53077</v>
      </c>
      <c r="E19" s="17">
        <v>56794</v>
      </c>
      <c r="F19" s="17">
        <v>68532</v>
      </c>
      <c r="G19" s="42">
        <v>58529</v>
      </c>
      <c r="H19" s="42">
        <v>52683</v>
      </c>
      <c r="I19" s="42">
        <v>40325</v>
      </c>
      <c r="J19" s="42">
        <v>36240</v>
      </c>
      <c r="K19" s="42">
        <v>32075</v>
      </c>
    </row>
    <row r="20" spans="1:12" x14ac:dyDescent="0.25">
      <c r="A20" s="1" t="s">
        <v>63</v>
      </c>
      <c r="B20" s="63"/>
      <c r="C20" s="23"/>
      <c r="D20" s="23"/>
      <c r="E20" s="23"/>
      <c r="F20" s="23"/>
      <c r="G20" s="43"/>
      <c r="H20" s="43"/>
      <c r="I20" s="43"/>
      <c r="J20" s="43"/>
      <c r="K20" s="43"/>
    </row>
    <row r="21" spans="1:12" x14ac:dyDescent="0.25">
      <c r="A21" s="1" t="s">
        <v>64</v>
      </c>
      <c r="B21" s="63">
        <f>B18-B19</f>
        <v>100497</v>
      </c>
      <c r="C21" s="23">
        <f>C18-C19</f>
        <v>97815</v>
      </c>
      <c r="D21" s="23">
        <f t="shared" ref="D21:K21" si="5">D18-D19</f>
        <v>105362</v>
      </c>
      <c r="E21" s="23">
        <f t="shared" si="5"/>
        <v>112027</v>
      </c>
      <c r="F21" s="23">
        <f t="shared" si="5"/>
        <v>125781</v>
      </c>
      <c r="G21" s="43">
        <f t="shared" si="5"/>
        <v>115613</v>
      </c>
      <c r="H21" s="43">
        <f t="shared" si="5"/>
        <v>1831367</v>
      </c>
      <c r="I21" s="43">
        <f t="shared" si="5"/>
        <v>78628</v>
      </c>
      <c r="J21" s="43">
        <f t="shared" si="5"/>
        <v>67551</v>
      </c>
      <c r="K21" s="43">
        <f t="shared" si="5"/>
        <v>58345</v>
      </c>
    </row>
    <row r="22" spans="1:12" x14ac:dyDescent="0.25">
      <c r="A22" s="10" t="s">
        <v>29</v>
      </c>
      <c r="B22" s="63"/>
      <c r="C22" s="23"/>
      <c r="D22" s="23"/>
      <c r="E22" s="23"/>
      <c r="F22" s="23"/>
      <c r="G22" s="43"/>
      <c r="H22" s="43"/>
      <c r="I22" s="43"/>
      <c r="J22" s="43"/>
      <c r="K22" s="43"/>
    </row>
    <row r="23" spans="1:12" x14ac:dyDescent="0.25">
      <c r="A23" s="10" t="s">
        <v>60</v>
      </c>
      <c r="B23" s="63">
        <v>0</v>
      </c>
      <c r="C23" s="23">
        <v>0</v>
      </c>
      <c r="D23" s="23">
        <v>0</v>
      </c>
      <c r="E23" s="23">
        <v>0</v>
      </c>
      <c r="F23" s="2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-4641</v>
      </c>
    </row>
    <row r="24" spans="1:12" x14ac:dyDescent="0.25">
      <c r="A24" s="19" t="s">
        <v>59</v>
      </c>
      <c r="B24" s="64">
        <v>-6874</v>
      </c>
      <c r="C24" s="16">
        <v>-11510</v>
      </c>
      <c r="D24" s="16">
        <v>0</v>
      </c>
      <c r="E24" s="16">
        <v>0</v>
      </c>
      <c r="F24" s="16">
        <v>0</v>
      </c>
      <c r="G24" s="40">
        <v>0</v>
      </c>
      <c r="H24" s="40">
        <v>0</v>
      </c>
      <c r="I24" s="40">
        <v>0</v>
      </c>
      <c r="J24" s="40">
        <v>0</v>
      </c>
      <c r="K24" s="42">
        <v>0</v>
      </c>
    </row>
    <row r="25" spans="1:12" ht="13.8" thickBot="1" x14ac:dyDescent="0.3">
      <c r="A25" s="11" t="s">
        <v>10</v>
      </c>
      <c r="B25" s="65">
        <f>SUM(B20:B24)</f>
        <v>93623</v>
      </c>
      <c r="C25" s="29">
        <f>SUM(C20:C24)</f>
        <v>86305</v>
      </c>
      <c r="D25" s="29">
        <f t="shared" ref="D25:K25" si="6">SUM(D20:D24)</f>
        <v>105362</v>
      </c>
      <c r="E25" s="29">
        <f t="shared" si="6"/>
        <v>112027</v>
      </c>
      <c r="F25" s="29">
        <f t="shared" si="6"/>
        <v>125781</v>
      </c>
      <c r="G25" s="44">
        <f t="shared" si="6"/>
        <v>115613</v>
      </c>
      <c r="H25" s="44">
        <f t="shared" si="6"/>
        <v>1831367</v>
      </c>
      <c r="I25" s="44">
        <f t="shared" si="6"/>
        <v>78628</v>
      </c>
      <c r="J25" s="44">
        <f t="shared" si="6"/>
        <v>67551</v>
      </c>
      <c r="K25" s="44">
        <f t="shared" si="6"/>
        <v>53704</v>
      </c>
    </row>
    <row r="26" spans="1:12" x14ac:dyDescent="0.25">
      <c r="A26" s="12"/>
      <c r="B26" s="66"/>
      <c r="C26" s="13"/>
      <c r="D26" s="13"/>
      <c r="E26" s="13"/>
      <c r="F26" s="13"/>
      <c r="G26" s="45"/>
      <c r="H26" s="45"/>
      <c r="I26" s="45"/>
      <c r="J26" s="45"/>
      <c r="K26" s="45"/>
    </row>
    <row r="27" spans="1:12" x14ac:dyDescent="0.25">
      <c r="A27" s="12" t="s">
        <v>11</v>
      </c>
      <c r="B27" s="12"/>
      <c r="C27" s="9"/>
      <c r="D27" s="9"/>
      <c r="E27" s="9"/>
      <c r="F27" s="9"/>
      <c r="G27" s="10"/>
      <c r="H27" s="10"/>
      <c r="I27" s="10"/>
      <c r="J27" s="10"/>
      <c r="K27" s="10"/>
    </row>
    <row r="28" spans="1:12" x14ac:dyDescent="0.25">
      <c r="A28" s="15" t="s">
        <v>85</v>
      </c>
      <c r="B28" s="12"/>
      <c r="C28" s="9"/>
      <c r="D28" s="9"/>
      <c r="E28" s="9"/>
      <c r="F28" s="9"/>
      <c r="G28" s="10"/>
      <c r="H28" s="10"/>
      <c r="I28" s="10"/>
      <c r="J28" s="10"/>
      <c r="K28" s="10"/>
    </row>
    <row r="29" spans="1:12" x14ac:dyDescent="0.25">
      <c r="A29" s="15" t="s">
        <v>69</v>
      </c>
      <c r="B29" s="67">
        <v>2.0499999999999998</v>
      </c>
      <c r="C29" s="32">
        <v>2.0099999999999998</v>
      </c>
      <c r="D29" s="32">
        <v>2.2000000000000002</v>
      </c>
      <c r="E29" s="32">
        <v>2.4</v>
      </c>
      <c r="F29" s="32">
        <v>2.7</v>
      </c>
      <c r="G29" s="46">
        <v>2.4900000000000002</v>
      </c>
      <c r="H29" s="46">
        <v>2.14</v>
      </c>
      <c r="I29" s="46">
        <v>1.71</v>
      </c>
      <c r="J29" s="46">
        <v>1.47</v>
      </c>
      <c r="K29" s="46">
        <v>1.3</v>
      </c>
    </row>
    <row r="30" spans="1:12" x14ac:dyDescent="0.25">
      <c r="A30" s="15" t="s">
        <v>30</v>
      </c>
      <c r="B30" s="68">
        <v>0</v>
      </c>
      <c r="C30" s="24">
        <v>0</v>
      </c>
      <c r="D30" s="23">
        <v>0</v>
      </c>
      <c r="E30" s="23">
        <v>0</v>
      </c>
      <c r="F30" s="23">
        <v>0</v>
      </c>
      <c r="G30" s="43">
        <v>0</v>
      </c>
      <c r="H30" s="43">
        <v>0</v>
      </c>
      <c r="I30" s="43">
        <v>0</v>
      </c>
      <c r="J30" s="43">
        <v>0</v>
      </c>
      <c r="K30" s="47">
        <v>-0.11</v>
      </c>
      <c r="L30" s="25"/>
    </row>
    <row r="31" spans="1:12" x14ac:dyDescent="0.25">
      <c r="A31" s="15" t="s">
        <v>59</v>
      </c>
      <c r="B31" s="69">
        <v>-0.14000000000000001</v>
      </c>
      <c r="C31" s="26">
        <v>-0.24</v>
      </c>
      <c r="D31" s="17">
        <v>0</v>
      </c>
      <c r="E31" s="17">
        <v>0</v>
      </c>
      <c r="F31" s="17">
        <v>0</v>
      </c>
      <c r="G31" s="42">
        <v>0</v>
      </c>
      <c r="H31" s="42">
        <v>0</v>
      </c>
      <c r="I31" s="42">
        <v>0</v>
      </c>
      <c r="J31" s="42">
        <v>0</v>
      </c>
      <c r="K31" s="48">
        <v>0</v>
      </c>
    </row>
    <row r="32" spans="1:12" ht="13.8" thickBot="1" x14ac:dyDescent="0.3">
      <c r="A32" s="15" t="s">
        <v>10</v>
      </c>
      <c r="B32" s="70">
        <f>SUM(B29:B31)</f>
        <v>1.9099999999999997</v>
      </c>
      <c r="C32" s="31">
        <f>SUM(C29:C31)</f>
        <v>1.7699999999999998</v>
      </c>
      <c r="D32" s="31">
        <f t="shared" ref="D32:K32" si="7">SUM(D29:D31)</f>
        <v>2.2000000000000002</v>
      </c>
      <c r="E32" s="31">
        <f t="shared" si="7"/>
        <v>2.4</v>
      </c>
      <c r="F32" s="31">
        <f t="shared" si="7"/>
        <v>2.7</v>
      </c>
      <c r="G32" s="49">
        <f t="shared" si="7"/>
        <v>2.4900000000000002</v>
      </c>
      <c r="H32" s="49">
        <f t="shared" si="7"/>
        <v>2.14</v>
      </c>
      <c r="I32" s="49">
        <f t="shared" si="7"/>
        <v>1.71</v>
      </c>
      <c r="J32" s="49">
        <f t="shared" si="7"/>
        <v>1.47</v>
      </c>
      <c r="K32" s="49">
        <f t="shared" si="7"/>
        <v>1.19</v>
      </c>
    </row>
    <row r="33" spans="1:12" s="9" customFormat="1" x14ac:dyDescent="0.25">
      <c r="B33" s="12"/>
      <c r="G33" s="10"/>
      <c r="H33" s="10"/>
      <c r="I33" s="10"/>
      <c r="J33" s="10"/>
      <c r="K33" s="10"/>
    </row>
    <row r="34" spans="1:12" x14ac:dyDescent="0.25">
      <c r="A34" s="12" t="s">
        <v>12</v>
      </c>
    </row>
    <row r="35" spans="1:12" x14ac:dyDescent="0.25">
      <c r="A35" s="15" t="s">
        <v>85</v>
      </c>
    </row>
    <row r="36" spans="1:12" x14ac:dyDescent="0.25">
      <c r="A36" s="15" t="s">
        <v>69</v>
      </c>
      <c r="B36" s="71">
        <v>2.0499999999999998</v>
      </c>
      <c r="C36" s="30">
        <v>2</v>
      </c>
      <c r="D36" s="30">
        <v>2.19</v>
      </c>
      <c r="E36" s="30">
        <v>2.39</v>
      </c>
      <c r="F36" s="30">
        <v>2.68</v>
      </c>
      <c r="G36" s="50">
        <v>2.48</v>
      </c>
      <c r="H36" s="50">
        <v>2.13</v>
      </c>
      <c r="I36" s="50">
        <v>1.71</v>
      </c>
      <c r="J36" s="50">
        <v>1.47</v>
      </c>
      <c r="K36" s="50">
        <v>1.3</v>
      </c>
    </row>
    <row r="37" spans="1:12" x14ac:dyDescent="0.25">
      <c r="A37" s="15" t="s">
        <v>30</v>
      </c>
      <c r="B37" s="68">
        <v>0</v>
      </c>
      <c r="C37" s="24">
        <v>0</v>
      </c>
      <c r="D37" s="23">
        <v>0</v>
      </c>
      <c r="E37" s="23">
        <v>0</v>
      </c>
      <c r="F37" s="23">
        <v>0</v>
      </c>
      <c r="G37" s="43">
        <v>0</v>
      </c>
      <c r="H37" s="43">
        <v>0</v>
      </c>
      <c r="I37" s="43">
        <v>0</v>
      </c>
      <c r="J37" s="43">
        <v>0</v>
      </c>
      <c r="K37" s="47">
        <v>-0.11</v>
      </c>
      <c r="L37" s="25"/>
    </row>
    <row r="38" spans="1:12" x14ac:dyDescent="0.25">
      <c r="A38" s="15" t="s">
        <v>59</v>
      </c>
      <c r="B38" s="69">
        <v>-0.14000000000000001</v>
      </c>
      <c r="C38" s="26">
        <v>-0.23</v>
      </c>
      <c r="D38" s="17">
        <v>0</v>
      </c>
      <c r="E38" s="17">
        <v>0</v>
      </c>
      <c r="F38" s="17">
        <v>0</v>
      </c>
      <c r="G38" s="42">
        <v>0</v>
      </c>
      <c r="H38" s="42">
        <v>0</v>
      </c>
      <c r="I38" s="42">
        <v>0</v>
      </c>
      <c r="J38" s="42">
        <v>0</v>
      </c>
      <c r="K38" s="48">
        <v>0</v>
      </c>
    </row>
    <row r="39" spans="1:12" ht="13.8" thickBot="1" x14ac:dyDescent="0.3">
      <c r="A39" s="15" t="s">
        <v>10</v>
      </c>
      <c r="B39" s="72">
        <f>SUM(B36:B38)</f>
        <v>1.9099999999999997</v>
      </c>
      <c r="C39" s="28">
        <f>SUM(C36:C38)</f>
        <v>1.77</v>
      </c>
      <c r="D39" s="28">
        <f t="shared" ref="D39:K39" si="8">SUM(D36:D38)</f>
        <v>2.19</v>
      </c>
      <c r="E39" s="28">
        <f t="shared" si="8"/>
        <v>2.39</v>
      </c>
      <c r="F39" s="28">
        <f t="shared" si="8"/>
        <v>2.68</v>
      </c>
      <c r="G39" s="51">
        <f t="shared" si="8"/>
        <v>2.48</v>
      </c>
      <c r="H39" s="51">
        <f t="shared" si="8"/>
        <v>2.13</v>
      </c>
      <c r="I39" s="51">
        <f t="shared" si="8"/>
        <v>1.71</v>
      </c>
      <c r="J39" s="51">
        <f t="shared" si="8"/>
        <v>1.47</v>
      </c>
      <c r="K39" s="51">
        <f t="shared" si="8"/>
        <v>1.19</v>
      </c>
    </row>
    <row r="40" spans="1:12" s="9" customFormat="1" x14ac:dyDescent="0.25">
      <c r="A40" s="12"/>
      <c r="B40" s="73"/>
      <c r="C40" s="14"/>
      <c r="D40" s="14"/>
      <c r="E40" s="14"/>
      <c r="F40" s="14"/>
      <c r="G40" s="25"/>
      <c r="H40" s="25"/>
      <c r="I40" s="25"/>
      <c r="J40" s="25"/>
      <c r="K40" s="25"/>
    </row>
    <row r="41" spans="1:12" ht="13.8" thickBot="1" x14ac:dyDescent="0.3">
      <c r="A41" s="12" t="s">
        <v>68</v>
      </c>
      <c r="B41" s="70">
        <v>0.69</v>
      </c>
      <c r="C41" s="31">
        <v>0.57999999999999996</v>
      </c>
      <c r="D41" s="31">
        <v>0.56000000000000005</v>
      </c>
      <c r="E41" s="31">
        <v>0.54</v>
      </c>
      <c r="F41" s="31">
        <v>0.52</v>
      </c>
      <c r="G41" s="49">
        <v>0.5</v>
      </c>
      <c r="H41" s="49">
        <v>0.48</v>
      </c>
      <c r="I41" s="49">
        <v>0.46</v>
      </c>
      <c r="J41" s="49">
        <v>0.44</v>
      </c>
      <c r="K41" s="49">
        <v>0.22</v>
      </c>
    </row>
    <row r="42" spans="1:12" x14ac:dyDescent="0.25">
      <c r="A42" s="12"/>
      <c r="B42" s="73"/>
      <c r="C42" s="14"/>
      <c r="D42" s="14"/>
      <c r="E42" s="14"/>
      <c r="F42" s="14"/>
      <c r="G42" s="25"/>
      <c r="H42" s="25"/>
      <c r="I42" s="25"/>
      <c r="J42" s="25"/>
      <c r="K42" s="25"/>
    </row>
    <row r="43" spans="1:12" x14ac:dyDescent="0.25">
      <c r="A43" s="80" t="s">
        <v>13</v>
      </c>
      <c r="B43" s="80"/>
      <c r="C43" s="80"/>
      <c r="D43" s="80"/>
      <c r="E43" s="18"/>
    </row>
    <row r="44" spans="1:12" x14ac:dyDescent="0.25">
      <c r="A44" t="s">
        <v>14</v>
      </c>
      <c r="B44" s="60">
        <v>21603</v>
      </c>
      <c r="C44" s="27">
        <v>21387</v>
      </c>
      <c r="D44" s="27">
        <v>19696</v>
      </c>
      <c r="E44" s="27">
        <v>16750</v>
      </c>
      <c r="F44" s="27">
        <v>21899</v>
      </c>
      <c r="G44" s="38">
        <v>18978</v>
      </c>
      <c r="H44" s="38">
        <v>16873</v>
      </c>
      <c r="I44" s="38">
        <v>15547</v>
      </c>
      <c r="J44" s="38">
        <v>12622</v>
      </c>
      <c r="K44" s="38">
        <v>9979</v>
      </c>
    </row>
    <row r="45" spans="1:12" x14ac:dyDescent="0.25">
      <c r="A45" t="s">
        <v>15</v>
      </c>
      <c r="B45" s="62">
        <v>599916</v>
      </c>
      <c r="C45" s="20">
        <v>519260</v>
      </c>
      <c r="D45" s="20">
        <v>498754</v>
      </c>
      <c r="E45" s="20">
        <v>418670</v>
      </c>
      <c r="F45" s="20">
        <v>396848</v>
      </c>
      <c r="G45" s="41">
        <v>363982</v>
      </c>
      <c r="H45" s="41">
        <v>320947</v>
      </c>
      <c r="I45" s="41">
        <v>263368</v>
      </c>
      <c r="J45" s="41">
        <v>304974</v>
      </c>
      <c r="K45" s="41">
        <v>179161</v>
      </c>
    </row>
    <row r="46" spans="1:12" x14ac:dyDescent="0.25">
      <c r="A46" t="s">
        <v>16</v>
      </c>
      <c r="B46" s="62">
        <v>1042432</v>
      </c>
      <c r="C46" s="20">
        <v>1067576</v>
      </c>
      <c r="D46" s="20">
        <v>1082189</v>
      </c>
      <c r="E46" s="20">
        <v>914072</v>
      </c>
      <c r="F46" s="20">
        <v>846993</v>
      </c>
      <c r="G46" s="41">
        <v>777528</v>
      </c>
      <c r="H46" s="41">
        <v>591420</v>
      </c>
      <c r="I46" s="41">
        <v>408820</v>
      </c>
      <c r="J46" s="41">
        <v>392223</v>
      </c>
      <c r="K46" s="41">
        <v>291622</v>
      </c>
    </row>
    <row r="47" spans="1:12" x14ac:dyDescent="0.25">
      <c r="A47" t="s">
        <v>17</v>
      </c>
      <c r="B47" s="62">
        <v>577586</v>
      </c>
      <c r="C47" s="20">
        <v>577449</v>
      </c>
      <c r="D47" s="20">
        <v>571186</v>
      </c>
      <c r="E47" s="20">
        <v>374994</v>
      </c>
      <c r="F47" s="20">
        <v>375327</v>
      </c>
      <c r="G47" s="41">
        <v>348026</v>
      </c>
      <c r="H47" s="41">
        <v>148481</v>
      </c>
      <c r="I47" s="41">
        <v>39952</v>
      </c>
      <c r="J47" s="41">
        <v>37245</v>
      </c>
      <c r="K47" s="41">
        <v>22968</v>
      </c>
    </row>
    <row r="48" spans="1:12" x14ac:dyDescent="0.25">
      <c r="A48" t="s">
        <v>18</v>
      </c>
      <c r="B48" s="62">
        <v>25142</v>
      </c>
      <c r="C48" s="20">
        <v>31972</v>
      </c>
      <c r="D48" s="20">
        <v>35782</v>
      </c>
      <c r="E48" s="20">
        <v>34462</v>
      </c>
      <c r="F48" s="20">
        <v>31497</v>
      </c>
      <c r="G48" s="41">
        <v>27952</v>
      </c>
      <c r="H48" s="41">
        <v>26415</v>
      </c>
      <c r="I48" s="41">
        <v>23216</v>
      </c>
      <c r="J48" s="41">
        <v>23967</v>
      </c>
      <c r="K48" s="41">
        <v>17091</v>
      </c>
    </row>
    <row r="49" spans="1:11" ht="13.8" thickBot="1" x14ac:dyDescent="0.3">
      <c r="A49" s="5" t="s">
        <v>19</v>
      </c>
      <c r="B49" s="74">
        <v>63414</v>
      </c>
      <c r="C49" s="22">
        <v>55384</v>
      </c>
      <c r="D49" s="22">
        <v>39191</v>
      </c>
      <c r="E49" s="22">
        <v>92910</v>
      </c>
      <c r="F49" s="22">
        <v>85392</v>
      </c>
      <c r="G49" s="52">
        <v>65695</v>
      </c>
      <c r="H49" s="52">
        <v>17385</v>
      </c>
      <c r="I49" s="52">
        <v>25764</v>
      </c>
      <c r="J49" s="52">
        <v>21581</v>
      </c>
      <c r="K49" s="52">
        <v>74177</v>
      </c>
    </row>
    <row r="50" spans="1:11" ht="13.8" thickBot="1" x14ac:dyDescent="0.3">
      <c r="A50" s="4" t="s">
        <v>0</v>
      </c>
      <c r="B50" s="65">
        <f>SUM(B44:B49)</f>
        <v>2330093</v>
      </c>
      <c r="C50" s="29">
        <f>SUM(C44:C49)</f>
        <v>2273028</v>
      </c>
      <c r="D50" s="29">
        <f>SUM(D44:D49)</f>
        <v>2246798</v>
      </c>
      <c r="E50" s="29">
        <f t="shared" ref="E50:K50" si="9">SUM(E44:E49)</f>
        <v>1851858</v>
      </c>
      <c r="F50" s="29">
        <f t="shared" si="9"/>
        <v>1757956</v>
      </c>
      <c r="G50" s="44">
        <f t="shared" si="9"/>
        <v>1602161</v>
      </c>
      <c r="H50" s="44">
        <f t="shared" si="9"/>
        <v>1121521</v>
      </c>
      <c r="I50" s="44">
        <f t="shared" si="9"/>
        <v>776667</v>
      </c>
      <c r="J50" s="44">
        <f t="shared" si="9"/>
        <v>792612</v>
      </c>
      <c r="K50" s="44">
        <f t="shared" si="9"/>
        <v>594998</v>
      </c>
    </row>
    <row r="51" spans="1:11" x14ac:dyDescent="0.25">
      <c r="A51" t="s">
        <v>20</v>
      </c>
      <c r="B51" s="60">
        <v>219096</v>
      </c>
      <c r="C51" s="27">
        <v>200936</v>
      </c>
      <c r="D51" s="27">
        <v>209765</v>
      </c>
      <c r="E51" s="27">
        <v>154377</v>
      </c>
      <c r="F51" s="27">
        <v>158356</v>
      </c>
      <c r="G51" s="38">
        <v>150148</v>
      </c>
      <c r="H51" s="38">
        <v>122612</v>
      </c>
      <c r="I51" s="38">
        <v>94620</v>
      </c>
      <c r="J51" s="38">
        <v>72837</v>
      </c>
      <c r="K51" s="38">
        <v>52241</v>
      </c>
    </row>
    <row r="52" spans="1:11" x14ac:dyDescent="0.25">
      <c r="A52" t="s">
        <v>21</v>
      </c>
    </row>
    <row r="53" spans="1:11" x14ac:dyDescent="0.25">
      <c r="A53" t="s">
        <v>27</v>
      </c>
      <c r="B53" s="62">
        <v>1068</v>
      </c>
      <c r="C53" s="20">
        <v>11389</v>
      </c>
      <c r="D53" s="20">
        <v>4490</v>
      </c>
      <c r="E53" s="20">
        <v>45155</v>
      </c>
      <c r="F53" s="20">
        <v>39722</v>
      </c>
      <c r="G53" s="41">
        <v>15657</v>
      </c>
      <c r="H53" s="41">
        <v>1431</v>
      </c>
      <c r="I53" s="41">
        <v>1273</v>
      </c>
      <c r="J53" s="41">
        <v>103740</v>
      </c>
      <c r="K53" s="41">
        <v>4478</v>
      </c>
    </row>
    <row r="54" spans="1:11" x14ac:dyDescent="0.25">
      <c r="A54" t="s">
        <v>22</v>
      </c>
      <c r="B54" s="62">
        <v>717073</v>
      </c>
      <c r="C54" s="20">
        <v>733471</v>
      </c>
      <c r="D54" s="20">
        <v>797385</v>
      </c>
      <c r="E54" s="20">
        <v>601580</v>
      </c>
      <c r="F54" s="20">
        <v>602011</v>
      </c>
      <c r="G54" s="41">
        <v>602113</v>
      </c>
      <c r="H54" s="41">
        <v>310675</v>
      </c>
      <c r="I54" s="41">
        <v>125890</v>
      </c>
      <c r="J54" s="41">
        <v>124986</v>
      </c>
      <c r="K54" s="41">
        <v>103746</v>
      </c>
    </row>
    <row r="55" spans="1:11" x14ac:dyDescent="0.25">
      <c r="A55" t="s">
        <v>23</v>
      </c>
      <c r="B55" s="62">
        <v>76917</v>
      </c>
      <c r="C55" s="20">
        <v>101796</v>
      </c>
      <c r="D55" s="20">
        <v>81650</v>
      </c>
      <c r="E55" s="20">
        <v>84950</v>
      </c>
      <c r="F55" s="20">
        <v>85839</v>
      </c>
      <c r="G55" s="41">
        <v>76209</v>
      </c>
      <c r="H55" s="41">
        <v>63070</v>
      </c>
      <c r="I55" s="41">
        <v>52646</v>
      </c>
      <c r="J55" s="41">
        <v>47483</v>
      </c>
      <c r="K55" s="41">
        <v>42286</v>
      </c>
    </row>
    <row r="56" spans="1:11" x14ac:dyDescent="0.25">
      <c r="A56" t="s">
        <v>24</v>
      </c>
      <c r="B56" s="62">
        <v>130102</v>
      </c>
      <c r="C56" s="20">
        <v>108496</v>
      </c>
      <c r="D56" s="20">
        <v>102664</v>
      </c>
      <c r="E56" s="20">
        <v>86563</v>
      </c>
      <c r="F56" s="20">
        <v>81857</v>
      </c>
      <c r="G56" s="41">
        <v>75623</v>
      </c>
      <c r="H56" s="41">
        <v>50008</v>
      </c>
      <c r="I56" s="41">
        <v>13592</v>
      </c>
      <c r="J56" s="41">
        <v>10606</v>
      </c>
      <c r="K56" s="41">
        <v>10178</v>
      </c>
    </row>
    <row r="57" spans="1:11" x14ac:dyDescent="0.25">
      <c r="A57" t="s">
        <v>25</v>
      </c>
      <c r="B57" s="62">
        <v>55990</v>
      </c>
      <c r="C57" s="20">
        <v>33930</v>
      </c>
      <c r="D57" s="20">
        <v>28632</v>
      </c>
      <c r="E57" s="20">
        <v>15947</v>
      </c>
      <c r="F57" s="20">
        <v>16165</v>
      </c>
      <c r="G57" s="41">
        <v>14712</v>
      </c>
      <c r="H57" s="41">
        <v>11889</v>
      </c>
      <c r="I57" s="41">
        <v>7669</v>
      </c>
      <c r="J57" s="41">
        <v>9415</v>
      </c>
      <c r="K57" s="41">
        <v>5800</v>
      </c>
    </row>
    <row r="58" spans="1:11" ht="13.8" thickBot="1" x14ac:dyDescent="0.3">
      <c r="A58" s="5" t="s">
        <v>26</v>
      </c>
      <c r="B58" s="74">
        <v>1129847</v>
      </c>
      <c r="C58" s="22">
        <v>1083010</v>
      </c>
      <c r="D58" s="22">
        <v>1022212</v>
      </c>
      <c r="E58" s="22">
        <v>863286</v>
      </c>
      <c r="F58" s="22">
        <v>774006</v>
      </c>
      <c r="G58" s="52">
        <v>667699</v>
      </c>
      <c r="H58" s="52">
        <v>561836</v>
      </c>
      <c r="I58" s="52">
        <v>480977</v>
      </c>
      <c r="J58" s="52">
        <v>423545</v>
      </c>
      <c r="K58" s="52">
        <v>376269</v>
      </c>
    </row>
    <row r="59" spans="1:11" ht="13.8" thickBot="1" x14ac:dyDescent="0.3">
      <c r="A59" s="4" t="s">
        <v>0</v>
      </c>
      <c r="B59" s="65">
        <f>SUM(B51:B58)</f>
        <v>2330093</v>
      </c>
      <c r="C59" s="29">
        <f>SUM(C51:C58)</f>
        <v>2273028</v>
      </c>
      <c r="D59" s="29">
        <f>SUM(D51:D58)</f>
        <v>2246798</v>
      </c>
      <c r="E59" s="29">
        <f t="shared" ref="E59:K59" si="10">SUM(E51:E58)</f>
        <v>1851858</v>
      </c>
      <c r="F59" s="29">
        <f t="shared" si="10"/>
        <v>1757956</v>
      </c>
      <c r="G59" s="44">
        <f t="shared" si="10"/>
        <v>1602161</v>
      </c>
      <c r="H59" s="44">
        <f t="shared" si="10"/>
        <v>1121521</v>
      </c>
      <c r="I59" s="44">
        <f t="shared" si="10"/>
        <v>776667</v>
      </c>
      <c r="J59" s="44">
        <f t="shared" si="10"/>
        <v>792612</v>
      </c>
      <c r="K59" s="44">
        <f t="shared" si="10"/>
        <v>594998</v>
      </c>
    </row>
  </sheetData>
  <mergeCells count="1">
    <mergeCell ref="A43:D43"/>
  </mergeCells>
  <phoneticPr fontId="0" type="noConversion"/>
  <pageMargins left="0.75" right="0.75" top="1" bottom="1" header="0.5" footer="0.5"/>
  <pageSetup scale="6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F51"/>
  <sheetViews>
    <sheetView tabSelected="1" topLeftCell="A21" workbookViewId="0">
      <selection activeCell="H31" sqref="H31"/>
    </sheetView>
  </sheetViews>
  <sheetFormatPr defaultRowHeight="13.2" x14ac:dyDescent="0.25"/>
  <cols>
    <col min="1" max="1" width="47.5546875" customWidth="1"/>
    <col min="2" max="2" width="12.6640625" style="1" customWidth="1"/>
    <col min="3" max="4" width="12.6640625" customWidth="1"/>
    <col min="5" max="6" width="14.109375" bestFit="1" customWidth="1"/>
  </cols>
  <sheetData>
    <row r="5" spans="1:6" x14ac:dyDescent="0.25">
      <c r="A5" s="7" t="s">
        <v>28</v>
      </c>
      <c r="B5" s="8">
        <v>2003</v>
      </c>
      <c r="C5" s="8">
        <v>2002</v>
      </c>
      <c r="D5" s="8">
        <v>2001</v>
      </c>
      <c r="E5" s="8">
        <v>2000</v>
      </c>
      <c r="F5" s="8">
        <v>1999</v>
      </c>
    </row>
    <row r="6" spans="1:6" x14ac:dyDescent="0.25">
      <c r="A6" s="1" t="s">
        <v>1</v>
      </c>
      <c r="B6" s="59"/>
      <c r="C6" s="6"/>
      <c r="D6" s="6"/>
    </row>
    <row r="7" spans="1:6" x14ac:dyDescent="0.25">
      <c r="A7" s="1" t="s">
        <v>65</v>
      </c>
      <c r="B7" s="60">
        <v>1500686</v>
      </c>
      <c r="C7" s="27">
        <v>1429327</v>
      </c>
      <c r="D7" s="27">
        <v>1394112</v>
      </c>
      <c r="E7" s="27">
        <v>1229221</v>
      </c>
      <c r="F7" s="27">
        <v>1180042</v>
      </c>
    </row>
    <row r="8" spans="1:6" x14ac:dyDescent="0.25">
      <c r="A8" t="s">
        <v>2</v>
      </c>
      <c r="B8" s="61">
        <v>210767</v>
      </c>
      <c r="C8" s="21">
        <v>190550</v>
      </c>
      <c r="D8" s="21">
        <v>200249</v>
      </c>
      <c r="E8" s="21">
        <v>172740</v>
      </c>
      <c r="F8" s="21">
        <v>166349</v>
      </c>
    </row>
    <row r="9" spans="1:6" x14ac:dyDescent="0.25">
      <c r="A9" s="2" t="s">
        <v>3</v>
      </c>
      <c r="B9" s="61">
        <f>SUM(B7:B8)</f>
        <v>1711453</v>
      </c>
      <c r="C9" s="21">
        <f>SUM(C7:C8)</f>
        <v>1619877</v>
      </c>
      <c r="D9" s="21">
        <f>SUM(D7:D8)</f>
        <v>1594361</v>
      </c>
      <c r="E9" s="21">
        <f>SUM(E7:E8)</f>
        <v>1401961</v>
      </c>
      <c r="F9" s="21">
        <f>SUM(F7:F8)</f>
        <v>1346391</v>
      </c>
    </row>
    <row r="10" spans="1:6" x14ac:dyDescent="0.25">
      <c r="A10" t="s">
        <v>4</v>
      </c>
      <c r="B10" s="62">
        <v>1322908</v>
      </c>
      <c r="C10" s="20">
        <v>1254330</v>
      </c>
      <c r="D10" s="20">
        <v>1203293</v>
      </c>
      <c r="E10" s="20">
        <v>1037370</v>
      </c>
      <c r="F10" s="20">
        <v>975963</v>
      </c>
    </row>
    <row r="11" spans="1:6" x14ac:dyDescent="0.25">
      <c r="A11" t="s">
        <v>5</v>
      </c>
      <c r="B11" s="61">
        <v>210767</v>
      </c>
      <c r="C11" s="21">
        <v>190550</v>
      </c>
      <c r="D11" s="21">
        <v>200249</v>
      </c>
      <c r="E11" s="21">
        <v>172740</v>
      </c>
      <c r="F11" s="21">
        <v>166349</v>
      </c>
    </row>
    <row r="12" spans="1:6" x14ac:dyDescent="0.25">
      <c r="A12" s="2" t="s">
        <v>6</v>
      </c>
      <c r="B12" s="61">
        <f>SUM(B10:B11)</f>
        <v>1533675</v>
      </c>
      <c r="C12" s="21">
        <f>SUM(C10:C11)</f>
        <v>1444880</v>
      </c>
      <c r="D12" s="21">
        <f>SUM(D10:D11)</f>
        <v>1403542</v>
      </c>
      <c r="E12" s="21">
        <f>SUM(E10:E11)</f>
        <v>1210110</v>
      </c>
      <c r="F12" s="21">
        <f>SUM(F10:F11)</f>
        <v>1142312</v>
      </c>
    </row>
    <row r="13" spans="1:6" x14ac:dyDescent="0.25">
      <c r="A13" s="33"/>
      <c r="B13" s="63">
        <f>B9-B12</f>
        <v>177778</v>
      </c>
      <c r="C13" s="34">
        <f>C9-C12</f>
        <v>174997</v>
      </c>
      <c r="D13" s="34">
        <f>D9-D12</f>
        <v>190819</v>
      </c>
      <c r="E13" s="34">
        <f>E9-E12</f>
        <v>191851</v>
      </c>
      <c r="F13" s="34">
        <f>F9-F12</f>
        <v>204079</v>
      </c>
    </row>
    <row r="14" spans="1:6" s="9" customFormat="1" x14ac:dyDescent="0.25">
      <c r="A14" s="35" t="s">
        <v>70</v>
      </c>
      <c r="B14" s="61">
        <v>-7369</v>
      </c>
      <c r="C14" s="21">
        <v>-4891</v>
      </c>
      <c r="D14" s="21">
        <v>-12299</v>
      </c>
      <c r="E14" s="21">
        <v>-4789</v>
      </c>
      <c r="F14" s="21">
        <v>-9198</v>
      </c>
    </row>
    <row r="15" spans="1:6" x14ac:dyDescent="0.25">
      <c r="A15" s="1" t="s">
        <v>7</v>
      </c>
      <c r="B15" s="62">
        <f>B13-B14</f>
        <v>185147</v>
      </c>
      <c r="C15" s="20">
        <f>C13-C14</f>
        <v>179888</v>
      </c>
      <c r="D15" s="20">
        <f>D13-D14</f>
        <v>203118</v>
      </c>
      <c r="E15" s="20">
        <f>E13-E14</f>
        <v>196640</v>
      </c>
      <c r="F15" s="20">
        <f>F13-F14</f>
        <v>213277</v>
      </c>
    </row>
    <row r="16" spans="1:6" x14ac:dyDescent="0.25">
      <c r="A16" t="s">
        <v>8</v>
      </c>
      <c r="B16" s="62">
        <v>42587</v>
      </c>
      <c r="C16" s="20">
        <v>44028</v>
      </c>
      <c r="D16" s="20">
        <v>46792</v>
      </c>
      <c r="E16" s="20">
        <v>41895</v>
      </c>
      <c r="F16" s="20">
        <v>39411</v>
      </c>
    </row>
    <row r="17" spans="1:6" x14ac:dyDescent="0.25">
      <c r="A17" s="3" t="s">
        <v>71</v>
      </c>
      <c r="B17" s="61">
        <v>429</v>
      </c>
      <c r="C17" s="17">
        <v>11476</v>
      </c>
      <c r="D17" s="17">
        <v>3777</v>
      </c>
      <c r="E17" s="17">
        <v>-3991</v>
      </c>
      <c r="F17" s="17">
        <v>-9841</v>
      </c>
    </row>
    <row r="18" spans="1:6" x14ac:dyDescent="0.25">
      <c r="A18" t="s">
        <v>77</v>
      </c>
      <c r="B18" s="62"/>
      <c r="C18" s="20"/>
      <c r="D18" s="20"/>
      <c r="E18" s="20"/>
      <c r="F18" s="20"/>
    </row>
    <row r="19" spans="1:6" x14ac:dyDescent="0.25">
      <c r="A19" t="s">
        <v>79</v>
      </c>
      <c r="B19" s="62"/>
      <c r="C19" s="20"/>
      <c r="D19" s="20"/>
      <c r="E19" s="20"/>
      <c r="F19" s="20"/>
    </row>
    <row r="20" spans="1:6" x14ac:dyDescent="0.25">
      <c r="A20" t="s">
        <v>78</v>
      </c>
      <c r="B20" s="62">
        <f>B15-B16-B17</f>
        <v>142131</v>
      </c>
      <c r="C20" s="20">
        <f>C15-C16-C17</f>
        <v>124384</v>
      </c>
      <c r="D20" s="20">
        <f>D15-D16-D17</f>
        <v>152549</v>
      </c>
      <c r="E20" s="20">
        <f>E15-E16-E17</f>
        <v>158736</v>
      </c>
      <c r="F20" s="20">
        <f>F15-F16-F17</f>
        <v>183707</v>
      </c>
    </row>
    <row r="21" spans="1:6" x14ac:dyDescent="0.25">
      <c r="A21" s="3" t="s">
        <v>9</v>
      </c>
      <c r="B21" s="61">
        <v>41047</v>
      </c>
      <c r="C21" s="17">
        <v>32265</v>
      </c>
      <c r="D21" s="17">
        <v>51546</v>
      </c>
      <c r="E21" s="17">
        <v>53542</v>
      </c>
      <c r="F21" s="17">
        <v>65069</v>
      </c>
    </row>
    <row r="22" spans="1:6" x14ac:dyDescent="0.25">
      <c r="A22" s="1" t="s">
        <v>80</v>
      </c>
      <c r="B22" s="63"/>
      <c r="C22" s="23"/>
      <c r="D22" s="23"/>
      <c r="E22" s="23"/>
      <c r="F22" s="23"/>
    </row>
    <row r="23" spans="1:6" x14ac:dyDescent="0.25">
      <c r="A23" s="1" t="s">
        <v>82</v>
      </c>
      <c r="B23" s="63"/>
      <c r="C23" s="23"/>
      <c r="D23" s="23"/>
      <c r="E23" s="23"/>
      <c r="F23" s="23"/>
    </row>
    <row r="24" spans="1:6" x14ac:dyDescent="0.25">
      <c r="A24" s="1" t="s">
        <v>81</v>
      </c>
      <c r="B24" s="63">
        <f>B20-B21</f>
        <v>101084</v>
      </c>
      <c r="C24" s="23">
        <f>C20-C21</f>
        <v>92119</v>
      </c>
      <c r="D24" s="23">
        <f>D20-D21</f>
        <v>101003</v>
      </c>
      <c r="E24" s="23">
        <f>E20-E21</f>
        <v>105194</v>
      </c>
      <c r="F24" s="23">
        <f>F20-F21</f>
        <v>118638</v>
      </c>
    </row>
    <row r="25" spans="1:6" x14ac:dyDescent="0.25">
      <c r="A25" s="2" t="s">
        <v>83</v>
      </c>
      <c r="B25" s="61">
        <v>-587</v>
      </c>
      <c r="C25" s="17">
        <v>5696</v>
      </c>
      <c r="D25" s="17">
        <v>4359</v>
      </c>
      <c r="E25" s="17">
        <v>6833</v>
      </c>
      <c r="F25" s="17">
        <v>7143</v>
      </c>
    </row>
    <row r="26" spans="1:6" x14ac:dyDescent="0.25">
      <c r="A26" s="1" t="s">
        <v>84</v>
      </c>
      <c r="B26" s="63"/>
      <c r="C26" s="23"/>
      <c r="D26" s="23"/>
      <c r="E26" s="23"/>
      <c r="F26" s="23"/>
    </row>
    <row r="27" spans="1:6" x14ac:dyDescent="0.25">
      <c r="A27" s="1" t="s">
        <v>64</v>
      </c>
      <c r="B27" s="63">
        <f>B24+B25</f>
        <v>100497</v>
      </c>
      <c r="C27" s="23">
        <f>C24+C25</f>
        <v>97815</v>
      </c>
      <c r="D27" s="23">
        <f>D24+D25</f>
        <v>105362</v>
      </c>
      <c r="E27" s="23">
        <f>E24+E25</f>
        <v>112027</v>
      </c>
      <c r="F27" s="23">
        <f>F24+F25</f>
        <v>125781</v>
      </c>
    </row>
    <row r="28" spans="1:6" x14ac:dyDescent="0.25">
      <c r="A28" s="10" t="s">
        <v>29</v>
      </c>
      <c r="B28" s="63"/>
      <c r="C28" s="23"/>
      <c r="D28" s="23"/>
      <c r="E28" s="23"/>
      <c r="F28" s="23"/>
    </row>
    <row r="29" spans="1:6" x14ac:dyDescent="0.25">
      <c r="A29" s="10" t="s">
        <v>60</v>
      </c>
      <c r="B29" s="63">
        <v>0</v>
      </c>
      <c r="C29" s="23">
        <v>0</v>
      </c>
      <c r="D29" s="23">
        <v>0</v>
      </c>
      <c r="E29" s="23">
        <v>0</v>
      </c>
      <c r="F29" s="23">
        <v>0</v>
      </c>
    </row>
    <row r="30" spans="1:6" x14ac:dyDescent="0.25">
      <c r="A30" s="19" t="s">
        <v>59</v>
      </c>
      <c r="B30" s="64">
        <v>-6874</v>
      </c>
      <c r="C30" s="16">
        <v>-11510</v>
      </c>
      <c r="D30" s="16">
        <v>0</v>
      </c>
      <c r="E30" s="16">
        <v>0</v>
      </c>
      <c r="F30" s="16">
        <v>0</v>
      </c>
    </row>
    <row r="31" spans="1:6" ht="13.8" thickBot="1" x14ac:dyDescent="0.3">
      <c r="A31" s="11" t="s">
        <v>10</v>
      </c>
      <c r="B31" s="65">
        <f>SUM(B27:B30)</f>
        <v>93623</v>
      </c>
      <c r="C31" s="29">
        <f>SUM(C27:C30)</f>
        <v>86305</v>
      </c>
      <c r="D31" s="29">
        <f>SUM(D27:D30)</f>
        <v>105362</v>
      </c>
      <c r="E31" s="29">
        <f>SUM(E27:E30)</f>
        <v>112027</v>
      </c>
      <c r="F31" s="29">
        <f>SUM(F27:F30)</f>
        <v>125781</v>
      </c>
    </row>
    <row r="32" spans="1:6" x14ac:dyDescent="0.25">
      <c r="A32" s="12"/>
      <c r="B32" s="66"/>
      <c r="C32" s="13"/>
      <c r="D32" s="13"/>
      <c r="E32" s="13"/>
      <c r="F32" s="13"/>
    </row>
    <row r="33" spans="1:6" x14ac:dyDescent="0.25">
      <c r="A33" s="12" t="s">
        <v>11</v>
      </c>
      <c r="B33" s="12"/>
      <c r="C33" s="9"/>
      <c r="D33" s="9"/>
      <c r="E33" s="9"/>
      <c r="F33" s="9"/>
    </row>
    <row r="34" spans="1:6" x14ac:dyDescent="0.25">
      <c r="A34" s="15" t="s">
        <v>85</v>
      </c>
      <c r="B34" s="12"/>
      <c r="C34" s="9"/>
      <c r="D34" s="9"/>
      <c r="E34" s="9"/>
      <c r="F34" s="9"/>
    </row>
    <row r="35" spans="1:6" x14ac:dyDescent="0.25">
      <c r="A35" s="15" t="s">
        <v>69</v>
      </c>
      <c r="B35" s="67">
        <v>2.06</v>
      </c>
      <c r="C35" s="32">
        <v>1.89</v>
      </c>
      <c r="D35" s="32">
        <v>2.11</v>
      </c>
      <c r="E35" s="32">
        <v>2.25</v>
      </c>
      <c r="F35" s="32">
        <v>2.5499999999999998</v>
      </c>
    </row>
    <row r="36" spans="1:6" x14ac:dyDescent="0.25">
      <c r="A36" s="15" t="s">
        <v>86</v>
      </c>
      <c r="B36" s="75">
        <v>-0.01</v>
      </c>
      <c r="C36" s="55">
        <v>0.12</v>
      </c>
      <c r="D36" s="55">
        <v>0.09</v>
      </c>
      <c r="E36" s="55">
        <v>0.15</v>
      </c>
      <c r="F36" s="55">
        <v>0.15</v>
      </c>
    </row>
    <row r="37" spans="1:6" x14ac:dyDescent="0.25">
      <c r="A37" s="15" t="s">
        <v>85</v>
      </c>
      <c r="B37" s="67"/>
      <c r="C37" s="32"/>
      <c r="D37" s="32"/>
      <c r="E37" s="32"/>
      <c r="F37" s="32"/>
    </row>
    <row r="38" spans="1:6" x14ac:dyDescent="0.25">
      <c r="A38" s="15" t="s">
        <v>87</v>
      </c>
      <c r="B38" s="76">
        <f>B35+B36</f>
        <v>2.0500000000000003</v>
      </c>
      <c r="C38" s="54">
        <f>C35+C36</f>
        <v>2.0099999999999998</v>
      </c>
      <c r="D38" s="54">
        <f>D35+D36</f>
        <v>2.1999999999999997</v>
      </c>
      <c r="E38" s="54">
        <f>E35+E36</f>
        <v>2.4</v>
      </c>
      <c r="F38" s="54">
        <f>F35+F36</f>
        <v>2.6999999999999997</v>
      </c>
    </row>
    <row r="39" spans="1:6" x14ac:dyDescent="0.25">
      <c r="A39" s="15" t="s">
        <v>30</v>
      </c>
      <c r="B39" s="68">
        <v>0</v>
      </c>
      <c r="C39" s="24">
        <v>0</v>
      </c>
      <c r="D39" s="23">
        <v>0</v>
      </c>
      <c r="E39" s="23">
        <v>0</v>
      </c>
      <c r="F39" s="23">
        <v>0</v>
      </c>
    </row>
    <row r="40" spans="1:6" x14ac:dyDescent="0.25">
      <c r="A40" s="15" t="s">
        <v>59</v>
      </c>
      <c r="B40" s="69">
        <v>-0.14000000000000001</v>
      </c>
      <c r="C40" s="26">
        <v>-0.24</v>
      </c>
      <c r="D40" s="17">
        <v>0</v>
      </c>
      <c r="E40" s="17">
        <v>0</v>
      </c>
      <c r="F40" s="17">
        <v>0</v>
      </c>
    </row>
    <row r="41" spans="1:6" ht="13.8" thickBot="1" x14ac:dyDescent="0.3">
      <c r="A41" s="15" t="s">
        <v>10</v>
      </c>
      <c r="B41" s="70">
        <f>SUM(B38:B40)</f>
        <v>1.9100000000000001</v>
      </c>
      <c r="C41" s="31">
        <f>SUM(C38:C40)</f>
        <v>1.7699999999999998</v>
      </c>
      <c r="D41" s="31">
        <f>SUM(D38:D40)</f>
        <v>2.1999999999999997</v>
      </c>
      <c r="E41" s="31">
        <f>SUM(E38:E40)</f>
        <v>2.4</v>
      </c>
      <c r="F41" s="31">
        <f>SUM(F38:F40)</f>
        <v>2.6999999999999997</v>
      </c>
    </row>
    <row r="42" spans="1:6" s="9" customFormat="1" x14ac:dyDescent="0.25">
      <c r="B42" s="12"/>
    </row>
    <row r="43" spans="1:6" x14ac:dyDescent="0.25">
      <c r="A43" s="12" t="s">
        <v>12</v>
      </c>
    </row>
    <row r="44" spans="1:6" x14ac:dyDescent="0.25">
      <c r="A44" s="15" t="s">
        <v>85</v>
      </c>
      <c r="B44" s="12"/>
      <c r="C44" s="9"/>
      <c r="D44" s="9"/>
      <c r="E44" s="9"/>
      <c r="F44" s="9"/>
    </row>
    <row r="45" spans="1:6" x14ac:dyDescent="0.25">
      <c r="A45" s="15" t="s">
        <v>69</v>
      </c>
      <c r="B45" s="67">
        <v>2.06</v>
      </c>
      <c r="C45" s="32">
        <v>1.88</v>
      </c>
      <c r="D45" s="32">
        <v>2.1</v>
      </c>
      <c r="E45" s="32">
        <v>2.2400000000000002</v>
      </c>
      <c r="F45" s="32">
        <v>2.5299999999999998</v>
      </c>
    </row>
    <row r="46" spans="1:6" x14ac:dyDescent="0.25">
      <c r="A46" s="15" t="s">
        <v>86</v>
      </c>
      <c r="B46" s="75">
        <v>-0.01</v>
      </c>
      <c r="C46" s="55">
        <v>0.12</v>
      </c>
      <c r="D46" s="55">
        <v>0.09</v>
      </c>
      <c r="E46" s="55">
        <v>0.15</v>
      </c>
      <c r="F46" s="55">
        <v>0.15</v>
      </c>
    </row>
    <row r="47" spans="1:6" x14ac:dyDescent="0.25">
      <c r="A47" s="15" t="s">
        <v>85</v>
      </c>
      <c r="B47" s="67"/>
      <c r="C47" s="32"/>
      <c r="D47" s="32"/>
      <c r="E47" s="32"/>
      <c r="F47" s="32"/>
    </row>
    <row r="48" spans="1:6" x14ac:dyDescent="0.25">
      <c r="A48" s="15" t="s">
        <v>87</v>
      </c>
      <c r="B48" s="76">
        <f>B45+B46</f>
        <v>2.0500000000000003</v>
      </c>
      <c r="C48" s="54">
        <f>C45+C46</f>
        <v>2</v>
      </c>
      <c r="D48" s="54">
        <f>D45+D46</f>
        <v>2.19</v>
      </c>
      <c r="E48" s="54">
        <f>E45+E46</f>
        <v>2.39</v>
      </c>
      <c r="F48" s="54">
        <f>F45+F46</f>
        <v>2.6799999999999997</v>
      </c>
    </row>
    <row r="49" spans="1:6" x14ac:dyDescent="0.25">
      <c r="A49" s="15" t="s">
        <v>30</v>
      </c>
      <c r="B49" s="68">
        <v>0</v>
      </c>
      <c r="C49" s="24">
        <v>0</v>
      </c>
      <c r="D49" s="23">
        <v>0</v>
      </c>
      <c r="E49" s="23">
        <v>0</v>
      </c>
      <c r="F49" s="23">
        <v>0</v>
      </c>
    </row>
    <row r="50" spans="1:6" x14ac:dyDescent="0.25">
      <c r="A50" s="15" t="s">
        <v>59</v>
      </c>
      <c r="B50" s="69">
        <v>-0.14000000000000001</v>
      </c>
      <c r="C50" s="26">
        <v>-0.23</v>
      </c>
      <c r="D50" s="17">
        <v>0</v>
      </c>
      <c r="E50" s="17">
        <v>0</v>
      </c>
      <c r="F50" s="17">
        <v>0</v>
      </c>
    </row>
    <row r="51" spans="1:6" ht="13.8" thickBot="1" x14ac:dyDescent="0.3">
      <c r="A51" s="15" t="s">
        <v>10</v>
      </c>
      <c r="B51" s="70">
        <f>SUM(B48:B50)</f>
        <v>1.9100000000000001</v>
      </c>
      <c r="C51" s="31">
        <f>SUM(C48:C50)</f>
        <v>1.77</v>
      </c>
      <c r="D51" s="31">
        <f>SUM(D48:D50)</f>
        <v>2.19</v>
      </c>
      <c r="E51" s="31">
        <f>SUM(E48:E50)</f>
        <v>2.39</v>
      </c>
      <c r="F51" s="31">
        <f>SUM(F48:F50)</f>
        <v>2.6799999999999997</v>
      </c>
    </row>
  </sheetData>
  <phoneticPr fontId="0" type="noConversion"/>
  <pageMargins left="0.75" right="0.75" top="1" bottom="1" header="0.5" footer="0.5"/>
  <pageSetup scale="7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opLeftCell="B26" zoomScaleNormal="100" workbookViewId="0">
      <selection activeCell="F53" sqref="F53"/>
    </sheetView>
  </sheetViews>
  <sheetFormatPr defaultRowHeight="13.2" x14ac:dyDescent="0.25"/>
  <cols>
    <col min="1" max="1" width="58.6640625" customWidth="1"/>
    <col min="2" max="2" width="11.5546875" style="1" customWidth="1"/>
    <col min="3" max="4" width="11.5546875" customWidth="1"/>
    <col min="5" max="5" width="10.5546875" customWidth="1"/>
    <col min="6" max="6" width="11.44140625" customWidth="1"/>
    <col min="7" max="7" width="10.5546875" customWidth="1"/>
    <col min="8" max="8" width="11.5546875" customWidth="1"/>
    <col min="9" max="9" width="10" customWidth="1"/>
    <col min="10" max="10" width="10.44140625" customWidth="1"/>
    <col min="11" max="11" width="10.6640625" customWidth="1"/>
  </cols>
  <sheetData>
    <row r="1" spans="1:11" x14ac:dyDescent="0.25">
      <c r="A1" s="7" t="s">
        <v>31</v>
      </c>
      <c r="B1" s="8">
        <v>2003</v>
      </c>
      <c r="C1" s="8">
        <v>2002</v>
      </c>
      <c r="D1" s="8">
        <v>2001</v>
      </c>
      <c r="E1" s="8">
        <v>2000</v>
      </c>
      <c r="F1" s="8">
        <v>1999</v>
      </c>
      <c r="G1" s="8">
        <v>1998</v>
      </c>
      <c r="H1" s="8">
        <v>1997</v>
      </c>
      <c r="I1" s="8">
        <v>1996</v>
      </c>
      <c r="J1" s="8">
        <v>1995</v>
      </c>
      <c r="K1" s="8">
        <v>1994</v>
      </c>
    </row>
    <row r="2" spans="1:11" x14ac:dyDescent="0.25">
      <c r="A2" s="1" t="s">
        <v>46</v>
      </c>
      <c r="B2" s="59"/>
      <c r="C2" s="6"/>
      <c r="D2" s="6"/>
    </row>
    <row r="3" spans="1:11" x14ac:dyDescent="0.25">
      <c r="A3" t="s">
        <v>32</v>
      </c>
      <c r="B3" s="60">
        <v>93623</v>
      </c>
      <c r="C3" s="27">
        <v>86305</v>
      </c>
      <c r="D3" s="27">
        <v>105362</v>
      </c>
      <c r="E3" s="27">
        <v>112027</v>
      </c>
      <c r="F3" s="27">
        <v>125781</v>
      </c>
      <c r="G3" s="27">
        <v>115613</v>
      </c>
      <c r="H3" s="27">
        <v>98529</v>
      </c>
      <c r="I3" s="27">
        <v>78628</v>
      </c>
      <c r="J3" s="27">
        <v>67551</v>
      </c>
      <c r="K3" s="27">
        <v>53704</v>
      </c>
    </row>
    <row r="4" spans="1:11" x14ac:dyDescent="0.25">
      <c r="A4" t="s">
        <v>57</v>
      </c>
      <c r="B4" s="62">
        <v>6874</v>
      </c>
      <c r="C4" s="20">
        <v>11510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</row>
    <row r="5" spans="1:11" x14ac:dyDescent="0.25">
      <c r="A5" s="2" t="s">
        <v>33</v>
      </c>
      <c r="B5" s="6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4641</v>
      </c>
    </row>
    <row r="6" spans="1:11" x14ac:dyDescent="0.25">
      <c r="A6" t="s">
        <v>58</v>
      </c>
      <c r="B6" s="62">
        <f>SUM(B3:B5)</f>
        <v>100497</v>
      </c>
      <c r="C6" s="20">
        <f>SUM(C3:C5)</f>
        <v>97815</v>
      </c>
      <c r="D6" s="20">
        <f>SUM(D3:D5)</f>
        <v>105362</v>
      </c>
      <c r="E6" s="20">
        <f>SUM(E3:E5)</f>
        <v>112027</v>
      </c>
      <c r="F6" s="20">
        <f t="shared" ref="F6:K6" si="0">SUM(F3:F5)</f>
        <v>125781</v>
      </c>
      <c r="G6" s="20">
        <f t="shared" si="0"/>
        <v>115613</v>
      </c>
      <c r="H6" s="20">
        <f t="shared" si="0"/>
        <v>98529</v>
      </c>
      <c r="I6" s="20">
        <f t="shared" si="0"/>
        <v>78628</v>
      </c>
      <c r="J6" s="20">
        <f t="shared" si="0"/>
        <v>67551</v>
      </c>
      <c r="K6" s="20">
        <f t="shared" si="0"/>
        <v>58345</v>
      </c>
    </row>
    <row r="7" spans="1:11" x14ac:dyDescent="0.25">
      <c r="B7" s="62"/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t="s">
        <v>34</v>
      </c>
      <c r="B8" s="62"/>
      <c r="C8" s="20"/>
      <c r="D8" s="20"/>
      <c r="E8" s="20"/>
      <c r="F8" s="20"/>
      <c r="G8" s="20"/>
      <c r="H8" s="20"/>
      <c r="I8" s="20"/>
      <c r="J8" s="20"/>
      <c r="K8" s="20"/>
    </row>
    <row r="9" spans="1:11" x14ac:dyDescent="0.25">
      <c r="A9" t="s">
        <v>35</v>
      </c>
      <c r="B9" s="62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5">
      <c r="A10" t="s">
        <v>36</v>
      </c>
      <c r="B10" s="62">
        <v>139606</v>
      </c>
      <c r="C10" s="20">
        <v>138696</v>
      </c>
      <c r="D10" s="20">
        <v>154635</v>
      </c>
      <c r="E10" s="20">
        <v>136373</v>
      </c>
      <c r="F10" s="20">
        <v>124754</v>
      </c>
      <c r="G10" s="20">
        <v>98765</v>
      </c>
      <c r="H10" s="20">
        <v>79720</v>
      </c>
      <c r="I10" s="20">
        <v>61210</v>
      </c>
      <c r="J10" s="20">
        <v>55674</v>
      </c>
      <c r="K10" s="20">
        <v>42828</v>
      </c>
    </row>
    <row r="11" spans="1:11" x14ac:dyDescent="0.25">
      <c r="A11" t="s">
        <v>90</v>
      </c>
      <c r="B11" s="62">
        <v>-4399</v>
      </c>
      <c r="C11" s="20">
        <v>-24155</v>
      </c>
      <c r="D11" s="20">
        <v>-13438</v>
      </c>
      <c r="E11" s="20">
        <v>-2165</v>
      </c>
      <c r="F11" s="20"/>
      <c r="G11" s="20"/>
      <c r="H11" s="20"/>
      <c r="I11" s="20"/>
      <c r="J11" s="20"/>
      <c r="K11" s="20"/>
    </row>
    <row r="12" spans="1:11" x14ac:dyDescent="0.25">
      <c r="A12" t="s">
        <v>91</v>
      </c>
      <c r="B12" s="62">
        <v>-299</v>
      </c>
      <c r="C12" s="20">
        <v>1124</v>
      </c>
      <c r="D12" s="20">
        <v>756</v>
      </c>
      <c r="E12" s="20">
        <v>-166</v>
      </c>
      <c r="F12" s="20">
        <v>-6257</v>
      </c>
      <c r="G12" s="20">
        <v>-4573</v>
      </c>
      <c r="H12" s="20">
        <v>-3638</v>
      </c>
      <c r="I12" s="20">
        <v>-3984</v>
      </c>
      <c r="J12" s="20">
        <v>-3656</v>
      </c>
      <c r="K12" s="20">
        <v>-3938</v>
      </c>
    </row>
    <row r="13" spans="1:11" x14ac:dyDescent="0.25">
      <c r="A13" t="s">
        <v>37</v>
      </c>
      <c r="B13" s="62"/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A14" t="s">
        <v>56</v>
      </c>
      <c r="B14" s="62">
        <v>22629</v>
      </c>
      <c r="C14" s="20">
        <v>24489</v>
      </c>
      <c r="D14" s="20">
        <v>14356</v>
      </c>
      <c r="E14" s="20">
        <v>9457</v>
      </c>
      <c r="F14" s="20">
        <v>-1345</v>
      </c>
      <c r="G14" s="20">
        <v>-3457</v>
      </c>
      <c r="H14" s="20">
        <v>7090</v>
      </c>
      <c r="I14" s="20">
        <v>61</v>
      </c>
      <c r="J14" s="20">
        <v>71</v>
      </c>
      <c r="K14" s="20">
        <v>-930</v>
      </c>
    </row>
    <row r="15" spans="1:11" x14ac:dyDescent="0.25">
      <c r="A15" t="s">
        <v>38</v>
      </c>
      <c r="B15" s="62">
        <v>22024</v>
      </c>
      <c r="C15" s="20">
        <v>-33087</v>
      </c>
      <c r="D15" s="20">
        <v>-9373</v>
      </c>
      <c r="E15" s="20">
        <v>-13093</v>
      </c>
      <c r="F15" s="20">
        <v>-31513</v>
      </c>
      <c r="G15" s="20">
        <v>-9661</v>
      </c>
      <c r="H15" s="20">
        <v>-2865</v>
      </c>
      <c r="I15" s="20">
        <v>-12131</v>
      </c>
      <c r="J15" s="20">
        <v>-4781</v>
      </c>
      <c r="K15" s="20">
        <v>-24175</v>
      </c>
    </row>
    <row r="16" spans="1:11" s="9" customFormat="1" x14ac:dyDescent="0.25">
      <c r="A16" s="3" t="s">
        <v>39</v>
      </c>
      <c r="B16" s="61">
        <v>-2889</v>
      </c>
      <c r="C16" s="17">
        <v>-1322</v>
      </c>
      <c r="D16" s="17">
        <v>645</v>
      </c>
      <c r="E16" s="17">
        <v>-29553</v>
      </c>
      <c r="F16" s="17">
        <v>12256</v>
      </c>
      <c r="G16" s="17">
        <v>25886</v>
      </c>
      <c r="H16" s="17">
        <v>16782</v>
      </c>
      <c r="I16" s="17">
        <v>11161</v>
      </c>
      <c r="J16" s="17">
        <v>13732</v>
      </c>
      <c r="K16" s="17">
        <v>7341</v>
      </c>
    </row>
    <row r="17" spans="1:11" x14ac:dyDescent="0.25">
      <c r="A17" s="1" t="s">
        <v>40</v>
      </c>
      <c r="B17" s="62">
        <f>SUM(B6:B16)</f>
        <v>277169</v>
      </c>
      <c r="C17" s="20">
        <f>SUM(C6:C16)</f>
        <v>203560</v>
      </c>
      <c r="D17" s="20">
        <f>SUM(D6:D16)</f>
        <v>252943</v>
      </c>
      <c r="E17" s="20">
        <f>SUM(E6:E16)</f>
        <v>212880</v>
      </c>
      <c r="F17" s="20">
        <f t="shared" ref="F17:K17" si="1">SUM(F6:F16)</f>
        <v>223676</v>
      </c>
      <c r="G17" s="20">
        <f t="shared" si="1"/>
        <v>222573</v>
      </c>
      <c r="H17" s="20">
        <f t="shared" si="1"/>
        <v>195618</v>
      </c>
      <c r="I17" s="20">
        <f t="shared" si="1"/>
        <v>134945</v>
      </c>
      <c r="J17" s="20">
        <f t="shared" si="1"/>
        <v>128591</v>
      </c>
      <c r="K17" s="20">
        <f t="shared" si="1"/>
        <v>79471</v>
      </c>
    </row>
    <row r="18" spans="1:11" x14ac:dyDescent="0.25">
      <c r="B18" s="62"/>
      <c r="C18" s="20"/>
      <c r="D18" s="20"/>
      <c r="E18" s="20"/>
      <c r="F18" s="20"/>
      <c r="G18" s="20"/>
      <c r="H18" s="20"/>
      <c r="I18" s="20"/>
      <c r="J18" s="20"/>
      <c r="K18" s="20"/>
    </row>
    <row r="19" spans="1:11" x14ac:dyDescent="0.25">
      <c r="A19" s="1" t="s">
        <v>45</v>
      </c>
      <c r="B19" s="62"/>
      <c r="C19" s="20"/>
      <c r="D19" s="20"/>
      <c r="E19" s="20"/>
      <c r="F19" s="20"/>
      <c r="G19" s="20"/>
      <c r="H19" s="20"/>
      <c r="I19" s="20"/>
      <c r="J19" s="20"/>
      <c r="K19" s="20"/>
    </row>
    <row r="20" spans="1:11" x14ac:dyDescent="0.25">
      <c r="A20" t="s">
        <v>41</v>
      </c>
      <c r="B20" s="62">
        <v>-120638</v>
      </c>
      <c r="C20" s="20">
        <v>-152680</v>
      </c>
      <c r="D20" s="20">
        <v>-194386</v>
      </c>
      <c r="E20" s="20">
        <v>-170805</v>
      </c>
      <c r="F20" s="20">
        <v>-137820</v>
      </c>
      <c r="G20" s="20">
        <v>-123926</v>
      </c>
      <c r="H20" s="20">
        <v>-86440</v>
      </c>
      <c r="I20" s="20">
        <v>-79503</v>
      </c>
      <c r="J20" s="20">
        <v>-71637</v>
      </c>
      <c r="K20" s="20">
        <v>-47032</v>
      </c>
    </row>
    <row r="21" spans="1:11" x14ac:dyDescent="0.25">
      <c r="A21" s="19" t="s">
        <v>42</v>
      </c>
      <c r="B21" s="62">
        <v>-8618</v>
      </c>
      <c r="C21" s="20">
        <v>-47970</v>
      </c>
      <c r="D21" s="20">
        <v>-221772</v>
      </c>
      <c r="E21" s="20">
        <v>-39327</v>
      </c>
      <c r="F21" s="20">
        <v>-77080</v>
      </c>
      <c r="G21" s="20">
        <v>-347882</v>
      </c>
      <c r="H21" s="20">
        <v>-279056</v>
      </c>
      <c r="I21" s="20">
        <v>-3660</v>
      </c>
      <c r="J21" s="20">
        <v>-159020</v>
      </c>
      <c r="K21" s="20">
        <v>-12445</v>
      </c>
    </row>
    <row r="22" spans="1:11" x14ac:dyDescent="0.25">
      <c r="A22" s="19" t="s">
        <v>88</v>
      </c>
      <c r="B22" s="62">
        <v>29478</v>
      </c>
      <c r="C22" s="20">
        <v>97731</v>
      </c>
      <c r="D22" s="20">
        <v>49460</v>
      </c>
      <c r="E22" s="20">
        <v>9551</v>
      </c>
      <c r="F22" s="20"/>
      <c r="G22" s="20"/>
      <c r="H22" s="20"/>
      <c r="I22" s="20"/>
      <c r="J22" s="20"/>
      <c r="K22" s="20"/>
    </row>
    <row r="23" spans="1:11" s="9" customFormat="1" x14ac:dyDescent="0.25">
      <c r="A23" s="3" t="s">
        <v>89</v>
      </c>
      <c r="B23" s="61">
        <v>0</v>
      </c>
      <c r="C23" s="17">
        <v>0</v>
      </c>
      <c r="D23" s="17">
        <v>-3487</v>
      </c>
      <c r="E23" s="17">
        <v>-1225</v>
      </c>
      <c r="F23" s="17">
        <v>339</v>
      </c>
      <c r="G23" s="17">
        <v>-34014</v>
      </c>
      <c r="H23" s="17">
        <v>32127</v>
      </c>
      <c r="I23" s="17">
        <v>71810</v>
      </c>
      <c r="J23" s="17">
        <v>2634</v>
      </c>
      <c r="K23" s="17">
        <v>-65257</v>
      </c>
    </row>
    <row r="24" spans="1:11" x14ac:dyDescent="0.25">
      <c r="A24" s="1" t="s">
        <v>43</v>
      </c>
      <c r="B24" s="62">
        <f>SUM(B20:B23)</f>
        <v>-99778</v>
      </c>
      <c r="C24" s="20">
        <f>SUM(C20:C23)</f>
        <v>-102919</v>
      </c>
      <c r="D24" s="20">
        <f>SUM(D20:D23)</f>
        <v>-370185</v>
      </c>
      <c r="E24" s="20">
        <f t="shared" ref="E24:K24" si="2">SUM(E20:E23)</f>
        <v>-201806</v>
      </c>
      <c r="F24" s="20">
        <f t="shared" si="2"/>
        <v>-214561</v>
      </c>
      <c r="G24" s="20">
        <f t="shared" si="2"/>
        <v>-505822</v>
      </c>
      <c r="H24" s="20">
        <f t="shared" si="2"/>
        <v>-333369</v>
      </c>
      <c r="I24" s="20">
        <f t="shared" si="2"/>
        <v>-11353</v>
      </c>
      <c r="J24" s="20">
        <f t="shared" si="2"/>
        <v>-228023</v>
      </c>
      <c r="K24" s="20">
        <f t="shared" si="2"/>
        <v>-124734</v>
      </c>
    </row>
    <row r="25" spans="1:11" x14ac:dyDescent="0.25">
      <c r="B25" s="62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25">
      <c r="A26" s="1" t="s">
        <v>44</v>
      </c>
      <c r="B26" s="62"/>
      <c r="C26" s="20"/>
      <c r="D26" s="20"/>
      <c r="E26" s="20"/>
      <c r="F26" s="20"/>
      <c r="G26" s="20"/>
      <c r="H26" s="20"/>
      <c r="I26" s="20"/>
      <c r="J26" s="20"/>
      <c r="K26" s="20"/>
    </row>
    <row r="27" spans="1:11" x14ac:dyDescent="0.25">
      <c r="A27" t="s">
        <v>47</v>
      </c>
      <c r="B27" s="62">
        <v>-4156</v>
      </c>
      <c r="C27" s="20">
        <v>-5399</v>
      </c>
      <c r="D27" s="20">
        <v>-2680</v>
      </c>
      <c r="E27" s="20">
        <v>-9369</v>
      </c>
      <c r="F27" s="20">
        <v>-618</v>
      </c>
      <c r="G27" s="20">
        <v>-1704</v>
      </c>
      <c r="H27" s="20">
        <v>-226367</v>
      </c>
      <c r="I27" s="20">
        <v>-103729</v>
      </c>
      <c r="J27" s="20">
        <v>-4468</v>
      </c>
      <c r="K27" s="20">
        <v>-128205</v>
      </c>
    </row>
    <row r="28" spans="1:11" x14ac:dyDescent="0.25">
      <c r="A28" s="19" t="s">
        <v>48</v>
      </c>
      <c r="B28" s="62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-4641</v>
      </c>
    </row>
    <row r="29" spans="1:11" x14ac:dyDescent="0.25">
      <c r="A29" s="19" t="s">
        <v>49</v>
      </c>
      <c r="B29" s="62">
        <v>0</v>
      </c>
      <c r="C29" s="20">
        <v>0</v>
      </c>
      <c r="D29" s="20">
        <v>250078</v>
      </c>
      <c r="E29" s="20">
        <v>805</v>
      </c>
      <c r="F29" s="20">
        <v>280</v>
      </c>
      <c r="G29" s="20">
        <v>198994</v>
      </c>
      <c r="H29" s="20">
        <v>349947</v>
      </c>
      <c r="I29" s="20">
        <v>0</v>
      </c>
      <c r="J29" s="20">
        <v>124970</v>
      </c>
      <c r="K29" s="20">
        <v>0</v>
      </c>
    </row>
    <row r="30" spans="1:11" x14ac:dyDescent="0.25">
      <c r="A30" s="19" t="s">
        <v>50</v>
      </c>
      <c r="B30" s="62">
        <v>-25713</v>
      </c>
      <c r="C30" s="20">
        <v>-69287</v>
      </c>
      <c r="D30" s="20">
        <v>-97518</v>
      </c>
      <c r="E30" s="20">
        <v>12518</v>
      </c>
      <c r="F30" s="20">
        <v>15000</v>
      </c>
      <c r="G30" s="20">
        <v>105000</v>
      </c>
      <c r="H30" s="20">
        <v>60000</v>
      </c>
      <c r="I30" s="20">
        <v>0</v>
      </c>
      <c r="J30" s="20">
        <v>0</v>
      </c>
      <c r="K30" s="20">
        <v>0</v>
      </c>
    </row>
    <row r="31" spans="1:11" x14ac:dyDescent="0.25">
      <c r="A31" s="19" t="s">
        <v>72</v>
      </c>
      <c r="B31" s="62">
        <v>12581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</row>
    <row r="32" spans="1:11" s="37" customFormat="1" x14ac:dyDescent="0.25">
      <c r="A32" s="57" t="s">
        <v>76</v>
      </c>
      <c r="B32" s="77">
        <v>-3538</v>
      </c>
      <c r="C32" s="41">
        <v>-7416</v>
      </c>
      <c r="D32" s="41">
        <v>7021</v>
      </c>
      <c r="E32" s="41">
        <v>-185</v>
      </c>
      <c r="F32" s="41">
        <v>1810</v>
      </c>
      <c r="G32" s="41">
        <v>-2236</v>
      </c>
      <c r="H32" s="41">
        <v>3799</v>
      </c>
      <c r="I32" s="41">
        <v>5841</v>
      </c>
      <c r="J32" s="41">
        <v>2842</v>
      </c>
      <c r="K32" s="41">
        <v>15</v>
      </c>
    </row>
    <row r="33" spans="1:11" x14ac:dyDescent="0.25">
      <c r="A33" s="19" t="s">
        <v>52</v>
      </c>
      <c r="B33" s="62">
        <v>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70000</v>
      </c>
      <c r="K33" s="20">
        <v>0</v>
      </c>
    </row>
    <row r="34" spans="1:11" x14ac:dyDescent="0.25">
      <c r="A34" s="19" t="s">
        <v>51</v>
      </c>
      <c r="B34" s="62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-70000</v>
      </c>
      <c r="K34" s="20">
        <v>0</v>
      </c>
    </row>
    <row r="35" spans="1:11" x14ac:dyDescent="0.25">
      <c r="A35" s="19" t="s">
        <v>53</v>
      </c>
      <c r="B35" s="62">
        <v>0</v>
      </c>
      <c r="C35" s="20">
        <v>0</v>
      </c>
      <c r="D35" s="20">
        <v>-2175</v>
      </c>
      <c r="E35" s="20">
        <v>0</v>
      </c>
      <c r="F35" s="20">
        <v>0</v>
      </c>
      <c r="G35" s="20">
        <v>-1745</v>
      </c>
      <c r="H35" s="20">
        <v>-938</v>
      </c>
      <c r="I35" s="20">
        <v>0</v>
      </c>
      <c r="J35" s="20">
        <v>-1504</v>
      </c>
      <c r="K35" s="20">
        <v>0</v>
      </c>
    </row>
    <row r="36" spans="1:11" x14ac:dyDescent="0.25">
      <c r="A36" s="19" t="s">
        <v>54</v>
      </c>
      <c r="B36" s="62">
        <v>-33714</v>
      </c>
      <c r="C36" s="20">
        <v>-28278</v>
      </c>
      <c r="D36" s="20">
        <v>-26927</v>
      </c>
      <c r="E36" s="20">
        <v>-25248</v>
      </c>
      <c r="F36" s="20">
        <v>-24276</v>
      </c>
      <c r="G36" s="20">
        <v>-23233</v>
      </c>
      <c r="H36" s="20">
        <v>-22134</v>
      </c>
      <c r="I36" s="20">
        <v>-21196</v>
      </c>
      <c r="J36" s="20">
        <v>-20275</v>
      </c>
      <c r="K36" s="20">
        <v>-10150</v>
      </c>
    </row>
    <row r="37" spans="1:11" x14ac:dyDescent="0.25">
      <c r="A37" s="19" t="s">
        <v>66</v>
      </c>
      <c r="B37" s="62">
        <v>1037</v>
      </c>
      <c r="C37" s="20">
        <v>640</v>
      </c>
      <c r="D37" s="20">
        <v>2621</v>
      </c>
      <c r="E37" s="20">
        <v>2039</v>
      </c>
      <c r="F37" s="20">
        <v>2022</v>
      </c>
      <c r="G37" s="20">
        <v>1862</v>
      </c>
      <c r="H37" s="20">
        <v>164</v>
      </c>
      <c r="I37" s="20">
        <v>0</v>
      </c>
      <c r="J37" s="20">
        <v>0</v>
      </c>
      <c r="K37" s="20">
        <v>188565</v>
      </c>
    </row>
    <row r="38" spans="1:11" s="9" customFormat="1" x14ac:dyDescent="0.25">
      <c r="A38" s="2" t="s">
        <v>55</v>
      </c>
      <c r="B38" s="61">
        <v>-13253</v>
      </c>
      <c r="C38" s="17">
        <v>0</v>
      </c>
      <c r="D38" s="17">
        <v>0</v>
      </c>
      <c r="E38" s="17">
        <v>0</v>
      </c>
      <c r="F38" s="17">
        <v>-12706</v>
      </c>
      <c r="G38" s="17">
        <v>0</v>
      </c>
      <c r="H38" s="17">
        <v>0</v>
      </c>
      <c r="I38" s="17">
        <v>0</v>
      </c>
      <c r="J38" s="17">
        <v>0</v>
      </c>
      <c r="K38" s="17">
        <v>-1297</v>
      </c>
    </row>
    <row r="39" spans="1:11" x14ac:dyDescent="0.25">
      <c r="A39" s="1" t="s">
        <v>67</v>
      </c>
      <c r="B39" s="62">
        <f>SUM(B27:B38)</f>
        <v>-66756</v>
      </c>
      <c r="C39" s="20">
        <f>SUM(C27:C38)</f>
        <v>-109740</v>
      </c>
      <c r="D39" s="20">
        <f>SUM(D27:D38)</f>
        <v>130420</v>
      </c>
      <c r="E39" s="20">
        <f t="shared" ref="E39:K39" si="3">SUM(E27:E38)</f>
        <v>-19440</v>
      </c>
      <c r="F39" s="20">
        <f t="shared" si="3"/>
        <v>-18488</v>
      </c>
      <c r="G39" s="20">
        <f t="shared" si="3"/>
        <v>276938</v>
      </c>
      <c r="H39" s="20">
        <f t="shared" si="3"/>
        <v>164471</v>
      </c>
      <c r="I39" s="20">
        <f t="shared" si="3"/>
        <v>-119084</v>
      </c>
      <c r="J39" s="20">
        <f t="shared" si="3"/>
        <v>101565</v>
      </c>
      <c r="K39" s="20">
        <f t="shared" si="3"/>
        <v>44287</v>
      </c>
    </row>
    <row r="40" spans="1:11" x14ac:dyDescent="0.25">
      <c r="B40" s="62"/>
      <c r="C40" s="20"/>
      <c r="D40" s="20"/>
      <c r="E40" s="20"/>
      <c r="F40" s="20"/>
      <c r="G40" s="20"/>
      <c r="H40" s="20"/>
      <c r="I40" s="20"/>
      <c r="J40" s="20"/>
      <c r="K40" s="20"/>
    </row>
    <row r="41" spans="1:11" x14ac:dyDescent="0.25">
      <c r="A41" s="1" t="s">
        <v>73</v>
      </c>
      <c r="B41" s="62">
        <f>B17+B24+B39</f>
        <v>110635</v>
      </c>
      <c r="C41" s="20">
        <f>C17+C24+C39</f>
        <v>-9099</v>
      </c>
      <c r="D41" s="20">
        <f>D17+D24+D39</f>
        <v>13178</v>
      </c>
      <c r="E41" s="20">
        <f t="shared" ref="E41:K41" si="4">E17+E24+E39</f>
        <v>-8366</v>
      </c>
      <c r="F41" s="20">
        <f t="shared" si="4"/>
        <v>-9373</v>
      </c>
      <c r="G41" s="20">
        <f t="shared" si="4"/>
        <v>-6311</v>
      </c>
      <c r="H41" s="20">
        <f t="shared" si="4"/>
        <v>26720</v>
      </c>
      <c r="I41" s="20">
        <f t="shared" si="4"/>
        <v>4508</v>
      </c>
      <c r="J41" s="20">
        <f t="shared" si="4"/>
        <v>2133</v>
      </c>
      <c r="K41" s="20">
        <f t="shared" si="4"/>
        <v>-976</v>
      </c>
    </row>
    <row r="42" spans="1:11" s="10" customFormat="1" x14ac:dyDescent="0.25">
      <c r="A42" s="58" t="s">
        <v>74</v>
      </c>
      <c r="B42" s="78">
        <f>C44</f>
        <v>14498</v>
      </c>
      <c r="C42" s="42">
        <f>D44</f>
        <v>23597</v>
      </c>
      <c r="D42" s="42">
        <f>E44</f>
        <v>10419</v>
      </c>
      <c r="E42" s="42">
        <f t="shared" ref="E42:J42" si="5">F44</f>
        <v>18785</v>
      </c>
      <c r="F42" s="42">
        <f t="shared" si="5"/>
        <v>28158</v>
      </c>
      <c r="G42" s="42">
        <f t="shared" si="5"/>
        <v>34469</v>
      </c>
      <c r="H42" s="42">
        <f t="shared" si="5"/>
        <v>7749</v>
      </c>
      <c r="I42" s="42">
        <f t="shared" si="5"/>
        <v>3241</v>
      </c>
      <c r="J42" s="42">
        <f t="shared" si="5"/>
        <v>1108</v>
      </c>
      <c r="K42" s="42">
        <v>2084</v>
      </c>
    </row>
    <row r="43" spans="1:11" x14ac:dyDescent="0.25">
      <c r="B43" s="62"/>
      <c r="C43" s="20"/>
      <c r="D43" s="20"/>
      <c r="E43" s="20"/>
      <c r="F43" s="20"/>
      <c r="G43" s="20"/>
      <c r="H43" s="20"/>
      <c r="I43" s="20"/>
      <c r="J43" s="20"/>
      <c r="K43" s="20"/>
    </row>
    <row r="44" spans="1:11" s="37" customFormat="1" ht="13.8" thickBot="1" x14ac:dyDescent="0.3">
      <c r="A44" s="53" t="s">
        <v>75</v>
      </c>
      <c r="B44" s="79">
        <f>SUM(B41:B42)</f>
        <v>125133</v>
      </c>
      <c r="C44" s="44">
        <f>SUM(C41:C42)</f>
        <v>14498</v>
      </c>
      <c r="D44" s="44">
        <f>SUM(D41:D42)</f>
        <v>23597</v>
      </c>
      <c r="E44" s="44">
        <f t="shared" ref="E44:K44" si="6">SUM(E41:E42)</f>
        <v>10419</v>
      </c>
      <c r="F44" s="44">
        <f t="shared" si="6"/>
        <v>18785</v>
      </c>
      <c r="G44" s="44">
        <f t="shared" si="6"/>
        <v>28158</v>
      </c>
      <c r="H44" s="44">
        <f t="shared" si="6"/>
        <v>34469</v>
      </c>
      <c r="I44" s="44">
        <f t="shared" si="6"/>
        <v>7749</v>
      </c>
      <c r="J44" s="44">
        <f t="shared" si="6"/>
        <v>3241</v>
      </c>
      <c r="K44" s="44">
        <f t="shared" si="6"/>
        <v>1108</v>
      </c>
    </row>
  </sheetData>
  <phoneticPr fontId="0" type="noConversion"/>
  <pageMargins left="0.75" right="0.75" top="1" bottom="1" header="0.5" footer="0.5"/>
  <pageSetup scale="7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Select Financial Data</vt:lpstr>
      <vt:lpstr>Statements of Earnings</vt:lpstr>
      <vt:lpstr>Cash Flow</vt:lpstr>
      <vt:lpstr>'Cash Flow'!Print_Area</vt:lpstr>
      <vt:lpstr>'Select Financial Data'!Print_Area</vt:lpstr>
      <vt:lpstr>'Select Financial Data'!summary9600</vt:lpstr>
      <vt:lpstr>'Statements of Earnings'!summary9600</vt:lpstr>
    </vt:vector>
  </TitlesOfParts>
  <Company>Marietta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JamieKoeppen</dc:creator>
  <cp:lastModifiedBy>Aniket Gupta</cp:lastModifiedBy>
  <cp:lastPrinted>2004-03-11T14:56:13Z</cp:lastPrinted>
  <dcterms:created xsi:type="dcterms:W3CDTF">2002-03-23T17:21:40Z</dcterms:created>
  <dcterms:modified xsi:type="dcterms:W3CDTF">2024-02-03T22:15:47Z</dcterms:modified>
</cp:coreProperties>
</file>