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AA03780-6F22-44F0-9118-F0D594D2F058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0" i="1" l="1"/>
  <c r="K32" i="1" s="1"/>
  <c r="K41" i="1"/>
  <c r="K48" i="1"/>
  <c r="K68" i="1"/>
  <c r="K120" i="1" s="1"/>
  <c r="K122" i="1" s="1"/>
  <c r="K92" i="1"/>
  <c r="K106" i="1"/>
  <c r="K115" i="1"/>
  <c r="K126" i="1" l="1"/>
  <c r="K136" i="1" s="1"/>
</calcChain>
</file>

<file path=xl/sharedStrings.xml><?xml version="1.0" encoding="utf-8"?>
<sst xmlns="http://schemas.openxmlformats.org/spreadsheetml/2006/main" count="111" uniqueCount="107">
  <si>
    <t>JUNIOR CHAMBER INTERNATIONAL (JCI), INC.</t>
  </si>
  <si>
    <t>EXPLANATIONS</t>
  </si>
  <si>
    <t>Executive</t>
  </si>
  <si>
    <t>Information Technology</t>
  </si>
  <si>
    <t>Membership Services</t>
  </si>
  <si>
    <t xml:space="preserve">     corresponding salaries and travel expenses.</t>
  </si>
  <si>
    <t xml:space="preserve">Finance </t>
  </si>
  <si>
    <t xml:space="preserve">      staff.</t>
  </si>
  <si>
    <t>Communications</t>
  </si>
  <si>
    <t>Production</t>
  </si>
  <si>
    <t>Language Editing</t>
  </si>
  <si>
    <t>January Board Meeting</t>
  </si>
  <si>
    <t>JCI Officers</t>
  </si>
  <si>
    <t xml:space="preserve">     expenses compared to budget.</t>
  </si>
  <si>
    <t>Total Expenses Explanations</t>
  </si>
  <si>
    <t>Difference</t>
  </si>
  <si>
    <t>Total Revenues Explanations</t>
  </si>
  <si>
    <t>Total Revenues Under Budget</t>
  </si>
  <si>
    <t>staff training on how to use the SBT accounting system, as well as instruction on how to use</t>
  </si>
  <si>
    <t>Page 2</t>
  </si>
  <si>
    <t>to the general daily operating procedures and the SBT accounting system.  There has been formal</t>
  </si>
  <si>
    <t>additional SBT features not currently utilized.</t>
  </si>
  <si>
    <t>those prepared by the JCI auditors.  The 7/31/02 Financial Statements were completed using a</t>
  </si>
  <si>
    <t>newly formatted Statement of Financial Position and Statement of Activities.</t>
  </si>
  <si>
    <t>for monitoring the operations of JCI.</t>
  </si>
  <si>
    <t xml:space="preserve">      applications.</t>
  </si>
  <si>
    <t>The total revenues of $2,188,830 are under the $2,427,417 budget by $238,587.</t>
  </si>
  <si>
    <t xml:space="preserve">1)   Senate revenues of $59,769 are under budget due to approximately 275 less Senator </t>
  </si>
  <si>
    <t>2)   Conference levies of $2,561 are under budget due to not receiving the levies and/or detail</t>
  </si>
  <si>
    <t xml:space="preserve">      reports for processing for the Area A, B, and D conferences.</t>
  </si>
  <si>
    <t xml:space="preserve">      operating costs of $55,681 charged against the total revenues of $33,760.</t>
  </si>
  <si>
    <t>7/31/02 FINANCIAL STATEMENTS</t>
  </si>
  <si>
    <t>1)   Legal fees associated with the move to Chesterfield, other than rezoning, were not budgeted.</t>
  </si>
  <si>
    <t>3)   No business academy expenses were charged against the budget.</t>
  </si>
  <si>
    <t>6)   Area B expenses of $24,620 are under budget due to the temporary director vacancy with no</t>
  </si>
  <si>
    <t>7)   Area C (North America) expenses of $21,399 are under budget due to the temporary director</t>
  </si>
  <si>
    <t xml:space="preserve">      anticipated travel by Edson Kodama.</t>
  </si>
  <si>
    <t xml:space="preserve">8)   Area C (Latin America) expenses of $50,591 are over budget due to more than anticipated </t>
  </si>
  <si>
    <t xml:space="preserve">     number of employees attending the conference and more than anticipated authorized travel of </t>
  </si>
  <si>
    <t xml:space="preserve">     new employees.</t>
  </si>
  <si>
    <t>Training</t>
  </si>
  <si>
    <t xml:space="preserve">1)   Salaries of $97,248 are under budget due to the temporary vacancies of Finance Department </t>
  </si>
  <si>
    <t>2)   Retirement plan expenses of $15,861 are under budget due to the new Finance Department</t>
  </si>
  <si>
    <t xml:space="preserve">      corresponding departments.</t>
  </si>
  <si>
    <t>3)   Telephone/fax expenses of $20,104 are over budget due to continuing to operate out of both the</t>
  </si>
  <si>
    <t xml:space="preserve">      Coral Gables and the Chesterfield locations.</t>
  </si>
  <si>
    <t xml:space="preserve">     August.</t>
  </si>
  <si>
    <t>5)   Computer maintenance expenses of $3,946 are under budget due to using the newest,</t>
  </si>
  <si>
    <t xml:space="preserve">      therefore the lowest maintenance, computers in Chesterfield. </t>
  </si>
  <si>
    <t>7)   General building maintenance expenses of $14,057 are over budget due to now including</t>
  </si>
  <si>
    <t xml:space="preserve">1)   With the move to Chesterfield and the departmental restructuring, basically there is no longer a </t>
  </si>
  <si>
    <t>2)   Outside services expenses of $10,662 are over budget due to hiring more outside translators.</t>
  </si>
  <si>
    <t>1)   January board meeting expenses of $80,587 are over budget.</t>
  </si>
  <si>
    <t>General</t>
  </si>
  <si>
    <t>Revenues</t>
  </si>
  <si>
    <t>Expenses</t>
  </si>
  <si>
    <t>Increase/(Decrease) in Unrestricted Net Assets</t>
  </si>
  <si>
    <t>Total Expenses Under Budget</t>
  </si>
  <si>
    <t>Add:</t>
  </si>
  <si>
    <t>Subtract</t>
  </si>
  <si>
    <t xml:space="preserve">Increase/(Decrease) in Net Assets </t>
  </si>
  <si>
    <t>Net gain/(loss) from investments of $26,974 under budget of $55,419.</t>
  </si>
  <si>
    <t>Page 3</t>
  </si>
  <si>
    <t>Since joining JCI, the new members of the Finance Department have had to become acclimated</t>
  </si>
  <si>
    <t>The Finance Department is in the process of reformatting the financial statements to conform to</t>
  </si>
  <si>
    <t>These reports will be distributed to the Board of Directors and the internal staff on a monthly basis</t>
  </si>
  <si>
    <t xml:space="preserve">5)    Sponsorship foundation grant revenues of $46,067 are under budget due to the low interest </t>
  </si>
  <si>
    <t>1)   Authorized itinerary  travel and expenses of $18,811 are over budget due to more than</t>
  </si>
  <si>
    <t>4)   No audit/tax expenses charged against the budget due to the start of the audit delayed until</t>
  </si>
  <si>
    <t>Page 1</t>
  </si>
  <si>
    <t xml:space="preserve">      rate yields from the foundation investments.</t>
  </si>
  <si>
    <t>4)   Product sales revenues of ($31,129) are under budget due to direct sales costs of $9,208 and</t>
  </si>
  <si>
    <t xml:space="preserve">The total expenses of $1,695,642 are under the $1,859,522 budget by $163,881. </t>
  </si>
  <si>
    <t>2)   Sponsorship acquisitions of $6,000 is a payment from the Junya Yoshida Fund, but was not</t>
  </si>
  <si>
    <t xml:space="preserve">      used and returned in August.</t>
  </si>
  <si>
    <t xml:space="preserve">      $54,500 for web development.  This was transferred from the Executive Department.</t>
  </si>
  <si>
    <t>2)   Web/Net expenses and web development expenses of $69,904 are over budget.</t>
  </si>
  <si>
    <t>1)   Expenses of $37,146 charged to the new department were not budgeted.</t>
  </si>
  <si>
    <t xml:space="preserve">      approved funds as of July.</t>
  </si>
  <si>
    <t>2)   Development fund expenses of $17,003 are under budget due to not paying out all of the</t>
  </si>
  <si>
    <t>4)   Training institute expenses of $8,380 are over budget.</t>
  </si>
  <si>
    <t>5)   Prime/Excel (purchases) expenses of $6,392 were not budgeted.  (Prime/Excel revenues now</t>
  </si>
  <si>
    <t xml:space="preserve">      appear as a separate line item in conference revenues).</t>
  </si>
  <si>
    <t xml:space="preserve">     vacancy with no corresponding salaries expenses.</t>
  </si>
  <si>
    <t xml:space="preserve">      With the move to Chesterfield, this is a newly created department.  The only budget expense is</t>
  </si>
  <si>
    <t xml:space="preserve">      With the move to Chesterfield, this is a newly created department.</t>
  </si>
  <si>
    <t>1)   Expenses of $8,342 charged to the new department were not budgeted.</t>
  </si>
  <si>
    <t xml:space="preserve">      staff not participating in the 401K plan until May and the actual 401K expenses charged to the</t>
  </si>
  <si>
    <t xml:space="preserve">6)   Building insurance expenses of $61,142 are over budget due to the tremendous increase in </t>
  </si>
  <si>
    <t xml:space="preserve">      payments to Julio Gonzalez for services rendered.</t>
  </si>
  <si>
    <t xml:space="preserve">     communications department and additional corresponding expenses.</t>
  </si>
  <si>
    <t xml:space="preserve">     production department and additional corresponding expenses.</t>
  </si>
  <si>
    <t xml:space="preserve">     employee.</t>
  </si>
  <si>
    <t>1)   Salaries expenses of $45,966 are under budget due to now having only one department</t>
  </si>
  <si>
    <t xml:space="preserve">1)   President expenses of $65,345 are under budget due to the timing of processing actual </t>
  </si>
  <si>
    <t xml:space="preserve">2)   Board travel expenses of $67,533 are under budget due to the timing of processing actual </t>
  </si>
  <si>
    <t xml:space="preserve">3)  Other officer expenses of $43,739 are under budget due to the timing of processing actual </t>
  </si>
  <si>
    <t>Total revenues over(under) expenses of $493,189 are under budget of $567,895.</t>
  </si>
  <si>
    <t>Net extraordinary income/(loss) of ($284,230) under budget of $2,299,550.</t>
  </si>
  <si>
    <t>Total revenues over/(under) expenses of $253,933 under budget of $2,922,864.</t>
  </si>
  <si>
    <t>(This includes no sale of the building revenues charged against the $2,670,000 budget</t>
  </si>
  <si>
    <t>and the Chesterfield relocation expenses of $343,120 under budget of $416,100).</t>
  </si>
  <si>
    <t xml:space="preserve">      revenues of $52,319 and the marketing/public relations expenses for 2002 of $73,593.</t>
  </si>
  <si>
    <t>3)   Congress revenues of ($25,575) are over budget due to including the not budgeted 2001</t>
  </si>
  <si>
    <t xml:space="preserve">     insurance rates after the 9/11 attacks.</t>
  </si>
  <si>
    <t xml:space="preserve">     budget for temporary office space in the headquarters relocation section).</t>
  </si>
  <si>
    <t>8)  St. Louis building rent expenses of $27,725 were not budgeted.  (However, there is a $39,600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</si>
</sst>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38" fontId="0" fillId="0" borderId="2" xfId="0" applyNumberFormat="1" applyBorder="1"/>
    <xf numFmtId="38" fontId="0" fillId="0" borderId="3" xfId="0" applyNumberFormat="1" applyBorder="1"/>
    <xf numFmtId="6" fontId="0" fillId="0" borderId="0" xfId="0" applyNumberFormat="1"/>
    <xf numFmtId="0" fontId="2" fillId="0" borderId="0" xfId="0" applyFont="1"/>
    <xf numFmtId="38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B1" zoomScaleNormal="100" workbookViewId="0">
      <selection activeCell="H6" sqref="H6"/>
    </sheetView>
  </sheetViews>
  <sheetFormatPr defaultRowHeight="13.2" x14ac:dyDescent="0.25"/>
  <cols>
    <col min="11" max="11" width="12.33203125" bestFit="1" customWidth="1"/>
  </cols>
  <sheetData>
    <row r="1" spans="1:11" x14ac:dyDescent="0.25">
      <c r="D1" s="1"/>
      <c r="E1" s="1"/>
      <c r="F1" s="1" t="s">
        <v>0</v>
      </c>
      <c r="G1" s="1"/>
      <c r="H1" s="1"/>
      <c r="K1" t="s">
        <v>69</v>
      </c>
    </row>
    <row r="2" spans="1:11" x14ac:dyDescent="0.25">
      <c r="D2" s="1"/>
      <c r="E2" s="1"/>
      <c r="F2" s="1" t="s">
        <v>31</v>
      </c>
      <c r="G2" s="1"/>
      <c r="H2" s="1"/>
    </row>
    <row r="3" spans="1:11" x14ac:dyDescent="0.25">
      <c r="D3" s="1"/>
      <c r="E3" s="1"/>
      <c r="F3" s="1" t="s">
        <v>1</v>
      </c>
      <c r="G3" s="1"/>
      <c r="H3" s="1"/>
    </row>
    <row r="5" spans="1:11" x14ac:dyDescent="0.25">
      <c r="A5" s="2" t="s">
        <v>53</v>
      </c>
    </row>
    <row r="6" spans="1:11" x14ac:dyDescent="0.25">
      <c r="B6" t="s">
        <v>63</v>
      </c>
    </row>
    <row r="7" spans="1:11" x14ac:dyDescent="0.25">
      <c r="B7" t="s">
        <v>20</v>
      </c>
    </row>
    <row r="8" spans="1:11" x14ac:dyDescent="0.25">
      <c r="B8" t="s">
        <v>18</v>
      </c>
    </row>
    <row r="9" spans="1:11" x14ac:dyDescent="0.25">
      <c r="B9" t="s">
        <v>21</v>
      </c>
    </row>
    <row r="10" spans="1:11" x14ac:dyDescent="0.25">
      <c r="B10" t="s">
        <v>64</v>
      </c>
    </row>
    <row r="11" spans="1:11" x14ac:dyDescent="0.25">
      <c r="B11" t="s">
        <v>22</v>
      </c>
    </row>
    <row r="12" spans="1:11" x14ac:dyDescent="0.25">
      <c r="B12" t="s">
        <v>23</v>
      </c>
    </row>
    <row r="13" spans="1:11" x14ac:dyDescent="0.25">
      <c r="B13" t="s">
        <v>65</v>
      </c>
    </row>
    <row r="14" spans="1:11" x14ac:dyDescent="0.25">
      <c r="B14" t="s">
        <v>24</v>
      </c>
    </row>
    <row r="16" spans="1:11" x14ac:dyDescent="0.25">
      <c r="A16" s="2" t="s">
        <v>54</v>
      </c>
    </row>
    <row r="17" spans="2:11" x14ac:dyDescent="0.25">
      <c r="B17" t="s">
        <v>26</v>
      </c>
      <c r="K17" s="3"/>
    </row>
    <row r="18" spans="2:11" x14ac:dyDescent="0.25">
      <c r="K18" s="3"/>
    </row>
    <row r="19" spans="2:11" x14ac:dyDescent="0.25">
      <c r="B19" t="s">
        <v>27</v>
      </c>
      <c r="K19" s="3"/>
    </row>
    <row r="20" spans="2:11" x14ac:dyDescent="0.25">
      <c r="B20" t="s">
        <v>25</v>
      </c>
      <c r="K20" s="3">
        <v>-68231</v>
      </c>
    </row>
    <row r="21" spans="2:11" x14ac:dyDescent="0.25">
      <c r="B21" t="s">
        <v>28</v>
      </c>
      <c r="K21" s="3"/>
    </row>
    <row r="22" spans="2:11" x14ac:dyDescent="0.25">
      <c r="B22" t="s">
        <v>29</v>
      </c>
      <c r="K22" s="3">
        <v>-142576</v>
      </c>
    </row>
    <row r="23" spans="2:11" x14ac:dyDescent="0.25">
      <c r="B23" t="s">
        <v>103</v>
      </c>
      <c r="K23" s="5"/>
    </row>
    <row r="24" spans="2:11" x14ac:dyDescent="0.25">
      <c r="B24" t="s">
        <v>102</v>
      </c>
      <c r="K24" s="5">
        <v>28925</v>
      </c>
    </row>
    <row r="25" spans="2:11" x14ac:dyDescent="0.25">
      <c r="B25" t="s">
        <v>71</v>
      </c>
      <c r="K25" s="5"/>
    </row>
    <row r="26" spans="2:11" x14ac:dyDescent="0.25">
      <c r="B26" s="8" t="s">
        <v>30</v>
      </c>
      <c r="K26" s="5">
        <v>-30245</v>
      </c>
    </row>
    <row r="27" spans="2:11" x14ac:dyDescent="0.25">
      <c r="B27" t="s">
        <v>66</v>
      </c>
      <c r="K27" s="5"/>
    </row>
    <row r="28" spans="2:11" x14ac:dyDescent="0.25">
      <c r="B28" t="s">
        <v>70</v>
      </c>
      <c r="K28" s="7">
        <v>-29764</v>
      </c>
    </row>
    <row r="29" spans="2:11" x14ac:dyDescent="0.25">
      <c r="K29" s="3"/>
    </row>
    <row r="30" spans="2:11" x14ac:dyDescent="0.25">
      <c r="G30" t="s">
        <v>16</v>
      </c>
      <c r="K30" s="5">
        <f>SUM(K17:K29)</f>
        <v>-241891</v>
      </c>
    </row>
    <row r="31" spans="2:11" x14ac:dyDescent="0.25">
      <c r="G31" t="s">
        <v>15</v>
      </c>
      <c r="K31" s="3">
        <v>3304</v>
      </c>
    </row>
    <row r="32" spans="2:11" ht="13.8" thickBot="1" x14ac:dyDescent="0.3">
      <c r="G32" t="s">
        <v>17</v>
      </c>
      <c r="K32" s="6">
        <f>SUM(K30+K31)</f>
        <v>-238587</v>
      </c>
    </row>
    <row r="33" spans="1:11" ht="13.8" thickTop="1" x14ac:dyDescent="0.25">
      <c r="K33" s="3"/>
    </row>
    <row r="34" spans="1:11" x14ac:dyDescent="0.25">
      <c r="A34" s="2" t="s">
        <v>55</v>
      </c>
      <c r="K34" s="3"/>
    </row>
    <row r="35" spans="1:11" x14ac:dyDescent="0.25">
      <c r="B35" t="s">
        <v>72</v>
      </c>
      <c r="K35" s="3"/>
    </row>
    <row r="36" spans="1:11" x14ac:dyDescent="0.25">
      <c r="K36" s="3"/>
    </row>
    <row r="37" spans="1:11" x14ac:dyDescent="0.25">
      <c r="B37" s="2" t="s">
        <v>2</v>
      </c>
      <c r="K37" s="3"/>
    </row>
    <row r="38" spans="1:11" x14ac:dyDescent="0.25">
      <c r="B38" t="s">
        <v>32</v>
      </c>
      <c r="K38" s="5">
        <v>8912</v>
      </c>
    </row>
    <row r="39" spans="1:11" x14ac:dyDescent="0.25">
      <c r="B39" t="s">
        <v>73</v>
      </c>
      <c r="K39" s="5"/>
    </row>
    <row r="40" spans="1:11" x14ac:dyDescent="0.25">
      <c r="B40" t="s">
        <v>74</v>
      </c>
      <c r="K40" s="5">
        <v>6000</v>
      </c>
    </row>
    <row r="41" spans="1:11" x14ac:dyDescent="0.25">
      <c r="K41" s="4">
        <f>SUM(K37:K40)</f>
        <v>14912</v>
      </c>
    </row>
    <row r="42" spans="1:11" x14ac:dyDescent="0.25">
      <c r="K42" s="5"/>
    </row>
    <row r="43" spans="1:11" x14ac:dyDescent="0.25">
      <c r="B43" s="2" t="s">
        <v>3</v>
      </c>
      <c r="K43" s="3"/>
    </row>
    <row r="44" spans="1:11" x14ac:dyDescent="0.25">
      <c r="B44" t="s">
        <v>84</v>
      </c>
      <c r="K44" s="3"/>
    </row>
    <row r="45" spans="1:11" x14ac:dyDescent="0.25">
      <c r="B45" t="s">
        <v>75</v>
      </c>
      <c r="K45" s="3"/>
    </row>
    <row r="46" spans="1:11" x14ac:dyDescent="0.25">
      <c r="B46" t="s">
        <v>77</v>
      </c>
      <c r="K46" s="5">
        <v>37146</v>
      </c>
    </row>
    <row r="47" spans="1:11" x14ac:dyDescent="0.25">
      <c r="B47" t="s">
        <v>76</v>
      </c>
      <c r="K47" s="5">
        <v>38110</v>
      </c>
    </row>
    <row r="48" spans="1:11" x14ac:dyDescent="0.25">
      <c r="K48" s="4">
        <f>SUM(K43:K47)</f>
        <v>75256</v>
      </c>
    </row>
    <row r="49" spans="2:11" x14ac:dyDescent="0.25">
      <c r="K49" s="3"/>
    </row>
    <row r="50" spans="2:11" x14ac:dyDescent="0.25">
      <c r="B50" s="2" t="s">
        <v>4</v>
      </c>
      <c r="K50" s="3"/>
    </row>
    <row r="51" spans="2:11" x14ac:dyDescent="0.25">
      <c r="B51" s="9" t="s">
        <v>67</v>
      </c>
      <c r="K51" s="3"/>
    </row>
    <row r="52" spans="2:11" x14ac:dyDescent="0.25">
      <c r="B52" s="9" t="s">
        <v>36</v>
      </c>
      <c r="K52" s="3">
        <v>10111</v>
      </c>
    </row>
    <row r="53" spans="2:11" x14ac:dyDescent="0.25">
      <c r="B53" s="9" t="s">
        <v>79</v>
      </c>
      <c r="K53" s="3"/>
    </row>
    <row r="54" spans="2:11" x14ac:dyDescent="0.25">
      <c r="B54" s="9" t="s">
        <v>78</v>
      </c>
      <c r="K54" s="3">
        <v>-13997</v>
      </c>
    </row>
    <row r="55" spans="2:11" x14ac:dyDescent="0.25">
      <c r="B55" s="9" t="s">
        <v>33</v>
      </c>
      <c r="K55" s="3">
        <v>5000</v>
      </c>
    </row>
    <row r="56" spans="2:11" x14ac:dyDescent="0.25">
      <c r="B56" t="s">
        <v>80</v>
      </c>
      <c r="K56" s="3">
        <v>6380</v>
      </c>
    </row>
    <row r="57" spans="2:11" x14ac:dyDescent="0.25">
      <c r="B57" t="s">
        <v>81</v>
      </c>
      <c r="K57" s="3"/>
    </row>
    <row r="58" spans="2:11" x14ac:dyDescent="0.25">
      <c r="B58" t="s">
        <v>82</v>
      </c>
      <c r="K58" s="3">
        <v>6392</v>
      </c>
    </row>
    <row r="59" spans="2:11" x14ac:dyDescent="0.25">
      <c r="B59" t="s">
        <v>34</v>
      </c>
      <c r="K59" s="3"/>
    </row>
    <row r="60" spans="2:11" x14ac:dyDescent="0.25">
      <c r="B60" t="s">
        <v>5</v>
      </c>
      <c r="K60" s="3">
        <v>-14236</v>
      </c>
    </row>
    <row r="61" spans="2:11" x14ac:dyDescent="0.25">
      <c r="K61" s="3"/>
    </row>
    <row r="62" spans="2:11" x14ac:dyDescent="0.25">
      <c r="K62" s="3" t="s">
        <v>19</v>
      </c>
    </row>
    <row r="63" spans="2:11" x14ac:dyDescent="0.25">
      <c r="B63" t="s">
        <v>35</v>
      </c>
      <c r="K63" s="3"/>
    </row>
    <row r="64" spans="2:11" x14ac:dyDescent="0.25">
      <c r="B64" t="s">
        <v>83</v>
      </c>
      <c r="K64" s="3">
        <v>-16558</v>
      </c>
    </row>
    <row r="65" spans="2:11" x14ac:dyDescent="0.25">
      <c r="B65" t="s">
        <v>37</v>
      </c>
      <c r="K65" s="3"/>
    </row>
    <row r="66" spans="2:11" x14ac:dyDescent="0.25">
      <c r="B66" t="s">
        <v>38</v>
      </c>
      <c r="K66" s="3"/>
    </row>
    <row r="67" spans="2:11" x14ac:dyDescent="0.25">
      <c r="B67" t="s">
        <v>39</v>
      </c>
      <c r="K67" s="3">
        <v>18773</v>
      </c>
    </row>
    <row r="68" spans="2:11" x14ac:dyDescent="0.25">
      <c r="K68" s="4">
        <f>SUM(K50:K67)</f>
        <v>1865</v>
      </c>
    </row>
    <row r="69" spans="2:11" x14ac:dyDescent="0.25">
      <c r="K69" s="5"/>
    </row>
    <row r="70" spans="2:11" x14ac:dyDescent="0.25">
      <c r="B70" s="2" t="s">
        <v>40</v>
      </c>
      <c r="K70" s="3"/>
    </row>
    <row r="71" spans="2:11" x14ac:dyDescent="0.25">
      <c r="B71" t="s">
        <v>85</v>
      </c>
      <c r="K71" s="3"/>
    </row>
    <row r="72" spans="2:11" x14ac:dyDescent="0.25">
      <c r="B72" t="s">
        <v>86</v>
      </c>
      <c r="K72" s="4">
        <v>8342</v>
      </c>
    </row>
    <row r="73" spans="2:11" x14ac:dyDescent="0.25">
      <c r="K73" s="5"/>
    </row>
    <row r="74" spans="2:11" x14ac:dyDescent="0.25">
      <c r="B74" s="2" t="s">
        <v>6</v>
      </c>
      <c r="K74" s="3"/>
    </row>
    <row r="75" spans="2:11" x14ac:dyDescent="0.25">
      <c r="B75" t="s">
        <v>41</v>
      </c>
      <c r="K75" s="3"/>
    </row>
    <row r="76" spans="2:11" x14ac:dyDescent="0.25">
      <c r="B76" t="s">
        <v>7</v>
      </c>
      <c r="K76" s="3">
        <v>-21542</v>
      </c>
    </row>
    <row r="77" spans="2:11" x14ac:dyDescent="0.25">
      <c r="B77" t="s">
        <v>42</v>
      </c>
      <c r="K77" s="3"/>
    </row>
    <row r="78" spans="2:11" x14ac:dyDescent="0.25">
      <c r="B78" t="s">
        <v>87</v>
      </c>
      <c r="K78" s="3"/>
    </row>
    <row r="79" spans="2:11" x14ac:dyDescent="0.25">
      <c r="B79" t="s">
        <v>43</v>
      </c>
      <c r="K79" s="3">
        <v>-12720</v>
      </c>
    </row>
    <row r="80" spans="2:11" x14ac:dyDescent="0.25">
      <c r="B80" t="s">
        <v>44</v>
      </c>
      <c r="K80" s="3"/>
    </row>
    <row r="81" spans="2:11" x14ac:dyDescent="0.25">
      <c r="B81" t="s">
        <v>45</v>
      </c>
      <c r="K81" s="3">
        <v>8435</v>
      </c>
    </row>
    <row r="82" spans="2:11" x14ac:dyDescent="0.25">
      <c r="B82" t="s">
        <v>68</v>
      </c>
      <c r="K82" s="3"/>
    </row>
    <row r="83" spans="2:11" x14ac:dyDescent="0.25">
      <c r="B83" t="s">
        <v>46</v>
      </c>
      <c r="K83" s="3">
        <v>-33000</v>
      </c>
    </row>
    <row r="84" spans="2:11" x14ac:dyDescent="0.25">
      <c r="B84" t="s">
        <v>47</v>
      </c>
      <c r="K84" s="3"/>
    </row>
    <row r="85" spans="2:11" x14ac:dyDescent="0.25">
      <c r="B85" t="s">
        <v>48</v>
      </c>
      <c r="K85" s="3">
        <v>-7055</v>
      </c>
    </row>
    <row r="86" spans="2:11" x14ac:dyDescent="0.25">
      <c r="B86" t="s">
        <v>88</v>
      </c>
      <c r="K86" s="3"/>
    </row>
    <row r="87" spans="2:11" x14ac:dyDescent="0.25">
      <c r="B87" t="s">
        <v>104</v>
      </c>
      <c r="K87" s="3">
        <v>36642</v>
      </c>
    </row>
    <row r="88" spans="2:11" x14ac:dyDescent="0.25">
      <c r="B88" t="s">
        <v>49</v>
      </c>
      <c r="K88" s="3"/>
    </row>
    <row r="89" spans="2:11" x14ac:dyDescent="0.25">
      <c r="B89" t="s">
        <v>89</v>
      </c>
      <c r="K89" s="3">
        <v>8057</v>
      </c>
    </row>
    <row r="90" spans="2:11" x14ac:dyDescent="0.25">
      <c r="B90" t="s">
        <v>106</v>
      </c>
    </row>
    <row r="91" spans="2:11" x14ac:dyDescent="0.25">
      <c r="B91" t="s">
        <v>105</v>
      </c>
      <c r="K91" s="3">
        <v>27725</v>
      </c>
    </row>
    <row r="92" spans="2:11" x14ac:dyDescent="0.25">
      <c r="K92" s="4">
        <f>SUM(K74:K91)</f>
        <v>6542</v>
      </c>
    </row>
    <row r="93" spans="2:11" x14ac:dyDescent="0.25">
      <c r="K93" s="5"/>
    </row>
    <row r="94" spans="2:11" x14ac:dyDescent="0.25">
      <c r="B94" s="2" t="s">
        <v>8</v>
      </c>
      <c r="K94" s="3"/>
    </row>
    <row r="95" spans="2:11" x14ac:dyDescent="0.25">
      <c r="B95" t="s">
        <v>50</v>
      </c>
      <c r="K95" s="3"/>
    </row>
    <row r="96" spans="2:11" x14ac:dyDescent="0.25">
      <c r="B96" t="s">
        <v>90</v>
      </c>
      <c r="K96" s="4">
        <v>-60389</v>
      </c>
    </row>
    <row r="97" spans="2:11" x14ac:dyDescent="0.25">
      <c r="K97" s="3"/>
    </row>
    <row r="98" spans="2:11" x14ac:dyDescent="0.25">
      <c r="B98" s="2" t="s">
        <v>9</v>
      </c>
      <c r="K98" s="3"/>
    </row>
    <row r="99" spans="2:11" x14ac:dyDescent="0.25">
      <c r="B99" t="s">
        <v>50</v>
      </c>
      <c r="K99" s="3"/>
    </row>
    <row r="100" spans="2:11" x14ac:dyDescent="0.25">
      <c r="B100" t="s">
        <v>91</v>
      </c>
      <c r="K100" s="4">
        <v>-46546</v>
      </c>
    </row>
    <row r="101" spans="2:11" x14ac:dyDescent="0.25">
      <c r="K101" s="3"/>
    </row>
    <row r="102" spans="2:11" x14ac:dyDescent="0.25">
      <c r="B102" s="2" t="s">
        <v>10</v>
      </c>
      <c r="K102" s="3"/>
    </row>
    <row r="103" spans="2:11" x14ac:dyDescent="0.25">
      <c r="B103" t="s">
        <v>93</v>
      </c>
    </row>
    <row r="104" spans="2:11" x14ac:dyDescent="0.25">
      <c r="B104" t="s">
        <v>92</v>
      </c>
      <c r="K104" s="3">
        <v>-26561</v>
      </c>
    </row>
    <row r="105" spans="2:11" x14ac:dyDescent="0.25">
      <c r="B105" t="s">
        <v>51</v>
      </c>
      <c r="K105" s="3">
        <v>5412</v>
      </c>
    </row>
    <row r="106" spans="2:11" x14ac:dyDescent="0.25">
      <c r="K106" s="4">
        <f>SUM(K102:K105)</f>
        <v>-21149</v>
      </c>
    </row>
    <row r="107" spans="2:11" x14ac:dyDescent="0.25">
      <c r="K107" s="3"/>
    </row>
    <row r="108" spans="2:11" x14ac:dyDescent="0.25">
      <c r="B108" s="2" t="s">
        <v>12</v>
      </c>
      <c r="K108" s="3"/>
    </row>
    <row r="109" spans="2:11" x14ac:dyDescent="0.25">
      <c r="B109" t="s">
        <v>94</v>
      </c>
      <c r="K109" s="3"/>
    </row>
    <row r="110" spans="2:11" x14ac:dyDescent="0.25">
      <c r="B110" t="s">
        <v>13</v>
      </c>
      <c r="K110" s="5">
        <v>-33736</v>
      </c>
    </row>
    <row r="111" spans="2:11" x14ac:dyDescent="0.25">
      <c r="B111" t="s">
        <v>95</v>
      </c>
      <c r="K111" s="3"/>
    </row>
    <row r="112" spans="2:11" x14ac:dyDescent="0.25">
      <c r="B112" t="s">
        <v>13</v>
      </c>
      <c r="K112" s="5">
        <v>-98326</v>
      </c>
    </row>
    <row r="113" spans="1:11" x14ac:dyDescent="0.25">
      <c r="B113" t="s">
        <v>96</v>
      </c>
      <c r="K113" s="3"/>
    </row>
    <row r="114" spans="1:11" x14ac:dyDescent="0.25">
      <c r="B114" t="s">
        <v>13</v>
      </c>
      <c r="K114" s="5">
        <v>-17492</v>
      </c>
    </row>
    <row r="115" spans="1:11" x14ac:dyDescent="0.25">
      <c r="K115" s="4">
        <f>SUM(K108:K114)-1</f>
        <v>-149555</v>
      </c>
    </row>
    <row r="117" spans="1:11" x14ac:dyDescent="0.25">
      <c r="B117" s="2" t="s">
        <v>11</v>
      </c>
      <c r="K117" s="3"/>
    </row>
    <row r="118" spans="1:11" x14ac:dyDescent="0.25">
      <c r="B118" t="s">
        <v>52</v>
      </c>
      <c r="K118" s="4">
        <v>7087</v>
      </c>
    </row>
    <row r="119" spans="1:11" x14ac:dyDescent="0.25">
      <c r="K119" s="3"/>
    </row>
    <row r="120" spans="1:11" x14ac:dyDescent="0.25">
      <c r="G120" t="s">
        <v>14</v>
      </c>
      <c r="K120" s="5">
        <f>SUM(+K39+K48+K68+K92+K96+K100+K106+K118+K115)</f>
        <v>-186889</v>
      </c>
    </row>
    <row r="121" spans="1:11" x14ac:dyDescent="0.25">
      <c r="G121" t="s">
        <v>15</v>
      </c>
      <c r="K121" s="3">
        <v>23008</v>
      </c>
    </row>
    <row r="122" spans="1:11" ht="13.8" thickBot="1" x14ac:dyDescent="0.3">
      <c r="G122" t="s">
        <v>57</v>
      </c>
      <c r="K122" s="6">
        <f>SUM(K120+K121)</f>
        <v>-163881</v>
      </c>
    </row>
    <row r="123" spans="1:11" ht="13.8" thickTop="1" x14ac:dyDescent="0.25">
      <c r="K123" s="5"/>
    </row>
    <row r="124" spans="1:11" x14ac:dyDescent="0.25">
      <c r="K124" s="3" t="s">
        <v>62</v>
      </c>
    </row>
    <row r="125" spans="1:11" x14ac:dyDescent="0.25">
      <c r="A125" s="2" t="s">
        <v>56</v>
      </c>
      <c r="K125" s="3"/>
    </row>
    <row r="126" spans="1:11" x14ac:dyDescent="0.25">
      <c r="B126" t="s">
        <v>97</v>
      </c>
      <c r="K126" s="3">
        <f>SUM(+K32-K122)</f>
        <v>-74706</v>
      </c>
    </row>
    <row r="127" spans="1:11" x14ac:dyDescent="0.25">
      <c r="K127" s="3"/>
    </row>
    <row r="128" spans="1:11" x14ac:dyDescent="0.25">
      <c r="B128" t="s">
        <v>58</v>
      </c>
      <c r="K128" s="3"/>
    </row>
    <row r="129" spans="1:11" x14ac:dyDescent="0.25">
      <c r="C129" t="s">
        <v>61</v>
      </c>
      <c r="K129" s="3">
        <v>-28445</v>
      </c>
    </row>
    <row r="130" spans="1:11" x14ac:dyDescent="0.25">
      <c r="B130" t="s">
        <v>59</v>
      </c>
      <c r="K130" s="3"/>
    </row>
    <row r="131" spans="1:11" x14ac:dyDescent="0.25">
      <c r="C131" t="s">
        <v>98</v>
      </c>
      <c r="K131" s="3"/>
    </row>
    <row r="132" spans="1:11" x14ac:dyDescent="0.25">
      <c r="C132" t="s">
        <v>100</v>
      </c>
      <c r="K132" s="3"/>
    </row>
    <row r="133" spans="1:11" x14ac:dyDescent="0.25">
      <c r="C133" t="s">
        <v>101</v>
      </c>
      <c r="K133" s="7">
        <v>-2583780</v>
      </c>
    </row>
    <row r="134" spans="1:11" x14ac:dyDescent="0.25">
      <c r="K134" s="3"/>
    </row>
    <row r="135" spans="1:11" x14ac:dyDescent="0.25">
      <c r="A135" s="2" t="s">
        <v>60</v>
      </c>
      <c r="K135" s="3"/>
    </row>
    <row r="136" spans="1:11" ht="13.8" thickBot="1" x14ac:dyDescent="0.3">
      <c r="B136" t="s">
        <v>99</v>
      </c>
      <c r="K136" s="10">
        <f>SUM(K125:K135)</f>
        <v>-2686931</v>
      </c>
    </row>
    <row r="137" spans="1:11" ht="13.8" thickTop="1" x14ac:dyDescent="0.25">
      <c r="K137" s="3"/>
    </row>
    <row r="138" spans="1:11" x14ac:dyDescent="0.25">
      <c r="K138" s="3"/>
    </row>
    <row r="139" spans="1:11" x14ac:dyDescent="0.25">
      <c r="K139" s="3"/>
    </row>
    <row r="140" spans="1:11" x14ac:dyDescent="0.25">
      <c r="K140" s="3"/>
    </row>
    <row r="141" spans="1:11" x14ac:dyDescent="0.25">
      <c r="K141" s="3"/>
    </row>
    <row r="142" spans="1:11" x14ac:dyDescent="0.25">
      <c r="K142" s="3"/>
    </row>
    <row r="143" spans="1:11" x14ac:dyDescent="0.25">
      <c r="K143" s="3"/>
    </row>
    <row r="144" spans="1:11" x14ac:dyDescent="0.25">
      <c r="K144" s="3"/>
    </row>
  </sheetData>
  <phoneticPr fontId="0" type="noConversion"/>
  <pageMargins left="0.75" right="0.75" top="1" bottom="1" header="0.5" footer="0.5"/>
  <pageSetup scale="83" orientation="portrait" horizontalDpi="300" verticalDpi="300" r:id="rId1"/>
  <headerFooter alignWithMargins="0"/>
  <rowBreaks count="2" manualBreakCount="2">
    <brk id="61" max="10" man="1"/>
    <brk id="123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Gonzalez</dc:creator>
  <cp:lastModifiedBy>Aniket Gupta</cp:lastModifiedBy>
  <cp:lastPrinted>2002-08-14T21:40:43Z</cp:lastPrinted>
  <dcterms:created xsi:type="dcterms:W3CDTF">2002-06-18T17:39:42Z</dcterms:created>
  <dcterms:modified xsi:type="dcterms:W3CDTF">2024-02-03T22:12:29Z</dcterms:modified>
</cp:coreProperties>
</file>