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6AEE46EA-589F-450D-BC8E-BB6B81189AB4}" xr6:coauthVersionLast="47" xr6:coauthVersionMax="47" xr10:uidLastSave="{00000000-0000-0000-0000-000000000000}"/>
  <bookViews>
    <workbookView xWindow="3348" yWindow="3348" windowWidth="17280" windowHeight="8880" activeTab="1"/>
  </bookViews>
  <sheets>
    <sheet name="BalRep 01-00-99" sheetId="3" r:id="rId1"/>
    <sheet name="FinResRep 01-00-99" sheetId="1" r:id="rId2"/>
  </sheets>
  <definedNames>
    <definedName name="_xlnm.Print_Titles" localSheetId="0">'BalRep 01-00-99'!$1:$2</definedName>
    <definedName name="_xlnm.Print_Titles" localSheetId="1">'FinResRep 01-00-99'!$1:$2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C10" i="3"/>
  <c r="D10" i="3"/>
  <c r="E10" i="3"/>
  <c r="F10" i="3"/>
  <c r="F44" i="3" s="1"/>
  <c r="E13" i="3"/>
  <c r="E14" i="3" s="1"/>
  <c r="C14" i="3"/>
  <c r="D14" i="3"/>
  <c r="F14" i="3"/>
  <c r="E18" i="3"/>
  <c r="C19" i="3"/>
  <c r="D19" i="3"/>
  <c r="E19" i="3"/>
  <c r="F19" i="3"/>
  <c r="E23" i="3"/>
  <c r="E24" i="3"/>
  <c r="E25" i="3"/>
  <c r="E26" i="3"/>
  <c r="C27" i="3"/>
  <c r="D27" i="3"/>
  <c r="D44" i="3" s="1"/>
  <c r="E27" i="3"/>
  <c r="F27" i="3"/>
  <c r="E31" i="3"/>
  <c r="E38" i="3" s="1"/>
  <c r="E32" i="3"/>
  <c r="E33" i="3"/>
  <c r="E34" i="3"/>
  <c r="E35" i="3"/>
  <c r="E36" i="3"/>
  <c r="E37" i="3"/>
  <c r="C38" i="3"/>
  <c r="D38" i="3"/>
  <c r="F38" i="3"/>
  <c r="E42" i="3"/>
  <c r="C44" i="3"/>
  <c r="E12" i="1"/>
  <c r="E31" i="1" s="1"/>
  <c r="E34" i="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C31" i="1"/>
  <c r="D31" i="1"/>
  <c r="F31" i="1"/>
  <c r="F61" i="1" s="1"/>
  <c r="C34" i="1"/>
  <c r="D34" i="1"/>
  <c r="F34" i="1"/>
  <c r="E40" i="1"/>
  <c r="E48" i="1" s="1"/>
  <c r="E41" i="1"/>
  <c r="E42" i="1"/>
  <c r="E43" i="1"/>
  <c r="E44" i="1"/>
  <c r="E45" i="1"/>
  <c r="E46" i="1"/>
  <c r="C48" i="1"/>
  <c r="C59" i="1" s="1"/>
  <c r="D48" i="1"/>
  <c r="F48" i="1"/>
  <c r="E52" i="1"/>
  <c r="E56" i="1" s="1"/>
  <c r="E53" i="1"/>
  <c r="E54" i="1"/>
  <c r="C56" i="1"/>
  <c r="D56" i="1"/>
  <c r="D59" i="1" s="1"/>
  <c r="F56" i="1"/>
  <c r="F59" i="1"/>
  <c r="C61" i="1" l="1"/>
  <c r="E61" i="1"/>
  <c r="E44" i="3"/>
  <c r="E59" i="1"/>
</calcChain>
</file>

<file path=xl/sharedStrings.xml><?xml version="1.0" encoding="utf-8"?>
<sst xmlns="http://schemas.openxmlformats.org/spreadsheetml/2006/main" count="120" uniqueCount="111">
  <si>
    <t xml:space="preserve">FINANCIAL REPORT  </t>
  </si>
  <si>
    <t>in Euro</t>
  </si>
  <si>
    <t>1 June 2000 to 31 May 2001</t>
  </si>
  <si>
    <t>1-6-1999 to 31-5-2000</t>
  </si>
  <si>
    <t>Debet</t>
  </si>
  <si>
    <t>Credit</t>
  </si>
  <si>
    <t>Totals</t>
  </si>
  <si>
    <t>Capital</t>
  </si>
  <si>
    <t>Total Capital</t>
  </si>
  <si>
    <t>Fixed  Assets</t>
  </si>
  <si>
    <t>Total Fixed  Assets</t>
  </si>
  <si>
    <t>Fluid  Assets</t>
  </si>
  <si>
    <t>Total Fluid  Assets</t>
  </si>
  <si>
    <t>Accounts Receivables</t>
  </si>
  <si>
    <t xml:space="preserve">Advances  </t>
  </si>
  <si>
    <t>On-charged expenses</t>
  </si>
  <si>
    <t xml:space="preserve">deposits  </t>
  </si>
  <si>
    <t xml:space="preserve">Total Current Assets  </t>
  </si>
  <si>
    <t xml:space="preserve">Total Current Liabilities  </t>
  </si>
  <si>
    <t>Transitory Liabilities</t>
  </si>
  <si>
    <t>Projects in execution</t>
  </si>
  <si>
    <t xml:space="preserve">Other current Liabilities  </t>
  </si>
  <si>
    <t>to pay wagetax</t>
  </si>
  <si>
    <t>to pay social securities</t>
  </si>
  <si>
    <t>Deficit</t>
  </si>
  <si>
    <t>Positive Result</t>
  </si>
  <si>
    <t>COSTS</t>
  </si>
  <si>
    <t xml:space="preserve">Office and Meetings Costs  </t>
  </si>
  <si>
    <t>Salaries Staff</t>
  </si>
  <si>
    <t xml:space="preserve">Consultancies  </t>
  </si>
  <si>
    <t>Expenses staff</t>
  </si>
  <si>
    <t>travel staff</t>
  </si>
  <si>
    <t xml:space="preserve">Housing costs  </t>
  </si>
  <si>
    <t>office costs</t>
  </si>
  <si>
    <t>Financial Management</t>
  </si>
  <si>
    <t xml:space="preserve">Board and organisation costs  </t>
  </si>
  <si>
    <t xml:space="preserve">publications  </t>
  </si>
  <si>
    <t>Workshops</t>
  </si>
  <si>
    <t xml:space="preserve">Annual General Meeting  </t>
  </si>
  <si>
    <t>Direct costs Campaign GMO's</t>
  </si>
  <si>
    <t>Direct costs activities  LA21</t>
  </si>
  <si>
    <t>Health &amp; Environment activity costs</t>
  </si>
  <si>
    <t>CSD direct costs</t>
  </si>
  <si>
    <t>ECA-project direct costs</t>
  </si>
  <si>
    <t>ToBI- (SPAC-)conference costs</t>
  </si>
  <si>
    <t>various costs</t>
  </si>
  <si>
    <t xml:space="preserve">Total Office and Meetings Costs  </t>
  </si>
  <si>
    <t>TOTAL COSTS</t>
  </si>
  <si>
    <t>INCOME</t>
  </si>
  <si>
    <t>Subsidies</t>
  </si>
  <si>
    <t>Subsidy EU</t>
  </si>
  <si>
    <t>Subsidiy VROM (Netherlands)</t>
  </si>
  <si>
    <t>Subsidies GE</t>
  </si>
  <si>
    <t>Subsidies H&amp;E</t>
  </si>
  <si>
    <t>Project Subsidies LA21</t>
  </si>
  <si>
    <t>Project subsidy ECA</t>
  </si>
  <si>
    <t>Other subsidies</t>
  </si>
  <si>
    <t>Total Subsidies</t>
  </si>
  <si>
    <t>Other Income</t>
  </si>
  <si>
    <t>Membership fees, Donations</t>
  </si>
  <si>
    <t>Interest</t>
  </si>
  <si>
    <t>Diverse income</t>
  </si>
  <si>
    <t>Total other Income</t>
  </si>
  <si>
    <t>TOTAL INCOME</t>
  </si>
  <si>
    <t>Result</t>
  </si>
  <si>
    <t>Explanations to the Balance Sheet</t>
  </si>
  <si>
    <t>31 May 2001</t>
  </si>
  <si>
    <t>31 May 2000</t>
  </si>
  <si>
    <r>
      <t xml:space="preserve">Balance Sheet  </t>
    </r>
    <r>
      <rPr>
        <sz val="12"/>
        <rFont val="Arial"/>
        <family val="2"/>
      </rPr>
      <t>1)</t>
    </r>
  </si>
  <si>
    <t>1)</t>
  </si>
  <si>
    <t>The balance sheet states the assets (liquidities, sums to be received, possessions) and the liabilities (debts and provisions)</t>
  </si>
  <si>
    <t>of the Foundation for the support of ANPED on 31 May 2001 and for comparison on 31 May 2000. The 31 May 2000 totals</t>
  </si>
  <si>
    <t>General Reserve  2)</t>
  </si>
  <si>
    <t>2)</t>
  </si>
  <si>
    <t>were presented to the AGM in 2001. The administrative year od ANPED is from 1 June to 31 May.</t>
  </si>
  <si>
    <t>The General Reserve is the final sum of Assets and Liabilities. This Reserve was very slightly positive in the beginning of</t>
  </si>
  <si>
    <t>the administrative year 2000/01. It had declined somewhat, by euro 197,63, in 1999/2000. In 2000/01 ANPED had a positive</t>
  </si>
  <si>
    <t>result of euro 3977,20. This result will be added to the General Reserve, which is consequently euro 4351,99 by 1 June 2001.</t>
  </si>
  <si>
    <t>It is for the first time that ANPED has so much of a positive General Reserve, coming from a situation with a negative General</t>
  </si>
  <si>
    <t>Reserve a few years earlier. However the General Reserve is still very inadequate to support ANPED in case of any financial</t>
  </si>
  <si>
    <t>Fixed Assets  3)</t>
  </si>
  <si>
    <t>3)</t>
  </si>
  <si>
    <t>loss of any significance. This can be seen if it is compared to the total turnover of Euro 340.500 in 2000/01 .</t>
  </si>
  <si>
    <t>The Fixed Assets amount represents the value of the office equipment after depreciation on balance date. Due to purchase</t>
  </si>
  <si>
    <t>of new office equipment the value of theFixed Assets has gone up. Note that this value makes up all of the value of the</t>
  </si>
  <si>
    <t>General Reserve.</t>
  </si>
  <si>
    <t>Fluid  Assets  4)</t>
  </si>
  <si>
    <t>4)</t>
  </si>
  <si>
    <t>The Fluid Assets (Bank Accounts) of ANPED have gone up considerably due to a prepayment of some subsidies. The</t>
  </si>
  <si>
    <t>counterpart of this is a strong increase of the Projects in Execution account under Current Liabilities. As a consequence</t>
  </si>
  <si>
    <t>ANPED had no problem making payment in time in this administrative year.</t>
  </si>
  <si>
    <t>5)</t>
  </si>
  <si>
    <r>
      <t xml:space="preserve">Current Assets  </t>
    </r>
    <r>
      <rPr>
        <sz val="10"/>
        <rFont val="Arial"/>
        <family val="2"/>
      </rPr>
      <t>5)</t>
    </r>
  </si>
  <si>
    <t>In line with the increase of subsidies there was an increase of Accounts Receivables as well. Advances were stille negative,</t>
  </si>
  <si>
    <t>reflecting that there was more advanced to ANPED than vice versa. On-charged expenses are costs paid in advance.</t>
  </si>
  <si>
    <t>Accounts Payable  6)</t>
  </si>
  <si>
    <t>6)</t>
  </si>
  <si>
    <t>Accounts Payable decreased, because ANPED was able to pay invoices faster than before.</t>
  </si>
  <si>
    <t>Provisions  7)</t>
  </si>
  <si>
    <t>7)</t>
  </si>
  <si>
    <t>Provisions are reservations for costs that result from the administrative year but are not precisely known yet or that are</t>
  </si>
  <si>
    <t>likely to incur.</t>
  </si>
  <si>
    <t>Explanations</t>
  </si>
  <si>
    <t>In the period 1 June 2000 to 31 May 2001 ANPED's activities increased considerably. The seperate activity report describes this</t>
  </si>
  <si>
    <t>in detail. This results in the increase of most budget items. The staff was extended from 4 to 7 persons in the budgetary year.</t>
  </si>
  <si>
    <t>After ANPED moved from Utrecht to AKB in Amsterdam, housing cost decreased, while the available space increased. In view of</t>
  </si>
  <si>
    <t>the expansion of the staff the office space was insufficient, although 2 staff were based in the UK an Australia.</t>
  </si>
  <si>
    <t>The increase of cost of financial management was due to cost of currency depreciation, higher auditor's cost and higher cost of</t>
  </si>
  <si>
    <t>banking. The higher cost of publication were mainly for the new website. The AGM in Minsk was more expensive than the AGM</t>
  </si>
  <si>
    <t>in Bratislava. Finally, the various cost are mostly very late declarations of costs for former years.</t>
  </si>
  <si>
    <t>Wim Combrink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</si>
</sst>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03" formatCode="d\ mmmm\ yyyy"/>
  </numFmts>
  <fonts count="7" x14ac:knownFonts="1">
    <font>
      <sz val="10"/>
      <name val="Arial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2" fontId="0" fillId="0" borderId="0" xfId="0" applyNumberFormat="1"/>
    <xf numFmtId="0" fontId="3" fillId="0" borderId="0" xfId="0" applyFont="1"/>
    <xf numFmtId="4" fontId="2" fillId="0" borderId="0" xfId="0" applyNumberFormat="1" applyFont="1"/>
    <xf numFmtId="4" fontId="3" fillId="0" borderId="1" xfId="0" applyNumberFormat="1" applyFont="1" applyBorder="1"/>
    <xf numFmtId="4" fontId="2" fillId="0" borderId="1" xfId="0" applyNumberFormat="1" applyFont="1" applyBorder="1"/>
    <xf numFmtId="0" fontId="3" fillId="0" borderId="2" xfId="0" applyFont="1" applyBorder="1"/>
    <xf numFmtId="4" fontId="3" fillId="0" borderId="3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4" fontId="3" fillId="0" borderId="5" xfId="0" applyNumberFormat="1" applyFont="1" applyBorder="1" applyAlignment="1">
      <alignment horizontal="right"/>
    </xf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4" fontId="3" fillId="0" borderId="6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4" fillId="0" borderId="0" xfId="0" applyFont="1"/>
    <xf numFmtId="2" fontId="5" fillId="0" borderId="0" xfId="0" applyNumberFormat="1" applyFont="1"/>
    <xf numFmtId="0" fontId="5" fillId="0" borderId="0" xfId="0" applyFont="1"/>
    <xf numFmtId="4" fontId="2" fillId="0" borderId="0" xfId="0" applyNumberFormat="1" applyFont="1" applyBorder="1"/>
    <xf numFmtId="4" fontId="2" fillId="0" borderId="6" xfId="0" applyNumberFormat="1" applyFont="1" applyBorder="1"/>
    <xf numFmtId="4" fontId="2" fillId="0" borderId="2" xfId="0" applyNumberFormat="1" applyFont="1" applyBorder="1"/>
    <xf numFmtId="4" fontId="2" fillId="0" borderId="7" xfId="0" applyNumberFormat="1" applyFont="1" applyBorder="1"/>
    <xf numFmtId="4" fontId="2" fillId="0" borderId="8" xfId="0" applyNumberFormat="1" applyFont="1" applyBorder="1"/>
    <xf numFmtId="4" fontId="5" fillId="0" borderId="0" xfId="0" applyNumberFormat="1" applyFont="1"/>
    <xf numFmtId="4" fontId="5" fillId="0" borderId="0" xfId="0" applyNumberFormat="1" applyFont="1" applyBorder="1"/>
    <xf numFmtId="4" fontId="5" fillId="0" borderId="6" xfId="0" applyNumberFormat="1" applyFont="1" applyBorder="1"/>
    <xf numFmtId="4" fontId="5" fillId="0" borderId="1" xfId="0" applyNumberFormat="1" applyFont="1" applyBorder="1"/>
    <xf numFmtId="4" fontId="3" fillId="0" borderId="0" xfId="0" applyNumberFormat="1" applyFont="1"/>
    <xf numFmtId="4" fontId="3" fillId="0" borderId="0" xfId="0" applyNumberFormat="1" applyFont="1" applyBorder="1"/>
    <xf numFmtId="4" fontId="3" fillId="0" borderId="6" xfId="0" applyNumberFormat="1" applyFont="1" applyBorder="1"/>
    <xf numFmtId="2" fontId="2" fillId="0" borderId="0" xfId="0" applyNumberFormat="1" applyFont="1"/>
    <xf numFmtId="0" fontId="3" fillId="0" borderId="9" xfId="0" applyFont="1" applyBorder="1"/>
    <xf numFmtId="0" fontId="2" fillId="0" borderId="9" xfId="0" applyFont="1" applyBorder="1"/>
    <xf numFmtId="4" fontId="5" fillId="0" borderId="10" xfId="0" applyNumberFormat="1" applyFont="1" applyBorder="1"/>
    <xf numFmtId="4" fontId="5" fillId="0" borderId="11" xfId="0" applyNumberFormat="1" applyFont="1" applyBorder="1"/>
    <xf numFmtId="4" fontId="5" fillId="0" borderId="12" xfId="0" applyNumberFormat="1" applyFont="1" applyBorder="1"/>
    <xf numFmtId="4" fontId="2" fillId="0" borderId="0" xfId="0" applyNumberFormat="1" applyFont="1" applyFill="1"/>
    <xf numFmtId="0" fontId="5" fillId="0" borderId="2" xfId="0" applyFont="1" applyBorder="1"/>
    <xf numFmtId="4" fontId="3" fillId="0" borderId="10" xfId="0" applyNumberFormat="1" applyFont="1" applyBorder="1"/>
    <xf numFmtId="4" fontId="3" fillId="0" borderId="11" xfId="0" applyNumberFormat="1" applyFont="1" applyBorder="1"/>
    <xf numFmtId="4" fontId="3" fillId="0" borderId="12" xfId="0" applyNumberFormat="1" applyFont="1" applyBorder="1"/>
    <xf numFmtId="0" fontId="4" fillId="0" borderId="2" xfId="0" applyFont="1" applyBorder="1"/>
    <xf numFmtId="4" fontId="3" fillId="0" borderId="9" xfId="0" applyNumberFormat="1" applyFont="1" applyBorder="1"/>
    <xf numFmtId="4" fontId="3" fillId="0" borderId="13" xfId="0" applyNumberFormat="1" applyFont="1" applyBorder="1"/>
    <xf numFmtId="4" fontId="3" fillId="0" borderId="14" xfId="0" applyNumberFormat="1" applyFont="1" applyBorder="1"/>
    <xf numFmtId="3" fontId="2" fillId="0" borderId="0" xfId="0" applyNumberFormat="1" applyFont="1" applyBorder="1"/>
    <xf numFmtId="0" fontId="4" fillId="0" borderId="0" xfId="0" applyFont="1" applyBorder="1"/>
    <xf numFmtId="0" fontId="3" fillId="0" borderId="0" xfId="0" applyFont="1" applyBorder="1"/>
    <xf numFmtId="0" fontId="2" fillId="0" borderId="0" xfId="0" applyFont="1" applyBorder="1"/>
    <xf numFmtId="3" fontId="5" fillId="0" borderId="0" xfId="0" applyNumberFormat="1" applyFont="1" applyBorder="1"/>
    <xf numFmtId="203" fontId="3" fillId="0" borderId="1" xfId="0" applyNumberFormat="1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pane ySplit="4" topLeftCell="A5" activePane="bottomLeft" state="frozen"/>
      <selection pane="bottomLeft" activeCell="C1" sqref="C1"/>
    </sheetView>
  </sheetViews>
  <sheetFormatPr defaultColWidth="9.109375" defaultRowHeight="13.2" x14ac:dyDescent="0.25"/>
  <cols>
    <col min="1" max="1" width="4" style="5" customWidth="1"/>
    <col min="2" max="2" width="33.6640625" style="2" customWidth="1"/>
    <col min="3" max="4" width="15.5546875" style="3" customWidth="1"/>
    <col min="5" max="5" width="17.5546875" style="3" customWidth="1"/>
    <col min="6" max="6" width="19" style="3" customWidth="1"/>
    <col min="7" max="7" width="9.109375" style="4"/>
    <col min="8" max="8" width="13.109375" style="4" customWidth="1"/>
    <col min="9" max="9" width="8.88671875" customWidth="1"/>
    <col min="10" max="16384" width="9.109375" style="2"/>
  </cols>
  <sheetData>
    <row r="1" spans="1:8" ht="17.399999999999999" x14ac:dyDescent="0.3">
      <c r="A1" s="1" t="s">
        <v>0</v>
      </c>
    </row>
    <row r="2" spans="1:8" x14ac:dyDescent="0.25">
      <c r="B2" s="5" t="s">
        <v>1</v>
      </c>
    </row>
    <row r="3" spans="1:8" x14ac:dyDescent="0.25">
      <c r="C3" s="30" t="s">
        <v>66</v>
      </c>
      <c r="D3" s="6"/>
      <c r="E3" s="6"/>
      <c r="F3" s="53" t="s">
        <v>67</v>
      </c>
    </row>
    <row r="4" spans="1:8" s="5" customFormat="1" ht="13.8" thickBot="1" x14ac:dyDescent="0.3">
      <c r="A4" s="9"/>
      <c r="B4" s="9"/>
      <c r="C4" s="10" t="s">
        <v>4</v>
      </c>
      <c r="D4" s="10" t="s">
        <v>5</v>
      </c>
      <c r="E4" s="11" t="s">
        <v>6</v>
      </c>
      <c r="F4" s="12" t="s">
        <v>6</v>
      </c>
      <c r="G4" s="13"/>
      <c r="H4" s="14"/>
    </row>
    <row r="5" spans="1:8" x14ac:dyDescent="0.25">
      <c r="B5" s="5"/>
      <c r="C5" s="15"/>
      <c r="D5" s="15"/>
      <c r="E5" s="16"/>
      <c r="F5" s="17"/>
    </row>
    <row r="6" spans="1:8" ht="15.6" x14ac:dyDescent="0.3">
      <c r="A6" s="18" t="s">
        <v>68</v>
      </c>
      <c r="B6" s="5"/>
      <c r="C6" s="15"/>
      <c r="D6" s="15"/>
      <c r="E6" s="16"/>
      <c r="F6" s="17"/>
    </row>
    <row r="7" spans="1:8" s="20" customFormat="1" x14ac:dyDescent="0.25">
      <c r="A7" s="5"/>
      <c r="B7" s="5"/>
      <c r="C7" s="15"/>
      <c r="D7" s="15"/>
      <c r="E7" s="16"/>
      <c r="F7" s="17"/>
      <c r="G7" s="19"/>
      <c r="H7" s="19"/>
    </row>
    <row r="8" spans="1:8" x14ac:dyDescent="0.25">
      <c r="A8" s="5" t="s">
        <v>7</v>
      </c>
      <c r="C8" s="6"/>
      <c r="D8" s="21"/>
      <c r="E8" s="22"/>
      <c r="F8" s="8"/>
    </row>
    <row r="9" spans="1:8" x14ac:dyDescent="0.25">
      <c r="B9" s="2" t="s">
        <v>72</v>
      </c>
      <c r="C9" s="23">
        <v>0</v>
      </c>
      <c r="D9" s="23">
        <v>374.79</v>
      </c>
      <c r="E9" s="24">
        <f>C9-D9</f>
        <v>-374.79</v>
      </c>
      <c r="F9" s="25">
        <v>-572.41197798258395</v>
      </c>
    </row>
    <row r="10" spans="1:8" x14ac:dyDescent="0.25">
      <c r="A10" s="20" t="s">
        <v>8</v>
      </c>
      <c r="B10" s="20"/>
      <c r="C10" s="26">
        <f>SUM(C9)</f>
        <v>0</v>
      </c>
      <c r="D10" s="27">
        <f>SUM(D9)</f>
        <v>374.79</v>
      </c>
      <c r="E10" s="28">
        <f>SUM(E9)</f>
        <v>-374.79</v>
      </c>
      <c r="F10" s="29">
        <f>SUM(F9)</f>
        <v>-572.41197798258395</v>
      </c>
    </row>
    <row r="11" spans="1:8" x14ac:dyDescent="0.25">
      <c r="C11" s="6"/>
      <c r="D11" s="21"/>
      <c r="E11" s="22"/>
      <c r="F11" s="8"/>
    </row>
    <row r="12" spans="1:8" s="20" customFormat="1" x14ac:dyDescent="0.25">
      <c r="A12" s="5" t="s">
        <v>9</v>
      </c>
      <c r="B12" s="2"/>
      <c r="C12" s="6"/>
      <c r="D12" s="21"/>
      <c r="E12" s="22"/>
      <c r="F12" s="8"/>
      <c r="G12" s="19"/>
      <c r="H12" s="19"/>
    </row>
    <row r="13" spans="1:8" x14ac:dyDescent="0.25">
      <c r="B13" s="2" t="s">
        <v>80</v>
      </c>
      <c r="C13" s="23">
        <v>4443.0200000000004</v>
      </c>
      <c r="D13" s="23">
        <v>0</v>
      </c>
      <c r="E13" s="24">
        <f>C13-D13</f>
        <v>4443.0200000000004</v>
      </c>
      <c r="F13" s="25">
        <v>1479.5730835727024</v>
      </c>
    </row>
    <row r="14" spans="1:8" x14ac:dyDescent="0.25">
      <c r="A14" s="20" t="s">
        <v>10</v>
      </c>
      <c r="B14" s="20"/>
      <c r="C14" s="26">
        <f>SUM(C13)</f>
        <v>4443.0200000000004</v>
      </c>
      <c r="D14" s="27">
        <f>SUM(D13)</f>
        <v>0</v>
      </c>
      <c r="E14" s="28">
        <f>SUM(E13)</f>
        <v>4443.0200000000004</v>
      </c>
      <c r="F14" s="29">
        <f>SUM(F13)</f>
        <v>1479.5730835727024</v>
      </c>
    </row>
    <row r="15" spans="1:8" x14ac:dyDescent="0.25">
      <c r="C15" s="6"/>
      <c r="D15" s="21"/>
      <c r="E15" s="22"/>
      <c r="F15" s="8"/>
    </row>
    <row r="16" spans="1:8" x14ac:dyDescent="0.25">
      <c r="C16" s="6"/>
      <c r="D16" s="21"/>
      <c r="E16" s="22"/>
      <c r="F16" s="8"/>
    </row>
    <row r="17" spans="1:8" x14ac:dyDescent="0.25">
      <c r="A17" s="5" t="s">
        <v>11</v>
      </c>
      <c r="C17" s="6"/>
      <c r="D17" s="21"/>
      <c r="E17" s="22"/>
      <c r="F17" s="8"/>
    </row>
    <row r="18" spans="1:8" x14ac:dyDescent="0.25">
      <c r="B18" s="2" t="s">
        <v>86</v>
      </c>
      <c r="C18" s="23">
        <v>126929.49</v>
      </c>
      <c r="D18" s="23">
        <v>0</v>
      </c>
      <c r="E18" s="24">
        <f>C18-D18</f>
        <v>126929.49</v>
      </c>
      <c r="F18" s="25">
        <v>8942.7283989272637</v>
      </c>
    </row>
    <row r="19" spans="1:8" x14ac:dyDescent="0.25">
      <c r="A19" s="20" t="s">
        <v>12</v>
      </c>
      <c r="B19" s="20"/>
      <c r="C19" s="26">
        <f>SUM(C18)</f>
        <v>126929.49</v>
      </c>
      <c r="D19" s="27">
        <f>SUM(D18)</f>
        <v>0</v>
      </c>
      <c r="E19" s="28">
        <f>SUM(E18)</f>
        <v>126929.49</v>
      </c>
      <c r="F19" s="29">
        <f>SUM(F18)</f>
        <v>8942.7283989272637</v>
      </c>
    </row>
    <row r="20" spans="1:8" s="20" customFormat="1" x14ac:dyDescent="0.25">
      <c r="A20" s="5"/>
      <c r="B20" s="2"/>
      <c r="C20" s="6"/>
      <c r="D20" s="21"/>
      <c r="E20" s="22"/>
      <c r="F20" s="8"/>
      <c r="G20" s="19"/>
      <c r="H20" s="19"/>
    </row>
    <row r="21" spans="1:8" x14ac:dyDescent="0.25">
      <c r="C21" s="6"/>
      <c r="D21" s="21"/>
      <c r="E21" s="22"/>
      <c r="F21" s="8"/>
    </row>
    <row r="22" spans="1:8" x14ac:dyDescent="0.25">
      <c r="A22" s="5" t="s">
        <v>92</v>
      </c>
      <c r="C22" s="6"/>
      <c r="D22" s="21"/>
      <c r="E22" s="22"/>
      <c r="F22" s="8"/>
    </row>
    <row r="23" spans="1:8" x14ac:dyDescent="0.25">
      <c r="B23" s="2" t="s">
        <v>13</v>
      </c>
      <c r="C23" s="6">
        <v>135515.39000000001</v>
      </c>
      <c r="D23" s="6">
        <v>0</v>
      </c>
      <c r="E23" s="22">
        <f>C23-D23</f>
        <v>135515.39000000001</v>
      </c>
      <c r="F23" s="8">
        <v>110107.49145758743</v>
      </c>
    </row>
    <row r="24" spans="1:8" x14ac:dyDescent="0.25">
      <c r="B24" s="2" t="s">
        <v>14</v>
      </c>
      <c r="C24" s="6">
        <v>3115.79</v>
      </c>
      <c r="D24" s="21">
        <v>10280.530000000001</v>
      </c>
      <c r="E24" s="22">
        <f>C24-D24</f>
        <v>-7164.7400000000007</v>
      </c>
      <c r="F24" s="8">
        <v>-9489.8784322801112</v>
      </c>
    </row>
    <row r="25" spans="1:8" x14ac:dyDescent="0.25">
      <c r="B25" s="2" t="s">
        <v>15</v>
      </c>
      <c r="C25" s="6">
        <v>5103.7299999999996</v>
      </c>
      <c r="D25" s="21">
        <v>0</v>
      </c>
      <c r="E25" s="22">
        <f>C25-D25</f>
        <v>5103.7299999999996</v>
      </c>
      <c r="F25" s="8">
        <v>3784.5542290047233</v>
      </c>
    </row>
    <row r="26" spans="1:8" x14ac:dyDescent="0.25">
      <c r="B26" s="2" t="s">
        <v>16</v>
      </c>
      <c r="C26" s="23">
        <v>0</v>
      </c>
      <c r="D26" s="23">
        <v>0</v>
      </c>
      <c r="E26" s="24">
        <f>C26-D26</f>
        <v>0</v>
      </c>
      <c r="F26" s="25">
        <v>0</v>
      </c>
    </row>
    <row r="27" spans="1:8" x14ac:dyDescent="0.25">
      <c r="A27" s="20" t="s">
        <v>17</v>
      </c>
      <c r="B27" s="20"/>
      <c r="C27" s="26">
        <f>SUM(C23:C26)</f>
        <v>143734.91000000003</v>
      </c>
      <c r="D27" s="27">
        <f>SUM(D23:D26)</f>
        <v>10280.530000000001</v>
      </c>
      <c r="E27" s="28">
        <f>SUM(E23:E26)</f>
        <v>133454.38</v>
      </c>
      <c r="F27" s="29">
        <f>SUM(F23:F26)</f>
        <v>104402.16725431205</v>
      </c>
    </row>
    <row r="28" spans="1:8" s="20" customFormat="1" x14ac:dyDescent="0.25">
      <c r="A28" s="5"/>
      <c r="B28" s="2"/>
      <c r="C28" s="6"/>
      <c r="D28" s="21"/>
      <c r="E28" s="22"/>
      <c r="F28" s="8"/>
      <c r="G28" s="19"/>
      <c r="H28" s="19"/>
    </row>
    <row r="29" spans="1:8" x14ac:dyDescent="0.25">
      <c r="C29" s="6"/>
      <c r="D29" s="21"/>
      <c r="E29" s="22"/>
      <c r="F29" s="8"/>
    </row>
    <row r="30" spans="1:8" x14ac:dyDescent="0.25">
      <c r="A30" s="5" t="s">
        <v>18</v>
      </c>
      <c r="C30" s="6"/>
      <c r="D30" s="21"/>
      <c r="E30" s="22"/>
      <c r="F30" s="8"/>
    </row>
    <row r="31" spans="1:8" x14ac:dyDescent="0.25">
      <c r="B31" s="2" t="s">
        <v>95</v>
      </c>
      <c r="C31" s="6">
        <v>0</v>
      </c>
      <c r="D31" s="6">
        <v>69576.37</v>
      </c>
      <c r="E31" s="22">
        <f t="shared" ref="E31:E37" si="0">C31-D31</f>
        <v>-69576.37</v>
      </c>
      <c r="F31" s="8">
        <v>-99277.631811808256</v>
      </c>
    </row>
    <row r="32" spans="1:8" x14ac:dyDescent="0.25">
      <c r="B32" s="2" t="s">
        <v>19</v>
      </c>
      <c r="C32" s="21">
        <v>0</v>
      </c>
      <c r="D32" s="21">
        <v>0</v>
      </c>
      <c r="E32" s="22">
        <f t="shared" si="0"/>
        <v>0</v>
      </c>
      <c r="F32" s="8">
        <v>-3006.5208217052154</v>
      </c>
    </row>
    <row r="33" spans="1:9" x14ac:dyDescent="0.25">
      <c r="B33" s="2" t="s">
        <v>98</v>
      </c>
      <c r="C33" s="21">
        <v>0</v>
      </c>
      <c r="D33" s="21">
        <v>12182.53</v>
      </c>
      <c r="E33" s="22">
        <f t="shared" si="0"/>
        <v>-12182.53</v>
      </c>
      <c r="F33" s="8">
        <v>-5218.4724850365974</v>
      </c>
    </row>
    <row r="34" spans="1:9" x14ac:dyDescent="0.25">
      <c r="B34" s="2" t="s">
        <v>20</v>
      </c>
      <c r="C34" s="21">
        <v>0</v>
      </c>
      <c r="D34" s="21">
        <v>164817.96</v>
      </c>
      <c r="E34" s="22">
        <f t="shared" si="0"/>
        <v>-164817.96</v>
      </c>
      <c r="F34" s="8"/>
    </row>
    <row r="35" spans="1:9" s="20" customFormat="1" x14ac:dyDescent="0.25">
      <c r="A35" s="5"/>
      <c r="B35" s="2" t="s">
        <v>21</v>
      </c>
      <c r="C35" s="21">
        <v>607.77</v>
      </c>
      <c r="D35" s="21">
        <v>4056.89</v>
      </c>
      <c r="E35" s="22">
        <f t="shared" si="0"/>
        <v>-3449.12</v>
      </c>
      <c r="F35" s="8">
        <v>-2872.4469190592231</v>
      </c>
      <c r="G35" s="19"/>
      <c r="H35" s="19"/>
    </row>
    <row r="36" spans="1:9" x14ac:dyDescent="0.25">
      <c r="B36" s="2" t="s">
        <v>22</v>
      </c>
      <c r="C36" s="21">
        <v>0</v>
      </c>
      <c r="D36" s="21">
        <v>5459.41</v>
      </c>
      <c r="E36" s="22">
        <f t="shared" si="0"/>
        <v>-5459.41</v>
      </c>
      <c r="F36" s="8">
        <v>-3720.8934024894384</v>
      </c>
    </row>
    <row r="37" spans="1:9" x14ac:dyDescent="0.25">
      <c r="B37" s="2" t="s">
        <v>23</v>
      </c>
      <c r="C37" s="23">
        <v>0</v>
      </c>
      <c r="D37" s="23">
        <v>4989.51</v>
      </c>
      <c r="E37" s="24">
        <f t="shared" si="0"/>
        <v>-4989.51</v>
      </c>
      <c r="F37" s="25">
        <v>-353.71714064010234</v>
      </c>
    </row>
    <row r="38" spans="1:9" x14ac:dyDescent="0.25">
      <c r="A38" s="20" t="s">
        <v>18</v>
      </c>
      <c r="B38" s="20"/>
      <c r="C38" s="26">
        <f>SUM(C31:C37)</f>
        <v>607.77</v>
      </c>
      <c r="D38" s="27">
        <f>SUM(D31:D37)</f>
        <v>261082.67</v>
      </c>
      <c r="E38" s="28">
        <f>SUM(E31:E37)</f>
        <v>-260474.9</v>
      </c>
      <c r="F38" s="29">
        <f>SUM(F31:F37)</f>
        <v>-114449.68258073884</v>
      </c>
    </row>
    <row r="39" spans="1:9" x14ac:dyDescent="0.25">
      <c r="C39" s="6"/>
      <c r="D39" s="21"/>
      <c r="E39" s="22"/>
      <c r="F39" s="8"/>
    </row>
    <row r="40" spans="1:9" s="20" customFormat="1" x14ac:dyDescent="0.25">
      <c r="A40" s="5"/>
      <c r="B40" s="2"/>
      <c r="C40" s="6"/>
      <c r="D40" s="21"/>
      <c r="E40" s="22"/>
      <c r="F40" s="8"/>
      <c r="G40" s="19"/>
      <c r="H40" s="19"/>
    </row>
    <row r="41" spans="1:9" x14ac:dyDescent="0.25">
      <c r="B41" s="5" t="s">
        <v>24</v>
      </c>
      <c r="C41" s="30"/>
      <c r="D41" s="31"/>
      <c r="E41" s="32"/>
      <c r="F41" s="7">
        <v>197.62582190941637</v>
      </c>
      <c r="G41" s="33"/>
      <c r="H41" s="33"/>
      <c r="I41" s="2"/>
    </row>
    <row r="42" spans="1:9" s="5" customFormat="1" x14ac:dyDescent="0.25">
      <c r="B42" s="5" t="s">
        <v>25</v>
      </c>
      <c r="C42" s="30"/>
      <c r="D42" s="31">
        <v>3977.2</v>
      </c>
      <c r="E42" s="22">
        <f>C42-D42</f>
        <v>-3977.2</v>
      </c>
      <c r="F42" s="7">
        <v>0</v>
      </c>
      <c r="G42" s="13"/>
      <c r="H42" s="13"/>
    </row>
    <row r="43" spans="1:9" x14ac:dyDescent="0.25">
      <c r="C43" s="23"/>
      <c r="D43" s="21"/>
      <c r="E43" s="22"/>
      <c r="F43" s="8"/>
      <c r="G43" s="33"/>
      <c r="H43" s="33"/>
      <c r="I43" s="2"/>
    </row>
    <row r="44" spans="1:9" ht="13.8" thickBot="1" x14ac:dyDescent="0.3">
      <c r="A44" s="34"/>
      <c r="B44" s="35"/>
      <c r="C44" s="36">
        <f>C10+C14+C19+C27+C38+C41+C42</f>
        <v>275715.19000000006</v>
      </c>
      <c r="D44" s="36">
        <f>D10+D14+D19+D27+D38+D41+D42</f>
        <v>275715.19</v>
      </c>
      <c r="E44" s="37">
        <f>E10+E14+E19+E27+E38+E41+E42</f>
        <v>-1.7280399333685637E-11</v>
      </c>
      <c r="F44" s="38">
        <f>F10+F14+F19+F27+F38+F41+F42</f>
        <v>1.4807710613240488E-11</v>
      </c>
      <c r="G44" s="33"/>
      <c r="H44" s="33"/>
      <c r="I44" s="2"/>
    </row>
    <row r="45" spans="1:9" ht="13.8" thickTop="1" x14ac:dyDescent="0.25">
      <c r="C45" s="6"/>
      <c r="D45" s="21"/>
      <c r="E45" s="21"/>
      <c r="F45" s="21"/>
      <c r="G45" s="33"/>
      <c r="H45" s="33"/>
      <c r="I45" s="2"/>
    </row>
    <row r="47" spans="1:9" x14ac:dyDescent="0.25">
      <c r="A47" s="5" t="s">
        <v>65</v>
      </c>
    </row>
    <row r="48" spans="1:9" x14ac:dyDescent="0.25">
      <c r="A48" s="5" t="s">
        <v>69</v>
      </c>
      <c r="B48" s="2" t="s">
        <v>70</v>
      </c>
    </row>
    <row r="49" spans="1:2" x14ac:dyDescent="0.25">
      <c r="B49" s="2" t="s">
        <v>71</v>
      </c>
    </row>
    <row r="50" spans="1:2" x14ac:dyDescent="0.25">
      <c r="B50" s="2" t="s">
        <v>74</v>
      </c>
    </row>
    <row r="51" spans="1:2" x14ac:dyDescent="0.25">
      <c r="A51" s="5" t="s">
        <v>73</v>
      </c>
      <c r="B51" s="2" t="s">
        <v>75</v>
      </c>
    </row>
    <row r="52" spans="1:2" x14ac:dyDescent="0.25">
      <c r="B52" s="2" t="s">
        <v>76</v>
      </c>
    </row>
    <row r="53" spans="1:2" x14ac:dyDescent="0.25">
      <c r="B53" s="2" t="s">
        <v>77</v>
      </c>
    </row>
    <row r="54" spans="1:2" x14ac:dyDescent="0.25">
      <c r="B54" s="2" t="s">
        <v>78</v>
      </c>
    </row>
    <row r="55" spans="1:2" x14ac:dyDescent="0.25">
      <c r="B55" s="2" t="s">
        <v>79</v>
      </c>
    </row>
    <row r="56" spans="1:2" x14ac:dyDescent="0.25">
      <c r="B56" s="2" t="s">
        <v>82</v>
      </c>
    </row>
    <row r="57" spans="1:2" x14ac:dyDescent="0.25">
      <c r="A57" s="5" t="s">
        <v>81</v>
      </c>
      <c r="B57" s="2" t="s">
        <v>83</v>
      </c>
    </row>
    <row r="58" spans="1:2" x14ac:dyDescent="0.25">
      <c r="B58" s="2" t="s">
        <v>84</v>
      </c>
    </row>
    <row r="59" spans="1:2" x14ac:dyDescent="0.25">
      <c r="B59" s="2" t="s">
        <v>85</v>
      </c>
    </row>
    <row r="60" spans="1:2" x14ac:dyDescent="0.25">
      <c r="A60" s="5" t="s">
        <v>87</v>
      </c>
      <c r="B60" s="2" t="s">
        <v>88</v>
      </c>
    </row>
    <row r="61" spans="1:2" x14ac:dyDescent="0.25">
      <c r="B61" s="2" t="s">
        <v>89</v>
      </c>
    </row>
    <row r="62" spans="1:2" x14ac:dyDescent="0.25">
      <c r="B62" s="2" t="s">
        <v>90</v>
      </c>
    </row>
    <row r="63" spans="1:2" x14ac:dyDescent="0.25">
      <c r="A63" s="5" t="s">
        <v>91</v>
      </c>
      <c r="B63" s="2" t="s">
        <v>93</v>
      </c>
    </row>
    <row r="64" spans="1:2" x14ac:dyDescent="0.25">
      <c r="B64" s="2" t="s">
        <v>94</v>
      </c>
    </row>
    <row r="65" spans="1:2" x14ac:dyDescent="0.25">
      <c r="A65" s="5" t="s">
        <v>96</v>
      </c>
      <c r="B65" s="2" t="s">
        <v>97</v>
      </c>
    </row>
    <row r="66" spans="1:2" x14ac:dyDescent="0.25">
      <c r="A66" s="5" t="s">
        <v>99</v>
      </c>
      <c r="B66" s="2" t="s">
        <v>100</v>
      </c>
    </row>
    <row r="67" spans="1:2" x14ac:dyDescent="0.25">
      <c r="B67" s="2" t="s">
        <v>101</v>
      </c>
    </row>
    <row r="69" spans="1:2" x14ac:dyDescent="0.25">
      <c r="A69" s="5" t="s">
        <v>110</v>
      </c>
    </row>
  </sheetData>
  <phoneticPr fontId="0" type="noConversion"/>
  <pageMargins left="0.75" right="0.55000000000000004" top="0.65" bottom="0.83" header="0.32" footer="0.45"/>
  <pageSetup paperSize="9" scale="85" orientation="portrait" copies="82" r:id="rId1"/>
  <headerFooter alignWithMargins="0">
    <oddFooter>&amp;LANPED&amp;CFinancial Report 2000/01 in EURO&amp;Rpage &amp;P</oddFooter>
  </headerFooter>
  <rowBreaks count="1" manualBreakCount="1">
    <brk id="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zoomScale="75" workbookViewId="0">
      <pane ySplit="6" topLeftCell="A7" activePane="bottomLeft" state="frozen"/>
      <selection pane="bottomLeft" activeCell="A78" sqref="A78"/>
    </sheetView>
  </sheetViews>
  <sheetFormatPr defaultColWidth="9.109375" defaultRowHeight="13.2" x14ac:dyDescent="0.25"/>
  <cols>
    <col min="1" max="1" width="4" style="5" customWidth="1"/>
    <col min="2" max="2" width="31.5546875" style="2" customWidth="1"/>
    <col min="3" max="5" width="13.88671875" style="3" customWidth="1"/>
    <col min="6" max="6" width="19" style="3" customWidth="1"/>
    <col min="7" max="7" width="9.109375" style="4"/>
    <col min="8" max="8" width="13.109375" style="4" customWidth="1"/>
    <col min="9" max="9" width="8.88671875" customWidth="1"/>
    <col min="10" max="16384" width="9.109375" style="2"/>
  </cols>
  <sheetData>
    <row r="1" spans="1:9" ht="17.399999999999999" x14ac:dyDescent="0.3">
      <c r="A1" s="1" t="s">
        <v>0</v>
      </c>
    </row>
    <row r="2" spans="1:9" x14ac:dyDescent="0.25">
      <c r="B2" s="5" t="s">
        <v>1</v>
      </c>
    </row>
    <row r="3" spans="1:9" x14ac:dyDescent="0.25">
      <c r="B3" s="5"/>
    </row>
    <row r="4" spans="1:9" x14ac:dyDescent="0.25">
      <c r="C4" s="6" t="s">
        <v>2</v>
      </c>
      <c r="D4" s="6"/>
      <c r="E4" s="6"/>
      <c r="F4" s="7" t="s">
        <v>3</v>
      </c>
    </row>
    <row r="5" spans="1:9" x14ac:dyDescent="0.25">
      <c r="C5" s="6"/>
      <c r="D5" s="6"/>
      <c r="E5" s="6"/>
      <c r="F5" s="8"/>
    </row>
    <row r="6" spans="1:9" s="5" customFormat="1" ht="13.8" thickBot="1" x14ac:dyDescent="0.3">
      <c r="A6" s="9"/>
      <c r="B6" s="9"/>
      <c r="C6" s="10" t="s">
        <v>4</v>
      </c>
      <c r="D6" s="10" t="s">
        <v>5</v>
      </c>
      <c r="E6" s="11" t="s">
        <v>6</v>
      </c>
      <c r="F6" s="12" t="s">
        <v>6</v>
      </c>
      <c r="G6" s="13"/>
      <c r="H6" s="14"/>
    </row>
    <row r="7" spans="1:9" x14ac:dyDescent="0.25">
      <c r="B7" s="5"/>
      <c r="C7" s="15"/>
      <c r="D7" s="15"/>
      <c r="E7" s="16"/>
      <c r="F7" s="17"/>
    </row>
    <row r="8" spans="1:9" ht="15.6" x14ac:dyDescent="0.3">
      <c r="A8" s="18" t="s">
        <v>26</v>
      </c>
      <c r="B8" s="6"/>
      <c r="C8" s="6"/>
      <c r="D8" s="21"/>
      <c r="E8" s="22"/>
      <c r="F8" s="8"/>
      <c r="G8" s="33"/>
      <c r="H8" s="33"/>
      <c r="I8" s="2"/>
    </row>
    <row r="9" spans="1:9" x14ac:dyDescent="0.25">
      <c r="B9" s="6"/>
      <c r="C9" s="6"/>
      <c r="D9" s="21"/>
      <c r="E9" s="22"/>
      <c r="F9" s="8"/>
      <c r="G9" s="33"/>
      <c r="H9" s="33"/>
      <c r="I9" s="2"/>
    </row>
    <row r="10" spans="1:9" x14ac:dyDescent="0.25">
      <c r="A10" s="5" t="s">
        <v>27</v>
      </c>
      <c r="C10" s="6"/>
      <c r="D10" s="21"/>
      <c r="E10" s="22"/>
      <c r="F10" s="8"/>
      <c r="G10" s="33"/>
      <c r="I10" s="2"/>
    </row>
    <row r="11" spans="1:9" x14ac:dyDescent="0.25">
      <c r="C11" s="6"/>
      <c r="D11" s="21"/>
      <c r="E11" s="22"/>
      <c r="F11" s="8"/>
      <c r="G11" s="33"/>
      <c r="I11" s="2"/>
    </row>
    <row r="12" spans="1:9" x14ac:dyDescent="0.25">
      <c r="B12" s="2" t="s">
        <v>28</v>
      </c>
      <c r="C12" s="39">
        <v>154491</v>
      </c>
      <c r="D12" s="39">
        <v>0</v>
      </c>
      <c r="E12" s="22">
        <f t="shared" ref="E12:E27" si="0">C12-D12</f>
        <v>154491</v>
      </c>
      <c r="F12" s="8">
        <v>106982.93332607285</v>
      </c>
      <c r="G12" s="33"/>
      <c r="I12" s="2"/>
    </row>
    <row r="13" spans="1:9" x14ac:dyDescent="0.25">
      <c r="B13" s="2" t="s">
        <v>29</v>
      </c>
      <c r="C13" s="6">
        <v>0</v>
      </c>
      <c r="D13" s="6">
        <v>0</v>
      </c>
      <c r="E13" s="22">
        <f t="shared" si="0"/>
        <v>0</v>
      </c>
      <c r="F13" s="8">
        <v>7782.0675134205485</v>
      </c>
      <c r="G13" s="33"/>
      <c r="I13" s="2"/>
    </row>
    <row r="14" spans="1:9" x14ac:dyDescent="0.25">
      <c r="B14" s="2" t="s">
        <v>30</v>
      </c>
      <c r="C14" s="6">
        <v>3724.26</v>
      </c>
      <c r="D14" s="6">
        <v>0</v>
      </c>
      <c r="E14" s="22">
        <f t="shared" si="0"/>
        <v>3724.26</v>
      </c>
      <c r="F14" s="8">
        <v>1743.3691365923826</v>
      </c>
      <c r="G14" s="33"/>
      <c r="I14" s="2"/>
    </row>
    <row r="15" spans="1:9" x14ac:dyDescent="0.25">
      <c r="B15" s="2" t="s">
        <v>31</v>
      </c>
      <c r="C15" s="6">
        <v>9393.32</v>
      </c>
      <c r="D15" s="6">
        <v>0</v>
      </c>
      <c r="E15" s="22">
        <f t="shared" si="0"/>
        <v>9393.32</v>
      </c>
      <c r="F15" s="8">
        <v>13745.878541187361</v>
      </c>
      <c r="G15" s="33"/>
      <c r="I15" s="2"/>
    </row>
    <row r="16" spans="1:9" x14ac:dyDescent="0.25">
      <c r="B16" s="2" t="s">
        <v>32</v>
      </c>
      <c r="C16" s="6">
        <v>8625.23</v>
      </c>
      <c r="D16" s="6">
        <v>0</v>
      </c>
      <c r="E16" s="22">
        <f t="shared" si="0"/>
        <v>8625.23</v>
      </c>
      <c r="F16" s="8">
        <v>9241.3248567188966</v>
      </c>
      <c r="G16" s="33"/>
      <c r="I16" s="2"/>
    </row>
    <row r="17" spans="1:9" x14ac:dyDescent="0.25">
      <c r="B17" s="2" t="s">
        <v>33</v>
      </c>
      <c r="C17" s="6">
        <v>18909.099999999999</v>
      </c>
      <c r="D17" s="6">
        <v>0</v>
      </c>
      <c r="E17" s="22">
        <f t="shared" si="0"/>
        <v>18909.099999999999</v>
      </c>
      <c r="F17" s="8">
        <v>17859.237376968838</v>
      </c>
      <c r="G17" s="33"/>
      <c r="I17" s="2"/>
    </row>
    <row r="18" spans="1:9" x14ac:dyDescent="0.25">
      <c r="B18" s="2" t="s">
        <v>34</v>
      </c>
      <c r="C18" s="6">
        <v>12447.7</v>
      </c>
      <c r="D18" s="6">
        <v>0</v>
      </c>
      <c r="E18" s="22">
        <f t="shared" si="0"/>
        <v>12447.7</v>
      </c>
      <c r="F18" s="8">
        <v>2779.9846622286959</v>
      </c>
      <c r="G18" s="33"/>
      <c r="I18" s="2"/>
    </row>
    <row r="19" spans="1:9" x14ac:dyDescent="0.25">
      <c r="B19" s="2" t="s">
        <v>35</v>
      </c>
      <c r="C19" s="6">
        <v>5025.79</v>
      </c>
      <c r="D19" s="6">
        <v>0</v>
      </c>
      <c r="E19" s="22">
        <f t="shared" si="0"/>
        <v>5025.79</v>
      </c>
      <c r="F19" s="8">
        <v>3974.5520054816652</v>
      </c>
      <c r="G19" s="33"/>
      <c r="I19" s="2"/>
    </row>
    <row r="20" spans="1:9" x14ac:dyDescent="0.25">
      <c r="B20" s="2" t="s">
        <v>36</v>
      </c>
      <c r="C20" s="6">
        <v>14749.26</v>
      </c>
      <c r="D20" s="6">
        <v>0</v>
      </c>
      <c r="E20" s="22">
        <f t="shared" si="0"/>
        <v>14749.26</v>
      </c>
      <c r="F20" s="8">
        <v>11817.040354674617</v>
      </c>
      <c r="G20" s="33"/>
      <c r="I20" s="2"/>
    </row>
    <row r="21" spans="1:9" x14ac:dyDescent="0.25">
      <c r="B21" s="2" t="s">
        <v>37</v>
      </c>
      <c r="C21" s="6">
        <v>4515.18</v>
      </c>
      <c r="D21" s="6">
        <v>0</v>
      </c>
      <c r="E21" s="22">
        <f t="shared" si="0"/>
        <v>4515.18</v>
      </c>
      <c r="F21" s="8">
        <v>5153.1689741390655</v>
      </c>
      <c r="G21" s="33"/>
      <c r="I21" s="2"/>
    </row>
    <row r="22" spans="1:9" x14ac:dyDescent="0.25">
      <c r="B22" s="2" t="s">
        <v>38</v>
      </c>
      <c r="C22" s="6">
        <v>38999.07</v>
      </c>
      <c r="D22" s="6">
        <v>0</v>
      </c>
      <c r="E22" s="22">
        <f t="shared" si="0"/>
        <v>38999.07</v>
      </c>
      <c r="F22" s="8">
        <v>29989.658348875309</v>
      </c>
      <c r="G22" s="33"/>
      <c r="I22" s="2"/>
    </row>
    <row r="23" spans="1:9" x14ac:dyDescent="0.25">
      <c r="B23" s="2" t="s">
        <v>39</v>
      </c>
      <c r="C23" s="6">
        <v>37713.199999999997</v>
      </c>
      <c r="D23" s="6">
        <v>0</v>
      </c>
      <c r="E23" s="22">
        <f t="shared" si="0"/>
        <v>37713.199999999997</v>
      </c>
      <c r="F23" s="8">
        <v>15876.077160787941</v>
      </c>
      <c r="G23" s="33"/>
      <c r="I23" s="2"/>
    </row>
    <row r="24" spans="1:9" x14ac:dyDescent="0.25">
      <c r="B24" s="2" t="s">
        <v>40</v>
      </c>
      <c r="C24" s="6">
        <v>2834.76</v>
      </c>
      <c r="D24" s="6">
        <v>0</v>
      </c>
      <c r="E24" s="22">
        <f t="shared" si="0"/>
        <v>2834.76</v>
      </c>
      <c r="F24" s="8">
        <v>15016.52213766784</v>
      </c>
      <c r="G24" s="33"/>
      <c r="I24" s="2"/>
    </row>
    <row r="25" spans="1:9" x14ac:dyDescent="0.25">
      <c r="B25" s="2" t="s">
        <v>41</v>
      </c>
      <c r="C25" s="6">
        <v>58.52</v>
      </c>
      <c r="D25" s="6">
        <v>0</v>
      </c>
      <c r="E25" s="22">
        <f t="shared" si="0"/>
        <v>58.52</v>
      </c>
      <c r="F25" s="8">
        <v>7774.1354352432936</v>
      </c>
      <c r="G25" s="33"/>
      <c r="I25" s="2"/>
    </row>
    <row r="26" spans="1:9" x14ac:dyDescent="0.25">
      <c r="B26" s="2" t="s">
        <v>42</v>
      </c>
      <c r="C26" s="6">
        <v>9241.9</v>
      </c>
      <c r="D26" s="6">
        <v>0</v>
      </c>
      <c r="E26" s="22">
        <f t="shared" si="0"/>
        <v>9241.9</v>
      </c>
      <c r="F26" s="8"/>
      <c r="G26" s="33"/>
      <c r="I26" s="2"/>
    </row>
    <row r="27" spans="1:9" x14ac:dyDescent="0.25">
      <c r="B27" s="2" t="s">
        <v>43</v>
      </c>
      <c r="C27" s="6">
        <v>9673.5400000000009</v>
      </c>
      <c r="D27" s="6">
        <v>0</v>
      </c>
      <c r="E27" s="22">
        <f t="shared" si="0"/>
        <v>9673.5400000000009</v>
      </c>
      <c r="F27" s="8"/>
      <c r="G27" s="33"/>
      <c r="I27" s="2"/>
    </row>
    <row r="28" spans="1:9" x14ac:dyDescent="0.25">
      <c r="B28" s="2" t="s">
        <v>44</v>
      </c>
      <c r="C28" s="6"/>
      <c r="D28" s="6"/>
      <c r="E28" s="22"/>
      <c r="F28" s="8">
        <v>13933.276157026106</v>
      </c>
      <c r="G28" s="33"/>
      <c r="I28" s="2"/>
    </row>
    <row r="29" spans="1:9" s="20" customFormat="1" x14ac:dyDescent="0.25">
      <c r="A29" s="5"/>
      <c r="B29" s="2" t="s">
        <v>45</v>
      </c>
      <c r="C29" s="6">
        <v>6070.74</v>
      </c>
      <c r="D29" s="6">
        <v>0</v>
      </c>
      <c r="E29" s="22">
        <f>C29-D29</f>
        <v>6070.74</v>
      </c>
      <c r="F29" s="8">
        <v>991.46439413534449</v>
      </c>
      <c r="G29" s="19"/>
      <c r="H29" s="19"/>
    </row>
    <row r="30" spans="1:9" x14ac:dyDescent="0.25">
      <c r="C30" s="23"/>
      <c r="D30" s="23"/>
      <c r="E30" s="24"/>
      <c r="F30" s="25"/>
      <c r="G30" s="33"/>
      <c r="H30" s="33"/>
      <c r="I30" s="2"/>
    </row>
    <row r="31" spans="1:9" x14ac:dyDescent="0.25">
      <c r="A31" s="20" t="s">
        <v>46</v>
      </c>
      <c r="B31" s="20"/>
      <c r="C31" s="26">
        <f>SUM(C12:C30)</f>
        <v>336472.57000000007</v>
      </c>
      <c r="D31" s="27">
        <f>SUM(D12:D30)</f>
        <v>0</v>
      </c>
      <c r="E31" s="28">
        <f>SUM(E12:E30)</f>
        <v>336472.57000000007</v>
      </c>
      <c r="F31" s="29">
        <f>SUM(F12:F30)</f>
        <v>264660.69038122077</v>
      </c>
      <c r="G31" s="33"/>
      <c r="H31" s="33"/>
      <c r="I31" s="2"/>
    </row>
    <row r="32" spans="1:9" x14ac:dyDescent="0.25">
      <c r="C32" s="6"/>
      <c r="D32" s="21"/>
      <c r="E32" s="22"/>
      <c r="F32" s="8"/>
      <c r="G32" s="33"/>
      <c r="H32" s="33"/>
      <c r="I32" s="2"/>
    </row>
    <row r="33" spans="1:9" x14ac:dyDescent="0.25">
      <c r="C33" s="6"/>
      <c r="D33" s="21"/>
      <c r="E33" s="22"/>
      <c r="F33" s="8"/>
      <c r="G33" s="33"/>
      <c r="I33" s="2"/>
    </row>
    <row r="34" spans="1:9" ht="13.8" thickBot="1" x14ac:dyDescent="0.3">
      <c r="A34" s="40" t="s">
        <v>47</v>
      </c>
      <c r="B34" s="9"/>
      <c r="C34" s="41">
        <f>C31</f>
        <v>336472.57000000007</v>
      </c>
      <c r="D34" s="41">
        <f>D31</f>
        <v>0</v>
      </c>
      <c r="E34" s="42">
        <f>E31</f>
        <v>336472.57000000007</v>
      </c>
      <c r="F34" s="43">
        <f>F31</f>
        <v>264660.69038122077</v>
      </c>
      <c r="G34" s="33"/>
      <c r="I34" s="2"/>
    </row>
    <row r="35" spans="1:9" ht="13.8" thickTop="1" x14ac:dyDescent="0.25">
      <c r="C35" s="6"/>
      <c r="D35" s="21"/>
      <c r="E35" s="22"/>
      <c r="F35" s="8"/>
      <c r="G35" s="33"/>
      <c r="I35" s="2"/>
    </row>
    <row r="36" spans="1:9" x14ac:dyDescent="0.25">
      <c r="C36" s="6"/>
      <c r="D36" s="21"/>
      <c r="E36" s="22"/>
      <c r="F36" s="8"/>
      <c r="G36" s="33"/>
      <c r="I36" s="2"/>
    </row>
    <row r="37" spans="1:9" ht="15.6" x14ac:dyDescent="0.3">
      <c r="A37" s="18" t="s">
        <v>48</v>
      </c>
      <c r="C37" s="6"/>
      <c r="D37" s="21"/>
      <c r="E37" s="22"/>
      <c r="F37" s="8"/>
      <c r="G37" s="33"/>
      <c r="I37" s="2"/>
    </row>
    <row r="38" spans="1:9" x14ac:dyDescent="0.25">
      <c r="C38" s="6"/>
      <c r="D38" s="21"/>
      <c r="E38" s="22"/>
      <c r="F38" s="8"/>
      <c r="G38" s="33"/>
      <c r="H38" s="33"/>
      <c r="I38" s="2"/>
    </row>
    <row r="39" spans="1:9" x14ac:dyDescent="0.25">
      <c r="A39" s="5" t="s">
        <v>49</v>
      </c>
      <c r="C39" s="6"/>
      <c r="D39" s="21"/>
      <c r="E39" s="22"/>
      <c r="F39" s="8"/>
      <c r="G39" s="33"/>
      <c r="I39" s="2"/>
    </row>
    <row r="40" spans="1:9" x14ac:dyDescent="0.25">
      <c r="B40" s="2" t="s">
        <v>50</v>
      </c>
      <c r="C40" s="21">
        <v>0</v>
      </c>
      <c r="D40" s="21">
        <v>100000</v>
      </c>
      <c r="E40" s="22">
        <f t="shared" ref="E40:E46" si="1">C40-D40</f>
        <v>-100000</v>
      </c>
      <c r="F40" s="8">
        <v>-104000</v>
      </c>
      <c r="G40" s="33"/>
      <c r="I40" s="2"/>
    </row>
    <row r="41" spans="1:9" s="20" customFormat="1" x14ac:dyDescent="0.25">
      <c r="A41" s="5"/>
      <c r="B41" s="2" t="s">
        <v>51</v>
      </c>
      <c r="C41" s="21">
        <v>0</v>
      </c>
      <c r="D41" s="21">
        <v>84520.92</v>
      </c>
      <c r="E41" s="22">
        <f t="shared" si="1"/>
        <v>-84520.92</v>
      </c>
      <c r="F41" s="8">
        <v>-88487.142137577088</v>
      </c>
      <c r="G41" s="19"/>
      <c r="H41" s="19"/>
    </row>
    <row r="42" spans="1:9" x14ac:dyDescent="0.25">
      <c r="B42" s="2" t="s">
        <v>52</v>
      </c>
      <c r="C42" s="21">
        <v>0</v>
      </c>
      <c r="D42" s="21">
        <v>69544.89</v>
      </c>
      <c r="E42" s="22">
        <f t="shared" si="1"/>
        <v>-69544.89</v>
      </c>
      <c r="F42" s="8">
        <v>-43088.105966756062</v>
      </c>
      <c r="G42" s="33"/>
      <c r="H42" s="33"/>
      <c r="I42" s="2"/>
    </row>
    <row r="43" spans="1:9" x14ac:dyDescent="0.25">
      <c r="B43" s="2" t="s">
        <v>53</v>
      </c>
      <c r="C43" s="21">
        <v>0</v>
      </c>
      <c r="D43" s="21">
        <v>5263.08</v>
      </c>
      <c r="E43" s="22">
        <f t="shared" si="1"/>
        <v>-5263.08</v>
      </c>
      <c r="F43" s="8">
        <v>-10890.725186163334</v>
      </c>
      <c r="G43" s="33"/>
      <c r="H43" s="33"/>
      <c r="I43" s="2"/>
    </row>
    <row r="44" spans="1:9" x14ac:dyDescent="0.25">
      <c r="B44" s="2" t="s">
        <v>54</v>
      </c>
      <c r="C44" s="21">
        <v>0</v>
      </c>
      <c r="D44" s="21">
        <v>3323.57</v>
      </c>
      <c r="E44" s="22">
        <f t="shared" si="1"/>
        <v>-3323.57</v>
      </c>
      <c r="F44" s="8">
        <v>-12592.437298918641</v>
      </c>
      <c r="G44" s="33"/>
      <c r="I44" s="2"/>
    </row>
    <row r="45" spans="1:9" x14ac:dyDescent="0.25">
      <c r="B45" s="2" t="s">
        <v>55</v>
      </c>
      <c r="C45" s="21">
        <v>0</v>
      </c>
      <c r="D45" s="21">
        <v>73586.45</v>
      </c>
      <c r="E45" s="22">
        <f t="shared" si="1"/>
        <v>-73586.45</v>
      </c>
      <c r="F45" s="8"/>
      <c r="G45" s="33"/>
      <c r="I45" s="2"/>
    </row>
    <row r="46" spans="1:9" x14ac:dyDescent="0.25">
      <c r="B46" s="2" t="s">
        <v>56</v>
      </c>
      <c r="C46" s="21">
        <v>0</v>
      </c>
      <c r="D46" s="21">
        <v>1124.23</v>
      </c>
      <c r="E46" s="22">
        <f t="shared" si="1"/>
        <v>-1124.23</v>
      </c>
      <c r="F46" s="8"/>
      <c r="G46" s="33"/>
      <c r="I46" s="2"/>
    </row>
    <row r="47" spans="1:9" x14ac:dyDescent="0.25">
      <c r="C47" s="23"/>
      <c r="D47" s="23"/>
      <c r="E47" s="24"/>
      <c r="F47" s="25"/>
      <c r="G47" s="33"/>
      <c r="I47" s="2"/>
    </row>
    <row r="48" spans="1:9" x14ac:dyDescent="0.25">
      <c r="A48" s="20" t="s">
        <v>57</v>
      </c>
      <c r="B48" s="20"/>
      <c r="C48" s="26">
        <f>SUM(C40:C47)</f>
        <v>0</v>
      </c>
      <c r="D48" s="27">
        <f>SUM(D40:D47)</f>
        <v>337363.13999999996</v>
      </c>
      <c r="E48" s="28">
        <f>SUM(E40:E47)</f>
        <v>-337363.13999999996</v>
      </c>
      <c r="F48" s="29">
        <f>SUM(F40:F47)</f>
        <v>-259058.41058941511</v>
      </c>
      <c r="G48" s="33"/>
      <c r="I48" s="2"/>
    </row>
    <row r="49" spans="1:9" x14ac:dyDescent="0.25">
      <c r="C49" s="6"/>
      <c r="D49" s="21"/>
      <c r="E49" s="22"/>
      <c r="F49" s="8"/>
      <c r="G49" s="33"/>
      <c r="I49" s="2"/>
    </row>
    <row r="50" spans="1:9" x14ac:dyDescent="0.25">
      <c r="C50" s="6"/>
      <c r="D50" s="21"/>
      <c r="E50" s="22"/>
      <c r="F50" s="8"/>
      <c r="G50" s="33"/>
      <c r="I50" s="2"/>
    </row>
    <row r="51" spans="1:9" x14ac:dyDescent="0.25">
      <c r="A51" s="5" t="s">
        <v>58</v>
      </c>
      <c r="C51" s="6"/>
      <c r="D51" s="21"/>
      <c r="E51" s="22"/>
      <c r="F51" s="8"/>
      <c r="G51" s="33"/>
      <c r="I51" s="2"/>
    </row>
    <row r="52" spans="1:9" s="20" customFormat="1" x14ac:dyDescent="0.25">
      <c r="A52" s="5"/>
      <c r="B52" s="2" t="s">
        <v>59</v>
      </c>
      <c r="C52" s="21">
        <v>0</v>
      </c>
      <c r="D52" s="21">
        <v>626.01</v>
      </c>
      <c r="E52" s="22">
        <f>C52-D52</f>
        <v>-626.01</v>
      </c>
      <c r="F52" s="8">
        <v>-3032.1684795186302</v>
      </c>
      <c r="G52" s="19"/>
      <c r="H52" s="19"/>
    </row>
    <row r="53" spans="1:9" x14ac:dyDescent="0.25">
      <c r="B53" s="2" t="s">
        <v>60</v>
      </c>
      <c r="C53" s="21">
        <v>0</v>
      </c>
      <c r="D53" s="21">
        <v>1968.83</v>
      </c>
      <c r="E53" s="22">
        <f>C53-D53</f>
        <v>-1968.83</v>
      </c>
      <c r="F53" s="8">
        <v>-447.15502493522285</v>
      </c>
      <c r="G53" s="33"/>
      <c r="H53" s="33"/>
      <c r="I53" s="2"/>
    </row>
    <row r="54" spans="1:9" x14ac:dyDescent="0.25">
      <c r="B54" s="2" t="s">
        <v>61</v>
      </c>
      <c r="C54" s="21">
        <v>0</v>
      </c>
      <c r="D54" s="21">
        <v>491.79</v>
      </c>
      <c r="E54" s="22">
        <f>C54-D54</f>
        <v>-491.79</v>
      </c>
      <c r="F54" s="8">
        <v>-1925.3304654423675</v>
      </c>
      <c r="G54" s="33"/>
      <c r="H54" s="33"/>
      <c r="I54" s="2"/>
    </row>
    <row r="55" spans="1:9" x14ac:dyDescent="0.25">
      <c r="C55" s="23"/>
      <c r="D55" s="23"/>
      <c r="E55" s="24"/>
      <c r="F55" s="25"/>
      <c r="G55" s="33"/>
      <c r="I55" s="2"/>
    </row>
    <row r="56" spans="1:9" x14ac:dyDescent="0.25">
      <c r="A56" s="20" t="s">
        <v>62</v>
      </c>
      <c r="B56" s="20"/>
      <c r="C56" s="27">
        <f>SUM(C52:C55)</f>
        <v>0</v>
      </c>
      <c r="D56" s="27">
        <f>SUM(D52:D55)</f>
        <v>3086.63</v>
      </c>
      <c r="E56" s="28">
        <f>SUM(E52:E55)</f>
        <v>-3086.63</v>
      </c>
      <c r="F56" s="29">
        <f>SUM(F52:F55)</f>
        <v>-5404.6539698962206</v>
      </c>
      <c r="G56" s="33"/>
      <c r="H56" s="33"/>
      <c r="I56" s="2"/>
    </row>
    <row r="57" spans="1:9" x14ac:dyDescent="0.25">
      <c r="C57" s="6"/>
      <c r="D57" s="21"/>
      <c r="E57" s="22"/>
      <c r="F57" s="8"/>
      <c r="G57" s="33"/>
      <c r="I57" s="2"/>
    </row>
    <row r="58" spans="1:9" x14ac:dyDescent="0.25">
      <c r="C58" s="6"/>
      <c r="D58" s="21"/>
      <c r="E58" s="22"/>
      <c r="F58" s="8"/>
      <c r="G58" s="33"/>
      <c r="I58" s="2"/>
    </row>
    <row r="59" spans="1:9" ht="13.8" thickBot="1" x14ac:dyDescent="0.3">
      <c r="A59" s="20" t="s">
        <v>63</v>
      </c>
      <c r="B59" s="5"/>
      <c r="C59" s="41">
        <f>C48+C56</f>
        <v>0</v>
      </c>
      <c r="D59" s="41">
        <f>D48+D56</f>
        <v>340449.76999999996</v>
      </c>
      <c r="E59" s="42">
        <f>E48+E56</f>
        <v>-340449.76999999996</v>
      </c>
      <c r="F59" s="43">
        <f>F48+F56</f>
        <v>-264463.06455931131</v>
      </c>
      <c r="G59" s="33"/>
      <c r="I59" s="2"/>
    </row>
    <row r="60" spans="1:9" ht="13.8" thickTop="1" x14ac:dyDescent="0.25">
      <c r="C60" s="6"/>
      <c r="D60" s="21"/>
      <c r="E60" s="22"/>
      <c r="F60" s="8"/>
      <c r="G60" s="33"/>
      <c r="H60" s="33"/>
      <c r="I60" s="2"/>
    </row>
    <row r="61" spans="1:9" ht="16.2" thickBot="1" x14ac:dyDescent="0.35">
      <c r="A61" s="44" t="s">
        <v>64</v>
      </c>
      <c r="B61" s="9"/>
      <c r="C61" s="45">
        <f>D59-C34</f>
        <v>3977.1999999998952</v>
      </c>
      <c r="D61" s="45"/>
      <c r="E61" s="46">
        <f>D59-C34</f>
        <v>3977.1999999998952</v>
      </c>
      <c r="F61" s="47">
        <f>-(F56+F48+F31)</f>
        <v>-197.62582190945977</v>
      </c>
      <c r="G61" s="33"/>
      <c r="I61" s="2"/>
    </row>
    <row r="62" spans="1:9" ht="13.8" thickTop="1" x14ac:dyDescent="0.25">
      <c r="D62" s="48"/>
      <c r="E62" s="48"/>
      <c r="F62" s="48"/>
      <c r="G62" s="33"/>
      <c r="I62" s="2"/>
    </row>
    <row r="63" spans="1:9" ht="12.75" customHeight="1" x14ac:dyDescent="0.3">
      <c r="A63" s="49"/>
      <c r="B63" s="50"/>
      <c r="C63" s="48"/>
      <c r="D63" s="48"/>
      <c r="E63" s="48"/>
      <c r="F63" s="48"/>
      <c r="G63" s="33"/>
      <c r="I63" s="2"/>
    </row>
    <row r="64" spans="1:9" ht="12.75" customHeight="1" x14ac:dyDescent="0.25">
      <c r="A64" s="50" t="s">
        <v>102</v>
      </c>
      <c r="B64" s="51"/>
      <c r="C64" s="48"/>
      <c r="D64" s="48"/>
      <c r="E64" s="48"/>
      <c r="F64" s="48"/>
      <c r="G64" s="33"/>
      <c r="I64" s="2"/>
    </row>
    <row r="65" spans="1:9" x14ac:dyDescent="0.25">
      <c r="A65" s="51" t="s">
        <v>103</v>
      </c>
      <c r="B65" s="51"/>
      <c r="C65" s="48"/>
      <c r="D65" s="48"/>
      <c r="E65" s="48"/>
      <c r="F65" s="48"/>
      <c r="G65" s="33"/>
      <c r="I65" s="2"/>
    </row>
    <row r="66" spans="1:9" s="20" customFormat="1" x14ac:dyDescent="0.25">
      <c r="A66" s="51" t="s">
        <v>104</v>
      </c>
      <c r="B66" s="51"/>
      <c r="C66" s="48"/>
      <c r="D66" s="48"/>
      <c r="E66" s="48"/>
      <c r="F66" s="48"/>
      <c r="G66" s="19"/>
      <c r="H66" s="19"/>
    </row>
    <row r="67" spans="1:9" x14ac:dyDescent="0.25">
      <c r="A67" s="51" t="s">
        <v>105</v>
      </c>
      <c r="B67" s="51"/>
      <c r="C67" s="48"/>
      <c r="D67" s="48"/>
      <c r="E67" s="48"/>
      <c r="F67" s="48"/>
      <c r="G67" s="33"/>
      <c r="I67" s="2"/>
    </row>
    <row r="68" spans="1:9" s="5" customFormat="1" x14ac:dyDescent="0.25">
      <c r="A68" s="54" t="s">
        <v>106</v>
      </c>
      <c r="B68" s="51"/>
      <c r="C68" s="48"/>
      <c r="D68" s="48"/>
      <c r="E68" s="48"/>
      <c r="F68" s="48"/>
      <c r="G68" s="13"/>
      <c r="H68" s="13"/>
    </row>
    <row r="69" spans="1:9" x14ac:dyDescent="0.25">
      <c r="A69" s="51" t="s">
        <v>107</v>
      </c>
      <c r="B69" s="51"/>
      <c r="C69" s="48"/>
      <c r="D69" s="48"/>
      <c r="E69" s="48"/>
      <c r="F69" s="48"/>
      <c r="G69" s="33"/>
      <c r="I69" s="2"/>
    </row>
    <row r="70" spans="1:9" x14ac:dyDescent="0.25">
      <c r="A70" s="54" t="s">
        <v>108</v>
      </c>
      <c r="B70" s="51"/>
      <c r="C70" s="52"/>
      <c r="D70" s="52"/>
      <c r="E70" s="52"/>
      <c r="F70" s="52"/>
      <c r="G70" s="33"/>
      <c r="H70" s="33"/>
      <c r="I70" s="2"/>
    </row>
    <row r="71" spans="1:9" x14ac:dyDescent="0.25">
      <c r="A71" s="54" t="s">
        <v>109</v>
      </c>
      <c r="B71" s="51"/>
      <c r="C71" s="48"/>
      <c r="D71" s="48"/>
      <c r="E71" s="48"/>
      <c r="F71" s="48"/>
      <c r="G71" s="33"/>
      <c r="I71" s="2"/>
    </row>
    <row r="72" spans="1:9" x14ac:dyDescent="0.25">
      <c r="A72" s="50"/>
      <c r="B72" s="51"/>
      <c r="C72" s="52"/>
      <c r="D72" s="52"/>
      <c r="E72" s="52"/>
      <c r="F72" s="52"/>
    </row>
    <row r="73" spans="1:9" x14ac:dyDescent="0.25">
      <c r="A73" s="50" t="s">
        <v>110</v>
      </c>
      <c r="B73" s="51"/>
      <c r="C73" s="48"/>
      <c r="D73" s="48"/>
      <c r="E73" s="48"/>
      <c r="F73" s="48"/>
    </row>
    <row r="74" spans="1:9" x14ac:dyDescent="0.25">
      <c r="A74" s="50"/>
      <c r="B74" s="51"/>
      <c r="C74" s="52"/>
      <c r="D74" s="52"/>
      <c r="E74" s="52"/>
      <c r="F74" s="52"/>
    </row>
    <row r="75" spans="1:9" x14ac:dyDescent="0.25">
      <c r="A75" s="50"/>
      <c r="B75" s="51"/>
      <c r="C75" s="48"/>
      <c r="D75" s="48"/>
      <c r="E75" s="48"/>
      <c r="F75" s="48"/>
    </row>
    <row r="76" spans="1:9" x14ac:dyDescent="0.25">
      <c r="A76" s="50"/>
      <c r="B76" s="51"/>
      <c r="C76" s="48"/>
      <c r="D76" s="48"/>
      <c r="E76" s="48"/>
      <c r="F76" s="48"/>
    </row>
    <row r="77" spans="1:9" x14ac:dyDescent="0.25">
      <c r="A77" s="50"/>
      <c r="B77" s="51"/>
      <c r="C77" s="48"/>
      <c r="D77" s="48"/>
      <c r="E77" s="48"/>
      <c r="F77" s="48"/>
    </row>
    <row r="78" spans="1:9" x14ac:dyDescent="0.25">
      <c r="A78" s="50"/>
      <c r="B78" s="51"/>
      <c r="C78" s="48"/>
      <c r="D78" s="48"/>
      <c r="E78" s="48"/>
      <c r="F78" s="48"/>
    </row>
  </sheetData>
  <phoneticPr fontId="0" type="noConversion"/>
  <pageMargins left="0.75" right="0.55000000000000004" top="0.65" bottom="0.83" header="0.32" footer="0.45"/>
  <pageSetup paperSize="9" scale="85" orientation="portrait" r:id="rId1"/>
  <headerFooter alignWithMargins="0">
    <oddFooter>&amp;LANPED&amp;CFinancial Report 2000/01 in EURO&amp;Rpage &amp;P</oddFooter>
  </headerFooter>
  <rowBreaks count="1" manualBreakCount="1">
    <brk id="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BalRep 01-00-99</vt:lpstr>
      <vt:lpstr>FinResRep 01-00-99</vt:lpstr>
      <vt:lpstr>'BalRep 01-00-99'!Print_Titles</vt:lpstr>
      <vt:lpstr>'FinResRep 01-00-99'!Print_Titles</vt:lpstr>
    </vt:vector>
  </TitlesOfParts>
  <Company>ANPED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Combrink</dc:creator>
  <cp:lastModifiedBy>Aniket Gupta</cp:lastModifiedBy>
  <cp:lastPrinted>2003-03-11T13:46:37Z</cp:lastPrinted>
  <dcterms:created xsi:type="dcterms:W3CDTF">2003-03-10T10:29:42Z</dcterms:created>
  <dcterms:modified xsi:type="dcterms:W3CDTF">2024-02-03T22:14:19Z</dcterms:modified>
</cp:coreProperties>
</file>