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97FE6F9-4DCD-4B3C-B877-F0378021175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H65" i="1"/>
</calcChain>
</file>

<file path=xl/sharedStrings.xml><?xml version="1.0" encoding="utf-8"?>
<sst xmlns="http://schemas.openxmlformats.org/spreadsheetml/2006/main" count="324" uniqueCount="98">
  <si>
    <t>TSEP Financial Assistance Analysis / Grant Award Recommendations</t>
  </si>
  <si>
    <t>Applicant</t>
  </si>
  <si>
    <t>Projected</t>
  </si>
  <si>
    <t>Monthly</t>
  </si>
  <si>
    <t>Cumulative</t>
  </si>
  <si>
    <t>Proposed</t>
  </si>
  <si>
    <t>Target</t>
  </si>
  <si>
    <t>Existing</t>
  </si>
  <si>
    <t>Variance From</t>
  </si>
  <si>
    <t>Rates with</t>
  </si>
  <si>
    <t>Number of</t>
  </si>
  <si>
    <t>Ranking</t>
  </si>
  <si>
    <t>Amount</t>
  </si>
  <si>
    <t>Grant</t>
  </si>
  <si>
    <t>Target Rates</t>
  </si>
  <si>
    <t>No</t>
  </si>
  <si>
    <t>Full</t>
  </si>
  <si>
    <t>Award</t>
  </si>
  <si>
    <t>Households</t>
  </si>
  <si>
    <t>Score</t>
  </si>
  <si>
    <t>Requested</t>
  </si>
  <si>
    <t>Rates</t>
  </si>
  <si>
    <t>%</t>
  </si>
  <si>
    <t>$</t>
  </si>
  <si>
    <t>Assistance</t>
  </si>
  <si>
    <t>Lewis &amp; Clark</t>
  </si>
  <si>
    <t>Bridge</t>
  </si>
  <si>
    <t>N/A</t>
  </si>
  <si>
    <t xml:space="preserve"> </t>
  </si>
  <si>
    <t>Water</t>
  </si>
  <si>
    <t>Madison County</t>
  </si>
  <si>
    <t>Chinook</t>
  </si>
  <si>
    <t>Wastewater</t>
  </si>
  <si>
    <t>Sweet Grass County</t>
  </si>
  <si>
    <t>Stillwater County</t>
  </si>
  <si>
    <t>Richland County</t>
  </si>
  <si>
    <t>Stanford</t>
  </si>
  <si>
    <t>Hamilton</t>
  </si>
  <si>
    <t>Troy</t>
  </si>
  <si>
    <t>Scobey</t>
  </si>
  <si>
    <t>Missoula</t>
  </si>
  <si>
    <t>Blaine County</t>
  </si>
  <si>
    <t>Water&amp;Wastewater</t>
  </si>
  <si>
    <t>Polson</t>
  </si>
  <si>
    <t>Conrad</t>
  </si>
  <si>
    <t>Glendive</t>
  </si>
  <si>
    <t>Stormwater</t>
  </si>
  <si>
    <t>Gallatin County</t>
  </si>
  <si>
    <t>Geraldine</t>
  </si>
  <si>
    <t>Missoula County</t>
  </si>
  <si>
    <t>Wolf Point</t>
  </si>
  <si>
    <t>Ryegate</t>
  </si>
  <si>
    <t>Cascade County</t>
  </si>
  <si>
    <t>Libby</t>
  </si>
  <si>
    <t>Hill County</t>
  </si>
  <si>
    <t>Jordan</t>
  </si>
  <si>
    <t>Ekalaka</t>
  </si>
  <si>
    <t>Pondera County</t>
  </si>
  <si>
    <t>Solid Waste</t>
  </si>
  <si>
    <t>Sheridan County</t>
  </si>
  <si>
    <t>Whitefish</t>
  </si>
  <si>
    <t>Belgrade</t>
  </si>
  <si>
    <t>Yellowstone County</t>
  </si>
  <si>
    <t>St. Ignatius</t>
  </si>
  <si>
    <t>Columbia Falls</t>
  </si>
  <si>
    <t>Butte-Silver Bow</t>
  </si>
  <si>
    <t>Three Forks</t>
  </si>
  <si>
    <t>Helena</t>
  </si>
  <si>
    <t>Columbus</t>
  </si>
  <si>
    <t>Miles City</t>
  </si>
  <si>
    <t xml:space="preserve"> 1   Median Household Income as determined by 1990 Census data.</t>
  </si>
  <si>
    <t xml:space="preserve"> 3  Indicates the amount of award recommeded that the applicant would receive if sufficient funds were available.</t>
  </si>
  <si>
    <t>N/A - Project is not subject to target rate analysis.</t>
  </si>
  <si>
    <t>Project</t>
  </si>
  <si>
    <t>Meadowlark District</t>
  </si>
  <si>
    <t>Homestead Acres District</t>
  </si>
  <si>
    <t>Big Sky District</t>
  </si>
  <si>
    <t>Pleasant View Homesites District</t>
  </si>
  <si>
    <t>Lockwood District</t>
  </si>
  <si>
    <t>Lake County Solid Waste District</t>
  </si>
  <si>
    <t>Black Eagle District</t>
  </si>
  <si>
    <t>Pablo-Lake County District</t>
  </si>
  <si>
    <t>Worden-Ballentine District</t>
  </si>
  <si>
    <t>Ramsay County District</t>
  </si>
  <si>
    <t>Sheaver's Creek District</t>
  </si>
  <si>
    <t>Upper-Lower River Road District</t>
  </si>
  <si>
    <t>Power-Teton County District</t>
  </si>
  <si>
    <t>Gardiner/Park County District</t>
  </si>
  <si>
    <t>Cooke City-Park Co District</t>
  </si>
  <si>
    <t>Beaverhead Co District (Wisdom)</t>
  </si>
  <si>
    <t>Judith Basin County/ Geyser Dist.</t>
  </si>
  <si>
    <t xml:space="preserve">Philips Co Green Meadows Dist. </t>
  </si>
  <si>
    <r>
      <t xml:space="preserve">Award </t>
    </r>
    <r>
      <rPr>
        <vertAlign val="superscript"/>
        <sz val="12"/>
        <rFont val="Arial"/>
        <family val="2"/>
      </rPr>
      <t>3</t>
    </r>
  </si>
  <si>
    <r>
      <t xml:space="preserve">MHI </t>
    </r>
    <r>
      <rPr>
        <vertAlign val="superscript"/>
        <sz val="12"/>
        <rFont val="Arial"/>
        <family val="2"/>
      </rPr>
      <t>1</t>
    </r>
  </si>
  <si>
    <r>
      <t xml:space="preserve">Rates </t>
    </r>
    <r>
      <rPr>
        <vertAlign val="superscript"/>
        <sz val="12"/>
        <rFont val="Arial"/>
        <family val="2"/>
      </rPr>
      <t>2</t>
    </r>
  </si>
  <si>
    <t xml:space="preserve"> 2   Financial analysis for water, wastewater, and solidwaste systems uses target rate analysis based on 90% of targets.  For bridge projects, financial analysis is based on the applicant's past efforts to fund bridges and changes in their ability to levy taxes.</t>
  </si>
  <si>
    <t xml:space="preserve">     (Target rates for water and wastewater applicant systems is based on the combination of the water system target rate percentage of 1.4% of MHI plus the target rate percentage for wastewater systems of .8% of MHI, producing a combined target rate</t>
  </si>
  <si>
    <t xml:space="preserve">     percentage of 2.20% of MHI.  The target rate percentage for solidwaste systems is .4% of MHI.)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</si>
</sst>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/d/yy"/>
    <numFmt numFmtId="165" formatCode="0.00_)"/>
    <numFmt numFmtId="166" formatCode=";;;"/>
  </numFmts>
  <fonts count="6" x14ac:knownFonts="1">
    <font>
      <sz val="10"/>
      <name val="Arial"/>
    </font>
    <font>
      <b/>
      <u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164" fontId="0" fillId="0" borderId="0" xfId="0" applyNumberFormat="1" applyAlignment="1">
      <alignment horizontal="centerContinuous"/>
    </xf>
    <xf numFmtId="10" fontId="0" fillId="0" borderId="0" xfId="0" applyNumberFormat="1" applyAlignment="1" applyProtection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7" fontId="2" fillId="2" borderId="3" xfId="0" applyNumberFormat="1" applyFont="1" applyFill="1" applyBorder="1" applyAlignment="1" applyProtection="1">
      <alignment horizontal="right"/>
    </xf>
    <xf numFmtId="39" fontId="0" fillId="0" borderId="2" xfId="0" applyNumberFormat="1" applyBorder="1" applyAlignment="1" applyProtection="1">
      <alignment horizontal="center"/>
    </xf>
    <xf numFmtId="165" fontId="2" fillId="2" borderId="3" xfId="0" applyNumberFormat="1" applyFont="1" applyFill="1" applyBorder="1" applyAlignment="1" applyProtection="1">
      <alignment horizontal="center"/>
    </xf>
    <xf numFmtId="165" fontId="0" fillId="0" borderId="1" xfId="0" applyNumberFormat="1" applyBorder="1" applyProtection="1"/>
    <xf numFmtId="39" fontId="0" fillId="0" borderId="1" xfId="0" applyNumberFormat="1" applyBorder="1" applyProtection="1"/>
    <xf numFmtId="0" fontId="0" fillId="0" borderId="1" xfId="0" applyBorder="1" applyAlignment="1">
      <alignment horizontal="center"/>
    </xf>
    <xf numFmtId="166" fontId="0" fillId="0" borderId="0" xfId="0" applyNumberFormat="1" applyProtection="1"/>
    <xf numFmtId="0" fontId="3" fillId="0" borderId="0" xfId="0" applyFont="1"/>
    <xf numFmtId="5" fontId="3" fillId="0" borderId="0" xfId="0" applyNumberFormat="1" applyFont="1" applyProtection="1"/>
    <xf numFmtId="0" fontId="4" fillId="0" borderId="0" xfId="0" applyFont="1" applyAlignment="1">
      <alignment horizontal="center"/>
    </xf>
    <xf numFmtId="10" fontId="4" fillId="0" borderId="0" xfId="0" applyNumberFormat="1" applyFont="1" applyAlignment="1" applyProtection="1">
      <alignment horizontal="center"/>
    </xf>
    <xf numFmtId="0" fontId="4" fillId="0" borderId="0" xfId="0" applyFont="1" applyAlignment="1">
      <alignment horizontal="centerContinuous"/>
    </xf>
    <xf numFmtId="0" fontId="4" fillId="0" borderId="0" xfId="0" applyFont="1"/>
    <xf numFmtId="0" fontId="2" fillId="0" borderId="0" xfId="0" applyFont="1" applyAlignment="1">
      <alignment horizontal="centerContinuous" vertical="top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37" fontId="4" fillId="0" borderId="1" xfId="0" applyNumberFormat="1" applyFont="1" applyBorder="1" applyProtection="1"/>
    <xf numFmtId="0" fontId="4" fillId="0" borderId="4" xfId="0" applyFont="1" applyBorder="1"/>
    <xf numFmtId="37" fontId="4" fillId="0" borderId="1" xfId="0" applyNumberFormat="1" applyFont="1" applyBorder="1" applyAlignment="1" applyProtection="1">
      <alignment horizontal="center"/>
    </xf>
    <xf numFmtId="37" fontId="4" fillId="0" borderId="1" xfId="0" applyNumberFormat="1" applyFont="1" applyBorder="1" applyAlignment="1" applyProtection="1">
      <alignment horizontal="right"/>
    </xf>
    <xf numFmtId="37" fontId="2" fillId="2" borderId="2" xfId="0" applyNumberFormat="1" applyFont="1" applyFill="1" applyBorder="1" applyAlignment="1" applyProtection="1">
      <alignment horizontal="right"/>
    </xf>
    <xf numFmtId="37" fontId="4" fillId="0" borderId="2" xfId="0" applyNumberFormat="1" applyFont="1" applyBorder="1" applyProtection="1"/>
    <xf numFmtId="39" fontId="4" fillId="0" borderId="2" xfId="0" applyNumberFormat="1" applyFont="1" applyBorder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/>
    </xf>
    <xf numFmtId="9" fontId="4" fillId="0" borderId="1" xfId="0" applyNumberFormat="1" applyFont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165" fontId="2" fillId="2" borderId="2" xfId="0" applyNumberFormat="1" applyFont="1" applyFill="1" applyBorder="1" applyAlignment="1" applyProtection="1">
      <alignment horizontal="center"/>
    </xf>
    <xf numFmtId="9" fontId="4" fillId="0" borderId="1" xfId="0" applyNumberFormat="1" applyFont="1" applyBorder="1" applyProtection="1"/>
    <xf numFmtId="0" fontId="4" fillId="0" borderId="3" xfId="0" applyFont="1" applyBorder="1" applyAlignment="1">
      <alignment horizontal="centerContinuous"/>
    </xf>
    <xf numFmtId="37" fontId="4" fillId="0" borderId="3" xfId="0" applyNumberFormat="1" applyFont="1" applyBorder="1" applyProtection="1"/>
    <xf numFmtId="0" fontId="3" fillId="0" borderId="0" xfId="0" applyFont="1" applyAlignment="1"/>
    <xf numFmtId="0" fontId="2" fillId="3" borderId="1" xfId="0" applyNumberFormat="1" applyFont="1" applyFill="1" applyBorder="1" applyAlignment="1" applyProtection="1">
      <alignment horizontal="center"/>
    </xf>
    <xf numFmtId="9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topLeftCell="H1" zoomScale="50" workbookViewId="0">
      <selection activeCell="G55" sqref="G55"/>
    </sheetView>
  </sheetViews>
  <sheetFormatPr defaultRowHeight="13.2" x14ac:dyDescent="0.25"/>
  <cols>
    <col min="1" max="1" width="14.5546875" customWidth="1"/>
    <col min="2" max="2" width="34.44140625" customWidth="1"/>
    <col min="3" max="3" width="1.6640625" customWidth="1"/>
    <col min="4" max="4" width="20.33203125" customWidth="1"/>
    <col min="5" max="5" width="0" hidden="1" customWidth="1"/>
    <col min="6" max="6" width="13" customWidth="1"/>
    <col min="7" max="7" width="13.6640625" customWidth="1"/>
    <col min="8" max="8" width="13.88671875" customWidth="1"/>
    <col min="9" max="9" width="0.33203125" customWidth="1"/>
    <col min="10" max="10" width="12.44140625" customWidth="1"/>
    <col min="11" max="11" width="0" hidden="1" customWidth="1"/>
    <col min="12" max="12" width="13.5546875" customWidth="1"/>
    <col min="13" max="13" width="0" hidden="1" customWidth="1"/>
    <col min="14" max="14" width="13.109375" customWidth="1"/>
    <col min="15" max="15" width="12.44140625" customWidth="1"/>
    <col min="16" max="16" width="12" customWidth="1"/>
    <col min="17" max="17" width="13" customWidth="1"/>
    <col min="18" max="18" width="0" hidden="1" customWidth="1"/>
    <col min="19" max="19" width="13.5546875" customWidth="1"/>
    <col min="20" max="20" width="13.44140625" customWidth="1"/>
    <col min="21" max="21" width="14.44140625" customWidth="1"/>
    <col min="22" max="22" width="13.109375" customWidth="1"/>
    <col min="23" max="23" width="14.109375" customWidth="1"/>
    <col min="24" max="24" width="13.33203125" customWidth="1"/>
    <col min="25" max="25" width="12.33203125" customWidth="1"/>
    <col min="26" max="26" width="13.5546875" customWidth="1"/>
  </cols>
  <sheetData>
    <row r="1" spans="1:26" ht="22.8" x14ac:dyDescent="0.4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 spans="1:26" ht="15" x14ac:dyDescent="0.25">
      <c r="M2" s="4"/>
      <c r="R2" s="1"/>
      <c r="U2" s="19" t="s">
        <v>1</v>
      </c>
      <c r="V2" s="5"/>
      <c r="W2" s="5"/>
      <c r="Y2" s="5"/>
    </row>
    <row r="3" spans="1:26" ht="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M3" s="1"/>
      <c r="O3" s="5"/>
      <c r="P3" s="5"/>
      <c r="Q3" s="1"/>
      <c r="R3" s="1"/>
      <c r="U3" s="19" t="s">
        <v>2</v>
      </c>
      <c r="V3" s="5"/>
      <c r="W3" s="5"/>
      <c r="X3" s="5"/>
      <c r="Y3" s="5"/>
    </row>
    <row r="4" spans="1:26" ht="15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20">
        <v>0.9</v>
      </c>
      <c r="M4" s="21"/>
      <c r="N4" s="22"/>
      <c r="O4" s="19"/>
      <c r="P4" s="19"/>
      <c r="Q4" s="19" t="s">
        <v>3</v>
      </c>
      <c r="R4" s="21"/>
      <c r="S4" s="19"/>
      <c r="T4" s="19"/>
      <c r="U4" s="19" t="s">
        <v>3</v>
      </c>
      <c r="V4" s="19"/>
      <c r="W4" s="19"/>
      <c r="X4" s="19" t="s">
        <v>3</v>
      </c>
      <c r="Y4" s="19"/>
      <c r="Z4" s="19"/>
    </row>
    <row r="5" spans="1:26" ht="15" x14ac:dyDescent="0.25">
      <c r="A5" s="19" t="s">
        <v>4</v>
      </c>
      <c r="B5" s="19"/>
      <c r="C5" s="19"/>
      <c r="D5" s="19"/>
      <c r="E5" s="19"/>
      <c r="F5" s="19"/>
      <c r="G5" s="19"/>
      <c r="H5" s="19" t="s">
        <v>5</v>
      </c>
      <c r="I5" s="19"/>
      <c r="J5" s="19"/>
      <c r="K5" s="19"/>
      <c r="L5" s="19" t="s">
        <v>6</v>
      </c>
      <c r="M5" s="21"/>
      <c r="N5" s="19" t="s">
        <v>7</v>
      </c>
      <c r="O5" s="21" t="s">
        <v>8</v>
      </c>
      <c r="P5" s="21"/>
      <c r="Q5" s="19" t="s">
        <v>9</v>
      </c>
      <c r="R5" s="21"/>
      <c r="S5" s="21" t="s">
        <v>8</v>
      </c>
      <c r="T5" s="21"/>
      <c r="U5" s="19" t="s">
        <v>9</v>
      </c>
      <c r="V5" s="21" t="s">
        <v>8</v>
      </c>
      <c r="W5" s="21"/>
      <c r="X5" s="19" t="s">
        <v>9</v>
      </c>
      <c r="Y5" s="21" t="s">
        <v>8</v>
      </c>
      <c r="Z5" s="21"/>
    </row>
    <row r="6" spans="1:26" ht="15" x14ac:dyDescent="0.25">
      <c r="A6" s="19" t="s">
        <v>5</v>
      </c>
      <c r="B6" s="19"/>
      <c r="C6" s="19"/>
      <c r="D6" s="19"/>
      <c r="E6" s="19" t="s">
        <v>10</v>
      </c>
      <c r="F6" s="19" t="s">
        <v>11</v>
      </c>
      <c r="G6" s="19" t="s">
        <v>12</v>
      </c>
      <c r="H6" s="19" t="s">
        <v>13</v>
      </c>
      <c r="I6" s="21"/>
      <c r="J6" s="19"/>
      <c r="K6" s="19"/>
      <c r="L6" s="19" t="s">
        <v>3</v>
      </c>
      <c r="M6" s="21"/>
      <c r="N6" s="19" t="s">
        <v>3</v>
      </c>
      <c r="O6" s="21" t="s">
        <v>14</v>
      </c>
      <c r="P6" s="21"/>
      <c r="Q6" s="19" t="s">
        <v>15</v>
      </c>
      <c r="R6" s="21"/>
      <c r="S6" s="21" t="s">
        <v>14</v>
      </c>
      <c r="T6" s="21"/>
      <c r="U6" s="19" t="s">
        <v>16</v>
      </c>
      <c r="V6" s="21" t="s">
        <v>14</v>
      </c>
      <c r="W6" s="21"/>
      <c r="X6" s="19" t="s">
        <v>5</v>
      </c>
      <c r="Y6" s="21" t="s">
        <v>14</v>
      </c>
      <c r="Z6" s="21"/>
    </row>
    <row r="7" spans="1:26" ht="17.25" customHeight="1" x14ac:dyDescent="0.25">
      <c r="A7" s="19" t="s">
        <v>17</v>
      </c>
      <c r="B7" s="19" t="s">
        <v>1</v>
      </c>
      <c r="C7" s="19"/>
      <c r="D7" s="19" t="s">
        <v>73</v>
      </c>
      <c r="E7" s="19" t="s">
        <v>18</v>
      </c>
      <c r="F7" s="19" t="s">
        <v>19</v>
      </c>
      <c r="G7" s="19" t="s">
        <v>20</v>
      </c>
      <c r="H7" s="19" t="s">
        <v>92</v>
      </c>
      <c r="I7" s="23">
        <v>3</v>
      </c>
      <c r="J7" s="19" t="s">
        <v>93</v>
      </c>
      <c r="K7" s="23">
        <v>1</v>
      </c>
      <c r="L7" s="19" t="s">
        <v>94</v>
      </c>
      <c r="M7" s="23">
        <v>2</v>
      </c>
      <c r="N7" s="19" t="s">
        <v>21</v>
      </c>
      <c r="O7" s="19" t="s">
        <v>22</v>
      </c>
      <c r="P7" s="19" t="s">
        <v>23</v>
      </c>
      <c r="Q7" s="19" t="s">
        <v>24</v>
      </c>
      <c r="R7" s="21"/>
      <c r="S7" s="19" t="s">
        <v>22</v>
      </c>
      <c r="T7" s="19" t="s">
        <v>23</v>
      </c>
      <c r="U7" s="19" t="s">
        <v>24</v>
      </c>
      <c r="V7" s="19" t="s">
        <v>22</v>
      </c>
      <c r="W7" s="19" t="s">
        <v>23</v>
      </c>
      <c r="X7" s="19" t="s">
        <v>17</v>
      </c>
      <c r="Y7" s="19" t="s">
        <v>22</v>
      </c>
      <c r="Z7" s="19" t="s">
        <v>23</v>
      </c>
    </row>
    <row r="8" spans="1:26" ht="15" x14ac:dyDescent="0.25">
      <c r="A8" s="24"/>
      <c r="B8" s="24"/>
      <c r="C8" s="24"/>
      <c r="D8" s="24"/>
      <c r="E8" s="24"/>
      <c r="F8" s="24"/>
      <c r="G8" s="24"/>
      <c r="H8" s="25"/>
      <c r="I8" s="26"/>
      <c r="J8" s="25"/>
      <c r="K8" s="26"/>
      <c r="L8" s="25"/>
      <c r="M8" s="26"/>
      <c r="N8" s="24"/>
      <c r="O8" s="24"/>
      <c r="P8" s="24"/>
      <c r="Q8" s="25"/>
      <c r="R8" s="26"/>
      <c r="S8" s="24"/>
      <c r="T8" s="24"/>
      <c r="U8" s="24"/>
      <c r="V8" s="24"/>
      <c r="W8" s="24"/>
      <c r="X8" s="24"/>
      <c r="Y8" s="24"/>
      <c r="Z8" s="24"/>
    </row>
    <row r="9" spans="1:26" ht="15.6" x14ac:dyDescent="0.3">
      <c r="A9" s="27">
        <f t="shared" ref="A9:A40" si="0">SUM(H9+A8)</f>
        <v>170575</v>
      </c>
      <c r="B9" s="28" t="s">
        <v>25</v>
      </c>
      <c r="C9" s="24"/>
      <c r="D9" s="29" t="s">
        <v>26</v>
      </c>
      <c r="E9" s="30">
        <v>0</v>
      </c>
      <c r="F9" s="29">
        <v>4076</v>
      </c>
      <c r="G9" s="27">
        <v>170575</v>
      </c>
      <c r="H9" s="31">
        <v>170575</v>
      </c>
      <c r="I9" s="10"/>
      <c r="J9" s="32">
        <v>26409</v>
      </c>
      <c r="K9" s="26"/>
      <c r="L9" s="33" t="s">
        <v>27</v>
      </c>
      <c r="M9" s="26"/>
      <c r="N9" s="34" t="s">
        <v>27</v>
      </c>
      <c r="O9" s="35" t="s">
        <v>27</v>
      </c>
      <c r="P9" s="36" t="s">
        <v>27</v>
      </c>
      <c r="Q9" s="37" t="s">
        <v>27</v>
      </c>
      <c r="R9" s="12"/>
      <c r="S9" s="38" t="s">
        <v>28</v>
      </c>
      <c r="T9" s="36" t="s">
        <v>27</v>
      </c>
      <c r="U9" s="34" t="s">
        <v>27</v>
      </c>
      <c r="V9" s="38" t="s">
        <v>28</v>
      </c>
      <c r="W9" s="36" t="s">
        <v>27</v>
      </c>
      <c r="X9" s="34" t="s">
        <v>27</v>
      </c>
      <c r="Y9" s="43" t="s">
        <v>28</v>
      </c>
      <c r="Z9" s="44" t="s">
        <v>27</v>
      </c>
    </row>
    <row r="10" spans="1:26" ht="15.6" x14ac:dyDescent="0.3">
      <c r="A10" s="27">
        <f t="shared" si="0"/>
        <v>500575</v>
      </c>
      <c r="B10" s="28" t="s">
        <v>90</v>
      </c>
      <c r="C10" s="24"/>
      <c r="D10" s="29" t="s">
        <v>29</v>
      </c>
      <c r="E10" s="30">
        <v>44</v>
      </c>
      <c r="F10" s="29">
        <v>4052</v>
      </c>
      <c r="G10" s="27">
        <v>330000</v>
      </c>
      <c r="H10" s="31">
        <v>330000</v>
      </c>
      <c r="I10" s="10"/>
      <c r="J10" s="32">
        <v>18914</v>
      </c>
      <c r="K10" s="26"/>
      <c r="L10" s="33">
        <v>31.21</v>
      </c>
      <c r="M10" s="26"/>
      <c r="N10" s="34">
        <v>30</v>
      </c>
      <c r="O10" s="35">
        <v>0.96123037487984619</v>
      </c>
      <c r="P10" s="36">
        <v>-1.21</v>
      </c>
      <c r="Q10" s="37">
        <v>84.21</v>
      </c>
      <c r="R10" s="12"/>
      <c r="S10" s="38">
        <v>2.6981736622877284</v>
      </c>
      <c r="T10" s="36">
        <v>53</v>
      </c>
      <c r="U10" s="34">
        <v>55</v>
      </c>
      <c r="V10" s="38">
        <v>1.7622556872797179</v>
      </c>
      <c r="W10" s="36">
        <v>23.79</v>
      </c>
      <c r="X10" s="34">
        <v>55</v>
      </c>
      <c r="Y10" s="43">
        <v>1.7622556872797179</v>
      </c>
      <c r="Z10" s="44">
        <v>23.79</v>
      </c>
    </row>
    <row r="11" spans="1:26" ht="15.6" x14ac:dyDescent="0.3">
      <c r="A11" s="27">
        <f t="shared" si="0"/>
        <v>675104</v>
      </c>
      <c r="B11" s="28" t="s">
        <v>30</v>
      </c>
      <c r="C11" s="24"/>
      <c r="D11" s="29" t="s">
        <v>26</v>
      </c>
      <c r="E11" s="30">
        <v>0</v>
      </c>
      <c r="F11" s="29">
        <v>3992</v>
      </c>
      <c r="G11" s="27">
        <v>249058</v>
      </c>
      <c r="H11" s="31">
        <v>174529</v>
      </c>
      <c r="I11" s="10"/>
      <c r="J11" s="32">
        <v>22066</v>
      </c>
      <c r="K11" s="26"/>
      <c r="L11" s="33" t="s">
        <v>27</v>
      </c>
      <c r="M11" s="26"/>
      <c r="N11" s="34" t="s">
        <v>27</v>
      </c>
      <c r="O11" s="35" t="s">
        <v>27</v>
      </c>
      <c r="P11" s="36" t="s">
        <v>27</v>
      </c>
      <c r="Q11" s="37" t="s">
        <v>27</v>
      </c>
      <c r="R11" s="12"/>
      <c r="S11" s="38" t="s">
        <v>28</v>
      </c>
      <c r="T11" s="36" t="s">
        <v>27</v>
      </c>
      <c r="U11" s="34" t="s">
        <v>27</v>
      </c>
      <c r="V11" s="38" t="s">
        <v>28</v>
      </c>
      <c r="W11" s="36" t="s">
        <v>27</v>
      </c>
      <c r="X11" s="34" t="s">
        <v>27</v>
      </c>
      <c r="Y11" s="43" t="s">
        <v>28</v>
      </c>
      <c r="Z11" s="44" t="s">
        <v>27</v>
      </c>
    </row>
    <row r="12" spans="1:26" ht="15.6" x14ac:dyDescent="0.3">
      <c r="A12" s="27">
        <f t="shared" si="0"/>
        <v>1175104</v>
      </c>
      <c r="B12" s="28" t="s">
        <v>31</v>
      </c>
      <c r="C12" s="24"/>
      <c r="D12" s="29" t="s">
        <v>32</v>
      </c>
      <c r="E12" s="30">
        <v>657</v>
      </c>
      <c r="F12" s="29">
        <v>3988</v>
      </c>
      <c r="G12" s="27">
        <v>500000</v>
      </c>
      <c r="H12" s="31">
        <v>500000</v>
      </c>
      <c r="I12" s="10"/>
      <c r="J12" s="32">
        <v>19276</v>
      </c>
      <c r="K12" s="26"/>
      <c r="L12" s="33">
        <v>31.81</v>
      </c>
      <c r="M12" s="26"/>
      <c r="N12" s="34">
        <v>55.9</v>
      </c>
      <c r="O12" s="35">
        <v>1.7573090223200254</v>
      </c>
      <c r="P12" s="36">
        <v>24.09</v>
      </c>
      <c r="Q12" s="37">
        <v>69.27</v>
      </c>
      <c r="R12" s="12"/>
      <c r="S12" s="38">
        <v>2.1776171015403962</v>
      </c>
      <c r="T12" s="36">
        <v>37.46</v>
      </c>
      <c r="U12" s="34">
        <v>66.27</v>
      </c>
      <c r="V12" s="38">
        <v>2.0833071361207165</v>
      </c>
      <c r="W12" s="36">
        <v>34.46</v>
      </c>
      <c r="X12" s="34">
        <v>66.27</v>
      </c>
      <c r="Y12" s="43">
        <v>2.0833071361207165</v>
      </c>
      <c r="Z12" s="44">
        <v>34.46</v>
      </c>
    </row>
    <row r="13" spans="1:26" ht="15.6" x14ac:dyDescent="0.3">
      <c r="A13" s="27">
        <f t="shared" si="0"/>
        <v>1411058</v>
      </c>
      <c r="B13" s="28" t="s">
        <v>33</v>
      </c>
      <c r="C13" s="24"/>
      <c r="D13" s="29" t="s">
        <v>26</v>
      </c>
      <c r="E13" s="30">
        <v>0</v>
      </c>
      <c r="F13" s="29">
        <v>3976</v>
      </c>
      <c r="G13" s="27">
        <v>235954</v>
      </c>
      <c r="H13" s="31">
        <v>235954</v>
      </c>
      <c r="I13" s="10"/>
      <c r="J13" s="32">
        <v>20867</v>
      </c>
      <c r="K13" s="26"/>
      <c r="L13" s="33" t="s">
        <v>27</v>
      </c>
      <c r="M13" s="26"/>
      <c r="N13" s="34" t="s">
        <v>27</v>
      </c>
      <c r="O13" s="35" t="s">
        <v>27</v>
      </c>
      <c r="P13" s="36" t="s">
        <v>27</v>
      </c>
      <c r="Q13" s="37" t="s">
        <v>27</v>
      </c>
      <c r="R13" s="12"/>
      <c r="S13" s="38" t="s">
        <v>28</v>
      </c>
      <c r="T13" s="36" t="s">
        <v>27</v>
      </c>
      <c r="U13" s="34" t="s">
        <v>27</v>
      </c>
      <c r="V13" s="38" t="s">
        <v>28</v>
      </c>
      <c r="W13" s="36" t="s">
        <v>27</v>
      </c>
      <c r="X13" s="34" t="s">
        <v>27</v>
      </c>
      <c r="Y13" s="43" t="s">
        <v>28</v>
      </c>
      <c r="Z13" s="44" t="s">
        <v>27</v>
      </c>
    </row>
    <row r="14" spans="1:26" ht="15.6" x14ac:dyDescent="0.3">
      <c r="A14" s="27">
        <f t="shared" si="0"/>
        <v>1911058</v>
      </c>
      <c r="B14" s="28" t="s">
        <v>34</v>
      </c>
      <c r="C14" s="24"/>
      <c r="D14" s="29" t="s">
        <v>26</v>
      </c>
      <c r="E14" s="30">
        <v>0</v>
      </c>
      <c r="F14" s="29">
        <v>3968</v>
      </c>
      <c r="G14" s="27">
        <v>500000</v>
      </c>
      <c r="H14" s="31">
        <v>500000</v>
      </c>
      <c r="I14" s="10"/>
      <c r="J14" s="32">
        <v>23582</v>
      </c>
      <c r="K14" s="26"/>
      <c r="L14" s="33" t="s">
        <v>27</v>
      </c>
      <c r="M14" s="26"/>
      <c r="N14" s="34" t="s">
        <v>27</v>
      </c>
      <c r="O14" s="35" t="s">
        <v>27</v>
      </c>
      <c r="P14" s="36" t="s">
        <v>27</v>
      </c>
      <c r="Q14" s="37" t="s">
        <v>27</v>
      </c>
      <c r="R14" s="12"/>
      <c r="S14" s="38" t="s">
        <v>28</v>
      </c>
      <c r="T14" s="36" t="s">
        <v>27</v>
      </c>
      <c r="U14" s="34" t="s">
        <v>27</v>
      </c>
      <c r="V14" s="38" t="s">
        <v>28</v>
      </c>
      <c r="W14" s="36" t="s">
        <v>27</v>
      </c>
      <c r="X14" s="34" t="s">
        <v>27</v>
      </c>
      <c r="Y14" s="43" t="s">
        <v>28</v>
      </c>
      <c r="Z14" s="44" t="s">
        <v>27</v>
      </c>
    </row>
    <row r="15" spans="1:26" ht="15.6" x14ac:dyDescent="0.3">
      <c r="A15" s="27">
        <f t="shared" si="0"/>
        <v>2411058</v>
      </c>
      <c r="B15" s="28" t="s">
        <v>86</v>
      </c>
      <c r="C15" s="24"/>
      <c r="D15" s="29" t="s">
        <v>29</v>
      </c>
      <c r="E15" s="30">
        <v>69</v>
      </c>
      <c r="F15" s="29">
        <v>3904</v>
      </c>
      <c r="G15" s="27">
        <v>500000</v>
      </c>
      <c r="H15" s="31">
        <v>500000</v>
      </c>
      <c r="I15" s="10"/>
      <c r="J15" s="32">
        <v>29483</v>
      </c>
      <c r="K15" s="26"/>
      <c r="L15" s="33">
        <v>48.65</v>
      </c>
      <c r="M15" s="26"/>
      <c r="N15" s="34">
        <v>39.6</v>
      </c>
      <c r="O15" s="35">
        <v>0.81397738951695786</v>
      </c>
      <c r="P15" s="36">
        <v>-9.0500000000000007</v>
      </c>
      <c r="Q15" s="37">
        <v>140.16</v>
      </c>
      <c r="R15" s="12"/>
      <c r="S15" s="38">
        <v>2.8809866392600205</v>
      </c>
      <c r="T15" s="36">
        <v>91.51</v>
      </c>
      <c r="U15" s="34">
        <v>99.25</v>
      </c>
      <c r="V15" s="38">
        <v>2.0400822199383351</v>
      </c>
      <c r="W15" s="36">
        <v>50.6</v>
      </c>
      <c r="X15" s="34">
        <v>99.25</v>
      </c>
      <c r="Y15" s="43">
        <v>2.0400822199383351</v>
      </c>
      <c r="Z15" s="44">
        <v>50.6</v>
      </c>
    </row>
    <row r="16" spans="1:26" ht="15.6" x14ac:dyDescent="0.3">
      <c r="A16" s="27">
        <f t="shared" si="0"/>
        <v>2762683</v>
      </c>
      <c r="B16" s="28" t="s">
        <v>35</v>
      </c>
      <c r="C16" s="24"/>
      <c r="D16" s="29" t="s">
        <v>26</v>
      </c>
      <c r="E16" s="30">
        <v>0</v>
      </c>
      <c r="F16" s="29">
        <v>3896</v>
      </c>
      <c r="G16" s="27">
        <v>351625</v>
      </c>
      <c r="H16" s="31">
        <v>351625</v>
      </c>
      <c r="I16" s="10"/>
      <c r="J16" s="32">
        <v>23264</v>
      </c>
      <c r="K16" s="26"/>
      <c r="L16" s="33" t="s">
        <v>27</v>
      </c>
      <c r="M16" s="26"/>
      <c r="N16" s="34" t="s">
        <v>27</v>
      </c>
      <c r="O16" s="35" t="s">
        <v>27</v>
      </c>
      <c r="P16" s="36" t="s">
        <v>27</v>
      </c>
      <c r="Q16" s="37" t="s">
        <v>27</v>
      </c>
      <c r="R16" s="12"/>
      <c r="S16" s="38" t="s">
        <v>28</v>
      </c>
      <c r="T16" s="36" t="s">
        <v>27</v>
      </c>
      <c r="U16" s="34" t="s">
        <v>27</v>
      </c>
      <c r="V16" s="38" t="s">
        <v>28</v>
      </c>
      <c r="W16" s="36" t="s">
        <v>27</v>
      </c>
      <c r="X16" s="34" t="s">
        <v>27</v>
      </c>
      <c r="Y16" s="43" t="s">
        <v>28</v>
      </c>
      <c r="Z16" s="44" t="s">
        <v>27</v>
      </c>
    </row>
    <row r="17" spans="1:26" ht="15.6" x14ac:dyDescent="0.3">
      <c r="A17" s="27">
        <f t="shared" si="0"/>
        <v>3262683</v>
      </c>
      <c r="B17" s="28" t="s">
        <v>36</v>
      </c>
      <c r="C17" s="24"/>
      <c r="D17" s="29" t="s">
        <v>29</v>
      </c>
      <c r="E17" s="30">
        <v>236</v>
      </c>
      <c r="F17" s="29">
        <v>3852</v>
      </c>
      <c r="G17" s="27">
        <v>500000</v>
      </c>
      <c r="H17" s="31">
        <v>500000</v>
      </c>
      <c r="I17" s="10"/>
      <c r="J17" s="32">
        <v>20227</v>
      </c>
      <c r="K17" s="26"/>
      <c r="L17" s="33">
        <v>33.369999999999997</v>
      </c>
      <c r="M17" s="26"/>
      <c r="N17" s="34">
        <v>35.869999999999997</v>
      </c>
      <c r="O17" s="35">
        <v>1.0749175906502846</v>
      </c>
      <c r="P17" s="36">
        <v>2.5</v>
      </c>
      <c r="Q17" s="37">
        <v>60.08</v>
      </c>
      <c r="R17" s="12"/>
      <c r="S17" s="38">
        <v>1.8004195385076416</v>
      </c>
      <c r="T17" s="36">
        <v>26.71</v>
      </c>
      <c r="U17" s="34">
        <v>51.17</v>
      </c>
      <c r="V17" s="38">
        <v>1.5334132454300271</v>
      </c>
      <c r="W17" s="36">
        <v>17.8</v>
      </c>
      <c r="X17" s="34">
        <v>51.17</v>
      </c>
      <c r="Y17" s="43">
        <v>1.5334132454300271</v>
      </c>
      <c r="Z17" s="44">
        <v>17.8</v>
      </c>
    </row>
    <row r="18" spans="1:26" ht="15.6" x14ac:dyDescent="0.3">
      <c r="A18" s="27">
        <f t="shared" si="0"/>
        <v>3762683</v>
      </c>
      <c r="B18" s="28" t="s">
        <v>37</v>
      </c>
      <c r="C18" s="24"/>
      <c r="D18" s="29" t="s">
        <v>29</v>
      </c>
      <c r="E18" s="30">
        <v>1539</v>
      </c>
      <c r="F18" s="29">
        <v>3812</v>
      </c>
      <c r="G18" s="27">
        <v>500000</v>
      </c>
      <c r="H18" s="31">
        <v>500000</v>
      </c>
      <c r="I18" s="10"/>
      <c r="J18" s="32">
        <v>14913</v>
      </c>
      <c r="K18" s="26"/>
      <c r="L18" s="33">
        <v>24.61</v>
      </c>
      <c r="M18" s="26"/>
      <c r="N18" s="34">
        <v>38.51</v>
      </c>
      <c r="O18" s="35">
        <v>1.5648110524177166</v>
      </c>
      <c r="P18" s="36">
        <v>13.9</v>
      </c>
      <c r="Q18" s="37">
        <v>43.51</v>
      </c>
      <c r="R18" s="12"/>
      <c r="S18" s="38">
        <v>1.767980495733442</v>
      </c>
      <c r="T18" s="36">
        <v>18.899999999999999</v>
      </c>
      <c r="U18" s="34">
        <v>41.67</v>
      </c>
      <c r="V18" s="38">
        <v>1.6932141405932548</v>
      </c>
      <c r="W18" s="36">
        <v>17.059999999999999</v>
      </c>
      <c r="X18" s="34">
        <v>41.67</v>
      </c>
      <c r="Y18" s="43">
        <v>1.6932141405932548</v>
      </c>
      <c r="Z18" s="44">
        <v>17.059999999999999</v>
      </c>
    </row>
    <row r="19" spans="1:26" ht="15.6" x14ac:dyDescent="0.3">
      <c r="A19" s="27">
        <f t="shared" si="0"/>
        <v>4262683</v>
      </c>
      <c r="B19" s="28" t="s">
        <v>38</v>
      </c>
      <c r="C19" s="24"/>
      <c r="D19" s="29" t="s">
        <v>29</v>
      </c>
      <c r="E19" s="30">
        <v>557.05999999999995</v>
      </c>
      <c r="F19" s="29">
        <v>3712</v>
      </c>
      <c r="G19" s="27">
        <v>500000</v>
      </c>
      <c r="H19" s="31">
        <v>500000</v>
      </c>
      <c r="I19" s="10"/>
      <c r="J19" s="32">
        <v>18107</v>
      </c>
      <c r="K19" s="26"/>
      <c r="L19" s="33">
        <v>29.88</v>
      </c>
      <c r="M19" s="26"/>
      <c r="N19" s="34">
        <v>45.94</v>
      </c>
      <c r="O19" s="35">
        <v>1.5374832663989291</v>
      </c>
      <c r="P19" s="36">
        <v>16.059999999999999</v>
      </c>
      <c r="Q19" s="37">
        <v>59.86</v>
      </c>
      <c r="R19" s="12"/>
      <c r="S19" s="38">
        <v>2.0033467202141901</v>
      </c>
      <c r="T19" s="36">
        <v>29.98</v>
      </c>
      <c r="U19" s="34">
        <v>55.86</v>
      </c>
      <c r="V19" s="38">
        <v>1.8694779116465865</v>
      </c>
      <c r="W19" s="36">
        <v>25.98</v>
      </c>
      <c r="X19" s="34">
        <v>55.86</v>
      </c>
      <c r="Y19" s="43">
        <v>1.8694779116465865</v>
      </c>
      <c r="Z19" s="44">
        <v>25.98</v>
      </c>
    </row>
    <row r="20" spans="1:26" ht="15.6" x14ac:dyDescent="0.3">
      <c r="A20" s="27">
        <f t="shared" si="0"/>
        <v>4762683</v>
      </c>
      <c r="B20" s="28" t="s">
        <v>39</v>
      </c>
      <c r="C20" s="24"/>
      <c r="D20" s="29" t="s">
        <v>32</v>
      </c>
      <c r="E20" s="30">
        <v>502</v>
      </c>
      <c r="F20" s="29">
        <v>3680</v>
      </c>
      <c r="G20" s="27">
        <v>500000</v>
      </c>
      <c r="H20" s="31">
        <v>500000</v>
      </c>
      <c r="I20" s="10"/>
      <c r="J20" s="32">
        <v>21552</v>
      </c>
      <c r="K20" s="26"/>
      <c r="L20" s="33">
        <v>35.56</v>
      </c>
      <c r="M20" s="26"/>
      <c r="N20" s="34">
        <v>37.770000000000003</v>
      </c>
      <c r="O20" s="35">
        <v>1.0621484814398199</v>
      </c>
      <c r="P20" s="36">
        <v>2.2099999999999937</v>
      </c>
      <c r="Q20" s="37">
        <v>59.35</v>
      </c>
      <c r="R20" s="12"/>
      <c r="S20" s="38">
        <v>1.6690101237345329</v>
      </c>
      <c r="T20" s="36">
        <v>23.79</v>
      </c>
      <c r="U20" s="34">
        <v>52.94</v>
      </c>
      <c r="V20" s="38">
        <v>1.4887514060742406</v>
      </c>
      <c r="W20" s="36">
        <v>17.38</v>
      </c>
      <c r="X20" s="34">
        <v>52.94</v>
      </c>
      <c r="Y20" s="43">
        <v>1.4887514060742406</v>
      </c>
      <c r="Z20" s="44">
        <v>17.38</v>
      </c>
    </row>
    <row r="21" spans="1:26" ht="15.6" x14ac:dyDescent="0.3">
      <c r="A21" s="27">
        <f t="shared" si="0"/>
        <v>5262683</v>
      </c>
      <c r="B21" s="28" t="s">
        <v>40</v>
      </c>
      <c r="C21" s="24"/>
      <c r="D21" s="29" t="s">
        <v>32</v>
      </c>
      <c r="E21" s="30">
        <v>572</v>
      </c>
      <c r="F21" s="29">
        <v>3668</v>
      </c>
      <c r="G21" s="27">
        <v>500000</v>
      </c>
      <c r="H21" s="31">
        <v>500000</v>
      </c>
      <c r="I21" s="10"/>
      <c r="J21" s="32">
        <v>40749</v>
      </c>
      <c r="K21" s="26"/>
      <c r="L21" s="33">
        <v>67.239999999999995</v>
      </c>
      <c r="M21" s="26"/>
      <c r="N21" s="34">
        <v>30.6</v>
      </c>
      <c r="O21" s="35">
        <v>0.45508625817965503</v>
      </c>
      <c r="P21" s="36">
        <v>-36.64</v>
      </c>
      <c r="Q21" s="37">
        <v>94.54</v>
      </c>
      <c r="R21" s="12"/>
      <c r="S21" s="38">
        <v>1.4060083283759668</v>
      </c>
      <c r="T21" s="36">
        <v>27.3</v>
      </c>
      <c r="U21" s="34">
        <v>87.12</v>
      </c>
      <c r="V21" s="38">
        <v>1.2956573468173709</v>
      </c>
      <c r="W21" s="36">
        <v>19.88</v>
      </c>
      <c r="X21" s="34">
        <v>87.12</v>
      </c>
      <c r="Y21" s="43">
        <v>1.2956573468173709</v>
      </c>
      <c r="Z21" s="44">
        <v>19.88</v>
      </c>
    </row>
    <row r="22" spans="1:26" ht="15.6" x14ac:dyDescent="0.3">
      <c r="A22" s="27">
        <f t="shared" si="0"/>
        <v>5585465</v>
      </c>
      <c r="B22" s="28" t="s">
        <v>41</v>
      </c>
      <c r="C22" s="24"/>
      <c r="D22" s="29" t="s">
        <v>26</v>
      </c>
      <c r="E22" s="30">
        <v>0</v>
      </c>
      <c r="F22" s="29">
        <v>3660</v>
      </c>
      <c r="G22" s="27">
        <v>480400</v>
      </c>
      <c r="H22" s="31">
        <v>322782</v>
      </c>
      <c r="I22" s="10"/>
      <c r="J22" s="32">
        <v>18512</v>
      </c>
      <c r="K22" s="26"/>
      <c r="L22" s="33" t="s">
        <v>27</v>
      </c>
      <c r="M22" s="26"/>
      <c r="N22" s="34" t="s">
        <v>27</v>
      </c>
      <c r="O22" s="35" t="s">
        <v>27</v>
      </c>
      <c r="P22" s="36" t="s">
        <v>27</v>
      </c>
      <c r="Q22" s="37" t="s">
        <v>27</v>
      </c>
      <c r="R22" s="12"/>
      <c r="S22" s="38" t="s">
        <v>28</v>
      </c>
      <c r="T22" s="36" t="s">
        <v>27</v>
      </c>
      <c r="U22" s="34" t="s">
        <v>27</v>
      </c>
      <c r="V22" s="38" t="s">
        <v>28</v>
      </c>
      <c r="W22" s="36" t="s">
        <v>27</v>
      </c>
      <c r="X22" s="34" t="s">
        <v>27</v>
      </c>
      <c r="Y22" s="43" t="s">
        <v>28</v>
      </c>
      <c r="Z22" s="44" t="s">
        <v>27</v>
      </c>
    </row>
    <row r="23" spans="1:26" ht="15.6" x14ac:dyDescent="0.3">
      <c r="A23" s="27">
        <f t="shared" si="0"/>
        <v>6085465</v>
      </c>
      <c r="B23" s="28" t="s">
        <v>85</v>
      </c>
      <c r="C23" s="24"/>
      <c r="D23" s="29" t="s">
        <v>42</v>
      </c>
      <c r="E23" s="30">
        <v>265</v>
      </c>
      <c r="F23" s="29">
        <v>3660</v>
      </c>
      <c r="G23" s="27">
        <v>500000</v>
      </c>
      <c r="H23" s="31">
        <v>500000</v>
      </c>
      <c r="I23" s="10"/>
      <c r="J23" s="32">
        <v>24395</v>
      </c>
      <c r="K23" s="26"/>
      <c r="L23" s="33">
        <v>40.25</v>
      </c>
      <c r="M23" s="26"/>
      <c r="N23" s="34">
        <v>0</v>
      </c>
      <c r="O23" s="35">
        <v>0</v>
      </c>
      <c r="P23" s="36">
        <v>-40.25</v>
      </c>
      <c r="Q23" s="37">
        <v>76.5</v>
      </c>
      <c r="R23" s="12"/>
      <c r="S23" s="38">
        <v>1.9006211180124224</v>
      </c>
      <c r="T23" s="36">
        <v>36.25</v>
      </c>
      <c r="U23" s="34">
        <v>65</v>
      </c>
      <c r="V23" s="38">
        <v>1.6149068322981366</v>
      </c>
      <c r="W23" s="36">
        <v>24.75</v>
      </c>
      <c r="X23" s="34">
        <v>65</v>
      </c>
      <c r="Y23" s="43">
        <v>1.6149068322981366</v>
      </c>
      <c r="Z23" s="44">
        <v>24.75</v>
      </c>
    </row>
    <row r="24" spans="1:26" ht="15.6" x14ac:dyDescent="0.3">
      <c r="A24" s="27">
        <f t="shared" si="0"/>
        <v>6585465</v>
      </c>
      <c r="B24" s="28" t="s">
        <v>43</v>
      </c>
      <c r="C24" s="24"/>
      <c r="D24" s="29" t="s">
        <v>29</v>
      </c>
      <c r="E24" s="30">
        <v>1639</v>
      </c>
      <c r="F24" s="29">
        <v>3624</v>
      </c>
      <c r="G24" s="27">
        <v>500000</v>
      </c>
      <c r="H24" s="31">
        <v>500000</v>
      </c>
      <c r="I24" s="10"/>
      <c r="J24" s="32">
        <v>14231</v>
      </c>
      <c r="K24" s="26"/>
      <c r="L24" s="33">
        <v>23.48</v>
      </c>
      <c r="M24" s="26"/>
      <c r="N24" s="34">
        <v>32.9</v>
      </c>
      <c r="O24" s="35">
        <v>1.4011925042589437</v>
      </c>
      <c r="P24" s="36">
        <v>9.42</v>
      </c>
      <c r="Q24" s="37">
        <v>36.479999999999997</v>
      </c>
      <c r="R24" s="12"/>
      <c r="S24" s="38">
        <v>1.5536626916524703</v>
      </c>
      <c r="T24" s="36">
        <v>13</v>
      </c>
      <c r="U24" s="34">
        <v>35.03</v>
      </c>
      <c r="V24" s="38">
        <v>1.49190800681431</v>
      </c>
      <c r="W24" s="36">
        <v>11.55</v>
      </c>
      <c r="X24" s="34">
        <v>35.03</v>
      </c>
      <c r="Y24" s="43">
        <v>1.49190800681431</v>
      </c>
      <c r="Z24" s="44">
        <v>11.55</v>
      </c>
    </row>
    <row r="25" spans="1:26" ht="15.6" x14ac:dyDescent="0.3">
      <c r="A25" s="27">
        <f t="shared" si="0"/>
        <v>7085465</v>
      </c>
      <c r="B25" s="28" t="s">
        <v>44</v>
      </c>
      <c r="C25" s="24"/>
      <c r="D25" s="29" t="s">
        <v>29</v>
      </c>
      <c r="E25" s="30">
        <v>1065</v>
      </c>
      <c r="F25" s="29">
        <v>3588</v>
      </c>
      <c r="G25" s="27">
        <v>500000</v>
      </c>
      <c r="H25" s="31">
        <v>500000</v>
      </c>
      <c r="I25" s="10"/>
      <c r="J25" s="32">
        <v>25039</v>
      </c>
      <c r="K25" s="26"/>
      <c r="L25" s="33">
        <v>41.31</v>
      </c>
      <c r="M25" s="26"/>
      <c r="N25" s="34">
        <v>48.52</v>
      </c>
      <c r="O25" s="35">
        <v>1.1745340111353182</v>
      </c>
      <c r="P25" s="36">
        <v>7.2099999999999937</v>
      </c>
      <c r="Q25" s="37">
        <v>58.33</v>
      </c>
      <c r="R25" s="12"/>
      <c r="S25" s="38">
        <v>1.4120067780198498</v>
      </c>
      <c r="T25" s="36">
        <v>17.02</v>
      </c>
      <c r="U25" s="34">
        <v>55.15</v>
      </c>
      <c r="V25" s="38">
        <v>1.3350278382958121</v>
      </c>
      <c r="W25" s="36">
        <v>13.84</v>
      </c>
      <c r="X25" s="34">
        <v>55.15</v>
      </c>
      <c r="Y25" s="43">
        <v>1.3350278382958121</v>
      </c>
      <c r="Z25" s="44">
        <v>13.84</v>
      </c>
    </row>
    <row r="26" spans="1:26" ht="15.6" x14ac:dyDescent="0.3">
      <c r="A26" s="27">
        <f t="shared" si="0"/>
        <v>7224598</v>
      </c>
      <c r="B26" s="28" t="s">
        <v>45</v>
      </c>
      <c r="C26" s="24"/>
      <c r="D26" s="29" t="s">
        <v>46</v>
      </c>
      <c r="E26" s="30">
        <v>301</v>
      </c>
      <c r="F26" s="29">
        <v>3560</v>
      </c>
      <c r="G26" s="27">
        <v>139133</v>
      </c>
      <c r="H26" s="31">
        <v>139133</v>
      </c>
      <c r="I26" s="10"/>
      <c r="J26" s="32">
        <v>20718</v>
      </c>
      <c r="K26" s="26"/>
      <c r="L26" s="33">
        <v>34.18</v>
      </c>
      <c r="M26" s="26"/>
      <c r="N26" s="34">
        <v>36.93</v>
      </c>
      <c r="O26" s="35">
        <v>1.080456407255705</v>
      </c>
      <c r="P26" s="36">
        <v>2.75</v>
      </c>
      <c r="Q26" s="37">
        <v>40.840000000000003</v>
      </c>
      <c r="R26" s="12"/>
      <c r="S26" s="38">
        <v>1.1948507899356351</v>
      </c>
      <c r="T26" s="36">
        <v>6.66</v>
      </c>
      <c r="U26" s="34">
        <v>36.93</v>
      </c>
      <c r="V26" s="38">
        <v>1.080456407255705</v>
      </c>
      <c r="W26" s="36">
        <v>2.75</v>
      </c>
      <c r="X26" s="34">
        <v>36.93</v>
      </c>
      <c r="Y26" s="43">
        <v>1.080456407255705</v>
      </c>
      <c r="Z26" s="44">
        <v>2.75</v>
      </c>
    </row>
    <row r="27" spans="1:26" ht="15.6" x14ac:dyDescent="0.3">
      <c r="A27" s="27">
        <f t="shared" si="0"/>
        <v>7724598</v>
      </c>
      <c r="B27" s="28" t="s">
        <v>84</v>
      </c>
      <c r="C27" s="24"/>
      <c r="D27" s="29" t="s">
        <v>29</v>
      </c>
      <c r="E27" s="30">
        <v>115</v>
      </c>
      <c r="F27" s="29">
        <v>3560</v>
      </c>
      <c r="G27" s="27">
        <v>500000</v>
      </c>
      <c r="H27" s="31">
        <v>500000</v>
      </c>
      <c r="I27" s="10"/>
      <c r="J27" s="32">
        <v>22200</v>
      </c>
      <c r="K27" s="26"/>
      <c r="L27" s="33">
        <v>23.31</v>
      </c>
      <c r="M27" s="26"/>
      <c r="N27" s="34">
        <v>29</v>
      </c>
      <c r="O27" s="35">
        <v>1.2441012441012442</v>
      </c>
      <c r="P27" s="36">
        <v>5.69</v>
      </c>
      <c r="Q27" s="37">
        <v>56.79</v>
      </c>
      <c r="R27" s="12"/>
      <c r="S27" s="38">
        <v>2.4362934362934365</v>
      </c>
      <c r="T27" s="36">
        <v>33.479999999999997</v>
      </c>
      <c r="U27" s="34">
        <v>36.67</v>
      </c>
      <c r="V27" s="38">
        <v>1.5731445731445732</v>
      </c>
      <c r="W27" s="36">
        <v>13.36</v>
      </c>
      <c r="X27" s="34">
        <v>36.67</v>
      </c>
      <c r="Y27" s="43">
        <v>1.5731445731445732</v>
      </c>
      <c r="Z27" s="44">
        <v>13.36</v>
      </c>
    </row>
    <row r="28" spans="1:26" ht="15.6" x14ac:dyDescent="0.3">
      <c r="A28" s="27">
        <f t="shared" si="0"/>
        <v>8224598</v>
      </c>
      <c r="B28" s="28" t="s">
        <v>47</v>
      </c>
      <c r="C28" s="24"/>
      <c r="D28" s="29" t="s">
        <v>26</v>
      </c>
      <c r="E28" s="30">
        <v>0</v>
      </c>
      <c r="F28" s="29">
        <v>3540</v>
      </c>
      <c r="G28" s="27">
        <v>500000</v>
      </c>
      <c r="H28" s="31">
        <v>500000</v>
      </c>
      <c r="I28" s="10"/>
      <c r="J28" s="32">
        <v>23345</v>
      </c>
      <c r="K28" s="26"/>
      <c r="L28" s="33" t="s">
        <v>27</v>
      </c>
      <c r="M28" s="26"/>
      <c r="N28" s="34" t="s">
        <v>27</v>
      </c>
      <c r="O28" s="35" t="s">
        <v>27</v>
      </c>
      <c r="P28" s="36" t="s">
        <v>27</v>
      </c>
      <c r="Q28" s="37" t="s">
        <v>27</v>
      </c>
      <c r="R28" s="12"/>
      <c r="S28" s="38" t="s">
        <v>28</v>
      </c>
      <c r="T28" s="36" t="s">
        <v>27</v>
      </c>
      <c r="U28" s="34" t="s">
        <v>27</v>
      </c>
      <c r="V28" s="38" t="s">
        <v>28</v>
      </c>
      <c r="W28" s="36" t="s">
        <v>27</v>
      </c>
      <c r="X28" s="34" t="s">
        <v>27</v>
      </c>
      <c r="Y28" s="43" t="s">
        <v>28</v>
      </c>
      <c r="Z28" s="44" t="s">
        <v>27</v>
      </c>
    </row>
    <row r="29" spans="1:26" ht="15.6" x14ac:dyDescent="0.3">
      <c r="A29" s="27">
        <f t="shared" si="0"/>
        <v>8724598</v>
      </c>
      <c r="B29" s="28" t="s">
        <v>87</v>
      </c>
      <c r="C29" s="24"/>
      <c r="D29" s="29" t="s">
        <v>29</v>
      </c>
      <c r="E29" s="30">
        <v>280</v>
      </c>
      <c r="F29" s="29">
        <v>3528</v>
      </c>
      <c r="G29" s="27">
        <v>500000</v>
      </c>
      <c r="H29" s="31">
        <v>500000</v>
      </c>
      <c r="I29" s="10"/>
      <c r="J29" s="32">
        <v>25923</v>
      </c>
      <c r="K29" s="26"/>
      <c r="L29" s="33">
        <v>42.77</v>
      </c>
      <c r="M29" s="26"/>
      <c r="N29" s="34">
        <v>44.48</v>
      </c>
      <c r="O29" s="35">
        <v>1.0399812953004444</v>
      </c>
      <c r="P29" s="36">
        <v>1.71</v>
      </c>
      <c r="Q29" s="37">
        <v>56.91</v>
      </c>
      <c r="R29" s="12"/>
      <c r="S29" s="38">
        <v>1.3306055646481179</v>
      </c>
      <c r="T29" s="36">
        <v>14.14</v>
      </c>
      <c r="U29" s="34">
        <v>50.67</v>
      </c>
      <c r="V29" s="38">
        <v>1.1847089081131634</v>
      </c>
      <c r="W29" s="36">
        <v>7.9</v>
      </c>
      <c r="X29" s="34">
        <v>50.67</v>
      </c>
      <c r="Y29" s="43">
        <v>1.1847089081131634</v>
      </c>
      <c r="Z29" s="44">
        <v>7.9</v>
      </c>
    </row>
    <row r="30" spans="1:26" ht="15.6" x14ac:dyDescent="0.3">
      <c r="A30" s="27">
        <f t="shared" si="0"/>
        <v>8837098</v>
      </c>
      <c r="B30" s="28" t="s">
        <v>91</v>
      </c>
      <c r="C30" s="24"/>
      <c r="D30" s="29" t="s">
        <v>29</v>
      </c>
      <c r="E30" s="30">
        <v>14</v>
      </c>
      <c r="F30" s="29">
        <v>3516</v>
      </c>
      <c r="G30" s="27">
        <v>112500</v>
      </c>
      <c r="H30" s="31">
        <v>112500</v>
      </c>
      <c r="I30" s="10"/>
      <c r="J30" s="32">
        <v>31280</v>
      </c>
      <c r="K30" s="26"/>
      <c r="L30" s="33">
        <v>32.840000000000003</v>
      </c>
      <c r="M30" s="26"/>
      <c r="N30" s="34">
        <v>20</v>
      </c>
      <c r="O30" s="35">
        <v>0.60901339829476242</v>
      </c>
      <c r="P30" s="36">
        <v>-12.84</v>
      </c>
      <c r="Q30" s="37">
        <v>93.77</v>
      </c>
      <c r="R30" s="12"/>
      <c r="S30" s="38">
        <v>2.8553593179049939</v>
      </c>
      <c r="T30" s="36">
        <v>60.93</v>
      </c>
      <c r="U30" s="34">
        <v>44.81</v>
      </c>
      <c r="V30" s="38">
        <v>1.3644945188794153</v>
      </c>
      <c r="W30" s="36">
        <v>11.97</v>
      </c>
      <c r="X30" s="34">
        <v>44.81</v>
      </c>
      <c r="Y30" s="43">
        <v>1.3644945188794153</v>
      </c>
      <c r="Z30" s="44">
        <v>11.97</v>
      </c>
    </row>
    <row r="31" spans="1:26" ht="15.6" x14ac:dyDescent="0.3">
      <c r="A31" s="27">
        <f t="shared" si="0"/>
        <v>9337098</v>
      </c>
      <c r="B31" s="28" t="s">
        <v>48</v>
      </c>
      <c r="C31" s="24"/>
      <c r="D31" s="29" t="s">
        <v>29</v>
      </c>
      <c r="E31" s="30">
        <v>159</v>
      </c>
      <c r="F31" s="29">
        <v>3420</v>
      </c>
      <c r="G31" s="27">
        <v>500000</v>
      </c>
      <c r="H31" s="31">
        <v>500000</v>
      </c>
      <c r="I31" s="10"/>
      <c r="J31" s="32">
        <v>19732</v>
      </c>
      <c r="K31" s="26"/>
      <c r="L31" s="33">
        <v>32.56</v>
      </c>
      <c r="M31" s="26"/>
      <c r="N31" s="34">
        <v>46.15</v>
      </c>
      <c r="O31" s="35">
        <v>1.4173832923832923</v>
      </c>
      <c r="P31" s="36">
        <v>13.59</v>
      </c>
      <c r="Q31" s="37">
        <v>63.81</v>
      </c>
      <c r="R31" s="12"/>
      <c r="S31" s="38">
        <v>1.9597665847665846</v>
      </c>
      <c r="T31" s="36">
        <v>31.25</v>
      </c>
      <c r="U31" s="34">
        <v>51.73</v>
      </c>
      <c r="V31" s="38">
        <v>1.5887592137592137</v>
      </c>
      <c r="W31" s="36">
        <v>19.170000000000002</v>
      </c>
      <c r="X31" s="34">
        <v>51.73</v>
      </c>
      <c r="Y31" s="43">
        <v>1.5887592137592137</v>
      </c>
      <c r="Z31" s="44">
        <v>19.170000000000002</v>
      </c>
    </row>
    <row r="32" spans="1:26" ht="15.6" x14ac:dyDescent="0.3">
      <c r="A32" s="27">
        <f t="shared" si="0"/>
        <v>9836433</v>
      </c>
      <c r="B32" s="28" t="s">
        <v>49</v>
      </c>
      <c r="C32" s="24"/>
      <c r="D32" s="29" t="s">
        <v>32</v>
      </c>
      <c r="E32" s="30">
        <v>715</v>
      </c>
      <c r="F32" s="29">
        <v>3408</v>
      </c>
      <c r="G32" s="27">
        <v>499335</v>
      </c>
      <c r="H32" s="31">
        <v>499335</v>
      </c>
      <c r="I32" s="10"/>
      <c r="J32" s="32">
        <v>29207</v>
      </c>
      <c r="K32" s="26"/>
      <c r="L32" s="33">
        <v>17.52</v>
      </c>
      <c r="M32" s="26"/>
      <c r="N32" s="34">
        <v>0</v>
      </c>
      <c r="O32" s="35">
        <v>0</v>
      </c>
      <c r="P32" s="36">
        <v>-17.52</v>
      </c>
      <c r="Q32" s="37">
        <v>32.520000000000003</v>
      </c>
      <c r="R32" s="12"/>
      <c r="S32" s="38">
        <v>1.8561643835616437</v>
      </c>
      <c r="T32" s="36">
        <v>15</v>
      </c>
      <c r="U32" s="34">
        <v>26.61</v>
      </c>
      <c r="V32" s="38">
        <v>1.5188356164383561</v>
      </c>
      <c r="W32" s="36">
        <v>9.09</v>
      </c>
      <c r="X32" s="34">
        <v>26.61</v>
      </c>
      <c r="Y32" s="43">
        <v>1.5188356164383561</v>
      </c>
      <c r="Z32" s="44">
        <v>9.09</v>
      </c>
    </row>
    <row r="33" spans="1:26" ht="15.6" x14ac:dyDescent="0.3">
      <c r="A33" s="27">
        <f t="shared" si="0"/>
        <v>10091433</v>
      </c>
      <c r="B33" s="28" t="s">
        <v>83</v>
      </c>
      <c r="C33" s="24"/>
      <c r="D33" s="29" t="s">
        <v>29</v>
      </c>
      <c r="E33" s="30">
        <v>34</v>
      </c>
      <c r="F33" s="29">
        <v>3388</v>
      </c>
      <c r="G33" s="27">
        <v>255000</v>
      </c>
      <c r="H33" s="31">
        <v>255000</v>
      </c>
      <c r="I33" s="10"/>
      <c r="J33" s="32">
        <v>45455</v>
      </c>
      <c r="K33" s="26"/>
      <c r="L33" s="33">
        <v>75</v>
      </c>
      <c r="M33" s="26"/>
      <c r="N33" s="34">
        <v>42.5</v>
      </c>
      <c r="O33" s="35">
        <v>0.56666666666666665</v>
      </c>
      <c r="P33" s="36">
        <v>-32.5</v>
      </c>
      <c r="Q33" s="37">
        <v>115.59</v>
      </c>
      <c r="R33" s="12"/>
      <c r="S33" s="38">
        <v>1.5412000000000001</v>
      </c>
      <c r="T33" s="36">
        <v>40.590000000000003</v>
      </c>
      <c r="U33" s="34">
        <v>75.77</v>
      </c>
      <c r="V33" s="38">
        <v>1.0102666666666669</v>
      </c>
      <c r="W33" s="36">
        <v>0.77000000000001023</v>
      </c>
      <c r="X33" s="34">
        <v>75.77</v>
      </c>
      <c r="Y33" s="43">
        <v>1.0102666666666669</v>
      </c>
      <c r="Z33" s="44">
        <v>0.77000000000001023</v>
      </c>
    </row>
    <row r="34" spans="1:26" ht="15.6" x14ac:dyDescent="0.3">
      <c r="A34" s="27">
        <f t="shared" si="0"/>
        <v>10591433</v>
      </c>
      <c r="B34" s="28" t="s">
        <v>88</v>
      </c>
      <c r="C34" s="24"/>
      <c r="D34" s="29" t="s">
        <v>29</v>
      </c>
      <c r="E34" s="30">
        <v>100</v>
      </c>
      <c r="F34" s="29">
        <v>3380</v>
      </c>
      <c r="G34" s="27">
        <v>500000</v>
      </c>
      <c r="H34" s="31">
        <v>500000</v>
      </c>
      <c r="I34" s="10"/>
      <c r="J34" s="32">
        <v>30800</v>
      </c>
      <c r="K34" s="26"/>
      <c r="L34" s="33">
        <v>32.340000000000003</v>
      </c>
      <c r="M34" s="26"/>
      <c r="N34" s="34">
        <v>11.6</v>
      </c>
      <c r="O34" s="35">
        <v>0.35868893011750147</v>
      </c>
      <c r="P34" s="36">
        <v>-20.74</v>
      </c>
      <c r="Q34" s="37">
        <v>55.64</v>
      </c>
      <c r="R34" s="12"/>
      <c r="S34" s="38">
        <v>1.7204700061842917</v>
      </c>
      <c r="T34" s="36">
        <v>23.3</v>
      </c>
      <c r="U34" s="34">
        <v>40.590000000000003</v>
      </c>
      <c r="V34" s="38">
        <v>1.2551020408163265</v>
      </c>
      <c r="W34" s="36">
        <v>8.25</v>
      </c>
      <c r="X34" s="34">
        <v>40.590000000000003</v>
      </c>
      <c r="Y34" s="43">
        <v>1.2551020408163265</v>
      </c>
      <c r="Z34" s="44">
        <v>8.25</v>
      </c>
    </row>
    <row r="35" spans="1:26" ht="15.6" x14ac:dyDescent="0.3">
      <c r="A35" s="27">
        <f t="shared" si="0"/>
        <v>11091433</v>
      </c>
      <c r="B35" s="28" t="s">
        <v>82</v>
      </c>
      <c r="C35" s="24"/>
      <c r="D35" s="29" t="s">
        <v>29</v>
      </c>
      <c r="E35" s="30">
        <v>262</v>
      </c>
      <c r="F35" s="29">
        <v>3380</v>
      </c>
      <c r="G35" s="27">
        <v>500000</v>
      </c>
      <c r="H35" s="31">
        <v>500000</v>
      </c>
      <c r="I35" s="10"/>
      <c r="J35" s="32">
        <v>25650</v>
      </c>
      <c r="K35" s="26"/>
      <c r="L35" s="33">
        <v>42.32</v>
      </c>
      <c r="M35" s="26"/>
      <c r="N35" s="34">
        <v>28</v>
      </c>
      <c r="O35" s="35">
        <v>0.66162570888468808</v>
      </c>
      <c r="P35" s="36">
        <v>-14.32</v>
      </c>
      <c r="Q35" s="37">
        <v>65.680000000000007</v>
      </c>
      <c r="R35" s="12"/>
      <c r="S35" s="38">
        <v>1.5519848771266538</v>
      </c>
      <c r="T35" s="36">
        <v>23.36</v>
      </c>
      <c r="U35" s="34">
        <v>51.73</v>
      </c>
      <c r="V35" s="38">
        <v>1.2223534971644612</v>
      </c>
      <c r="W35" s="36">
        <v>9.41</v>
      </c>
      <c r="X35" s="34">
        <v>51.73</v>
      </c>
      <c r="Y35" s="43">
        <v>1.2223534971644612</v>
      </c>
      <c r="Z35" s="44">
        <v>9.41</v>
      </c>
    </row>
    <row r="36" spans="1:26" ht="15.6" x14ac:dyDescent="0.3">
      <c r="A36" s="27">
        <f t="shared" si="0"/>
        <v>11591433</v>
      </c>
      <c r="B36" s="28" t="s">
        <v>50</v>
      </c>
      <c r="C36" s="24"/>
      <c r="D36" s="29" t="s">
        <v>32</v>
      </c>
      <c r="E36" s="30">
        <v>1370</v>
      </c>
      <c r="F36" s="29">
        <v>3372</v>
      </c>
      <c r="G36" s="27">
        <v>500000</v>
      </c>
      <c r="H36" s="31">
        <v>500000</v>
      </c>
      <c r="I36" s="10"/>
      <c r="J36" s="32">
        <v>19695</v>
      </c>
      <c r="K36" s="26"/>
      <c r="L36" s="33">
        <v>32.5</v>
      </c>
      <c r="M36" s="26"/>
      <c r="N36" s="34">
        <v>48.44</v>
      </c>
      <c r="O36" s="35">
        <v>1.4904615384615383</v>
      </c>
      <c r="P36" s="36">
        <v>15.94</v>
      </c>
      <c r="Q36" s="37">
        <v>57.38</v>
      </c>
      <c r="R36" s="12"/>
      <c r="S36" s="38">
        <v>1.7655384615384617</v>
      </c>
      <c r="T36" s="36">
        <v>24.88</v>
      </c>
      <c r="U36" s="34">
        <v>55.86</v>
      </c>
      <c r="V36" s="38">
        <v>1.7187692307692308</v>
      </c>
      <c r="W36" s="36">
        <v>23.36</v>
      </c>
      <c r="X36" s="34">
        <v>55.86</v>
      </c>
      <c r="Y36" s="43">
        <v>1.7187692307692308</v>
      </c>
      <c r="Z36" s="44">
        <v>23.36</v>
      </c>
    </row>
    <row r="37" spans="1:26" ht="15.6" x14ac:dyDescent="0.3">
      <c r="A37" s="27">
        <f t="shared" si="0"/>
        <v>12070133</v>
      </c>
      <c r="B37" s="28" t="s">
        <v>51</v>
      </c>
      <c r="C37" s="24"/>
      <c r="D37" s="29" t="s">
        <v>29</v>
      </c>
      <c r="E37" s="30">
        <v>96</v>
      </c>
      <c r="F37" s="29">
        <v>3364</v>
      </c>
      <c r="G37" s="27">
        <v>478700</v>
      </c>
      <c r="H37" s="31">
        <v>478700</v>
      </c>
      <c r="I37" s="10"/>
      <c r="J37" s="32">
        <v>17995</v>
      </c>
      <c r="K37" s="26"/>
      <c r="L37" s="33">
        <v>29.69</v>
      </c>
      <c r="M37" s="26"/>
      <c r="N37" s="34">
        <v>24.67</v>
      </c>
      <c r="O37" s="35">
        <v>0.83091950151566185</v>
      </c>
      <c r="P37" s="36">
        <v>-5.0199999999999996</v>
      </c>
      <c r="Q37" s="37">
        <v>52.35</v>
      </c>
      <c r="R37" s="12"/>
      <c r="S37" s="38">
        <v>1.7632199393735264</v>
      </c>
      <c r="T37" s="36">
        <v>22.66</v>
      </c>
      <c r="U37" s="34">
        <v>33.71</v>
      </c>
      <c r="V37" s="38">
        <v>1.1353991242842707</v>
      </c>
      <c r="W37" s="36">
        <v>4.0199999999999996</v>
      </c>
      <c r="X37" s="34">
        <v>33.71</v>
      </c>
      <c r="Y37" s="43">
        <v>1.1353991242842707</v>
      </c>
      <c r="Z37" s="44">
        <v>4.0199999999999996</v>
      </c>
    </row>
    <row r="38" spans="1:26" ht="15.6" x14ac:dyDescent="0.3">
      <c r="A38" s="27">
        <f t="shared" si="0"/>
        <v>12300973</v>
      </c>
      <c r="B38" s="28" t="s">
        <v>52</v>
      </c>
      <c r="C38" s="24"/>
      <c r="D38" s="29" t="s">
        <v>26</v>
      </c>
      <c r="E38" s="30">
        <v>0</v>
      </c>
      <c r="F38" s="29">
        <v>3332</v>
      </c>
      <c r="G38" s="27">
        <v>230840</v>
      </c>
      <c r="H38" s="31">
        <v>230840</v>
      </c>
      <c r="I38" s="10"/>
      <c r="J38" s="32">
        <v>23700</v>
      </c>
      <c r="K38" s="26"/>
      <c r="L38" s="33" t="s">
        <v>27</v>
      </c>
      <c r="M38" s="26"/>
      <c r="N38" s="34" t="s">
        <v>27</v>
      </c>
      <c r="O38" s="35" t="s">
        <v>27</v>
      </c>
      <c r="P38" s="36" t="s">
        <v>27</v>
      </c>
      <c r="Q38" s="37" t="s">
        <v>27</v>
      </c>
      <c r="R38" s="12"/>
      <c r="S38" s="38" t="s">
        <v>28</v>
      </c>
      <c r="T38" s="36" t="s">
        <v>27</v>
      </c>
      <c r="U38" s="34" t="s">
        <v>27</v>
      </c>
      <c r="V38" s="38" t="s">
        <v>28</v>
      </c>
      <c r="W38" s="36" t="s">
        <v>27</v>
      </c>
      <c r="X38" s="34" t="s">
        <v>27</v>
      </c>
      <c r="Y38" s="43" t="s">
        <v>28</v>
      </c>
      <c r="Z38" s="44" t="s">
        <v>27</v>
      </c>
    </row>
    <row r="39" spans="1:26" ht="15.6" x14ac:dyDescent="0.3">
      <c r="A39" s="27">
        <f t="shared" si="0"/>
        <v>12800973</v>
      </c>
      <c r="B39" s="28" t="s">
        <v>53</v>
      </c>
      <c r="C39" s="24"/>
      <c r="D39" s="29" t="s">
        <v>42</v>
      </c>
      <c r="E39" s="30">
        <v>1678</v>
      </c>
      <c r="F39" s="29">
        <v>3320</v>
      </c>
      <c r="G39" s="27">
        <v>500000</v>
      </c>
      <c r="H39" s="31">
        <v>500000</v>
      </c>
      <c r="I39" s="10"/>
      <c r="J39" s="32">
        <v>18036</v>
      </c>
      <c r="K39" s="26"/>
      <c r="L39" s="33">
        <v>29.76</v>
      </c>
      <c r="M39" s="26"/>
      <c r="N39" s="34">
        <v>58.19</v>
      </c>
      <c r="O39" s="35">
        <v>1.955309139784946</v>
      </c>
      <c r="P39" s="36">
        <v>28.43</v>
      </c>
      <c r="Q39" s="37">
        <v>60.18</v>
      </c>
      <c r="R39" s="12"/>
      <c r="S39" s="38">
        <v>2.0221774193548385</v>
      </c>
      <c r="T39" s="36">
        <v>30.42</v>
      </c>
      <c r="U39" s="34">
        <v>58.19</v>
      </c>
      <c r="V39" s="38">
        <v>1.955309139784946</v>
      </c>
      <c r="W39" s="36">
        <v>28.43</v>
      </c>
      <c r="X39" s="34">
        <v>58.19</v>
      </c>
      <c r="Y39" s="43">
        <v>1.955309139784946</v>
      </c>
      <c r="Z39" s="44">
        <v>28.43</v>
      </c>
    </row>
    <row r="40" spans="1:26" ht="15.6" x14ac:dyDescent="0.3">
      <c r="A40" s="27">
        <f t="shared" si="0"/>
        <v>13300973</v>
      </c>
      <c r="B40" s="28" t="s">
        <v>89</v>
      </c>
      <c r="C40" s="24"/>
      <c r="D40" s="29" t="s">
        <v>32</v>
      </c>
      <c r="E40" s="30">
        <v>69</v>
      </c>
      <c r="F40" s="29">
        <v>3276</v>
      </c>
      <c r="G40" s="27">
        <v>500000</v>
      </c>
      <c r="H40" s="31">
        <v>500000</v>
      </c>
      <c r="I40" s="10"/>
      <c r="J40" s="32">
        <v>23250</v>
      </c>
      <c r="K40" s="26"/>
      <c r="L40" s="33">
        <v>13.95</v>
      </c>
      <c r="M40" s="26"/>
      <c r="N40" s="34">
        <v>14.5</v>
      </c>
      <c r="O40" s="35">
        <v>1.0394265232974911</v>
      </c>
      <c r="P40" s="36">
        <v>0.55000000000000071</v>
      </c>
      <c r="Q40" s="37">
        <v>58.76</v>
      </c>
      <c r="R40" s="12"/>
      <c r="S40" s="38">
        <v>4.2121863799283155</v>
      </c>
      <c r="T40" s="36">
        <v>44.81</v>
      </c>
      <c r="U40" s="34">
        <v>25</v>
      </c>
      <c r="V40" s="38">
        <v>1.7921146953405018</v>
      </c>
      <c r="W40" s="36">
        <v>11.05</v>
      </c>
      <c r="X40" s="34">
        <v>25</v>
      </c>
      <c r="Y40" s="43">
        <v>1.7921146953405018</v>
      </c>
      <c r="Z40" s="44">
        <v>11.05</v>
      </c>
    </row>
    <row r="41" spans="1:26" ht="15.6" x14ac:dyDescent="0.3">
      <c r="A41" s="27">
        <f t="shared" ref="A41:A63" si="1">SUM(H41+A40)</f>
        <v>13476776</v>
      </c>
      <c r="B41" s="28" t="s">
        <v>54</v>
      </c>
      <c r="C41" s="24"/>
      <c r="D41" s="29" t="s">
        <v>26</v>
      </c>
      <c r="E41" s="30">
        <v>0</v>
      </c>
      <c r="F41" s="29">
        <v>3252</v>
      </c>
      <c r="G41" s="27">
        <v>175803</v>
      </c>
      <c r="H41" s="31">
        <v>175803</v>
      </c>
      <c r="I41" s="10"/>
      <c r="J41" s="32">
        <v>25467</v>
      </c>
      <c r="K41" s="26"/>
      <c r="L41" s="33" t="s">
        <v>27</v>
      </c>
      <c r="M41" s="26"/>
      <c r="N41" s="34" t="s">
        <v>27</v>
      </c>
      <c r="O41" s="35" t="s">
        <v>27</v>
      </c>
      <c r="P41" s="36" t="s">
        <v>27</v>
      </c>
      <c r="Q41" s="37" t="s">
        <v>27</v>
      </c>
      <c r="R41" s="12"/>
      <c r="S41" s="38" t="s">
        <v>28</v>
      </c>
      <c r="T41" s="36" t="s">
        <v>27</v>
      </c>
      <c r="U41" s="34" t="s">
        <v>27</v>
      </c>
      <c r="V41" s="38" t="s">
        <v>28</v>
      </c>
      <c r="W41" s="36" t="s">
        <v>27</v>
      </c>
      <c r="X41" s="34" t="s">
        <v>27</v>
      </c>
      <c r="Y41" s="43" t="s">
        <v>28</v>
      </c>
      <c r="Z41" s="44" t="s">
        <v>27</v>
      </c>
    </row>
    <row r="42" spans="1:26" ht="15.6" x14ac:dyDescent="0.3">
      <c r="A42" s="27">
        <f t="shared" si="1"/>
        <v>13936659</v>
      </c>
      <c r="B42" s="28" t="s">
        <v>55</v>
      </c>
      <c r="C42" s="24"/>
      <c r="D42" s="29" t="s">
        <v>29</v>
      </c>
      <c r="E42" s="30">
        <v>209</v>
      </c>
      <c r="F42" s="29">
        <v>3244</v>
      </c>
      <c r="G42" s="27">
        <v>459883</v>
      </c>
      <c r="H42" s="31">
        <v>459883</v>
      </c>
      <c r="I42" s="10"/>
      <c r="J42" s="32">
        <v>17933</v>
      </c>
      <c r="K42" s="26"/>
      <c r="L42" s="33">
        <v>29.59</v>
      </c>
      <c r="M42" s="26"/>
      <c r="N42" s="34">
        <v>24.88</v>
      </c>
      <c r="O42" s="35">
        <v>0.84082460290638739</v>
      </c>
      <c r="P42" s="36">
        <v>-4.71</v>
      </c>
      <c r="Q42" s="37">
        <v>39.99</v>
      </c>
      <c r="R42" s="12"/>
      <c r="S42" s="38">
        <v>1.3514700912470428</v>
      </c>
      <c r="T42" s="36">
        <v>10.4</v>
      </c>
      <c r="U42" s="34">
        <v>31.83</v>
      </c>
      <c r="V42" s="38">
        <v>1.0757012504224399</v>
      </c>
      <c r="W42" s="36">
        <v>2.2400000000000002</v>
      </c>
      <c r="X42" s="34">
        <v>31.83</v>
      </c>
      <c r="Y42" s="43">
        <v>1.0757012504224399</v>
      </c>
      <c r="Z42" s="44">
        <v>2.2400000000000002</v>
      </c>
    </row>
    <row r="43" spans="1:26" ht="15.6" x14ac:dyDescent="0.3">
      <c r="A43" s="27">
        <f t="shared" si="1"/>
        <v>14436659</v>
      </c>
      <c r="B43" s="28" t="s">
        <v>81</v>
      </c>
      <c r="C43" s="24"/>
      <c r="D43" s="29" t="s">
        <v>32</v>
      </c>
      <c r="E43" s="30">
        <v>352</v>
      </c>
      <c r="F43" s="29">
        <v>3232</v>
      </c>
      <c r="G43" s="27">
        <v>500000</v>
      </c>
      <c r="H43" s="31">
        <v>500000</v>
      </c>
      <c r="I43" s="10"/>
      <c r="J43" s="32">
        <v>19615</v>
      </c>
      <c r="K43" s="26"/>
      <c r="L43" s="33">
        <v>32.36</v>
      </c>
      <c r="M43" s="26"/>
      <c r="N43" s="34">
        <v>41.62</v>
      </c>
      <c r="O43" s="35">
        <v>1.2861557478368355</v>
      </c>
      <c r="P43" s="36">
        <v>9.26</v>
      </c>
      <c r="Q43" s="37">
        <v>60.38</v>
      </c>
      <c r="R43" s="12"/>
      <c r="S43" s="38">
        <v>1.8658838071693449</v>
      </c>
      <c r="T43" s="36">
        <v>28.02</v>
      </c>
      <c r="U43" s="34">
        <v>54.24</v>
      </c>
      <c r="V43" s="38">
        <v>1.6761433868974043</v>
      </c>
      <c r="W43" s="36">
        <v>21.88</v>
      </c>
      <c r="X43" s="34">
        <v>54.24</v>
      </c>
      <c r="Y43" s="43">
        <v>1.6761433868974043</v>
      </c>
      <c r="Z43" s="44">
        <v>21.88</v>
      </c>
    </row>
    <row r="44" spans="1:26" ht="15.6" x14ac:dyDescent="0.3">
      <c r="A44" s="27">
        <f t="shared" si="1"/>
        <v>14590856</v>
      </c>
      <c r="B44" s="28" t="s">
        <v>56</v>
      </c>
      <c r="C44" s="24"/>
      <c r="D44" s="29" t="s">
        <v>32</v>
      </c>
      <c r="E44" s="30">
        <v>170</v>
      </c>
      <c r="F44" s="29">
        <v>3220</v>
      </c>
      <c r="G44" s="27">
        <v>212697</v>
      </c>
      <c r="H44" s="31">
        <v>154197</v>
      </c>
      <c r="I44" s="10"/>
      <c r="J44" s="32">
        <v>15192</v>
      </c>
      <c r="K44" s="26"/>
      <c r="L44" s="33">
        <v>25.07</v>
      </c>
      <c r="M44" s="26"/>
      <c r="N44" s="34">
        <v>49.79</v>
      </c>
      <c r="O44" s="35">
        <v>1.9860390905464698</v>
      </c>
      <c r="P44" s="36">
        <v>24.72</v>
      </c>
      <c r="Q44" s="37">
        <v>58.57</v>
      </c>
      <c r="R44" s="12"/>
      <c r="S44" s="38">
        <v>2.3362584762664538</v>
      </c>
      <c r="T44" s="36">
        <v>33.5</v>
      </c>
      <c r="U44" s="34">
        <v>51.7</v>
      </c>
      <c r="V44" s="38">
        <v>2.0622257678500202</v>
      </c>
      <c r="W44" s="36">
        <v>26.63</v>
      </c>
      <c r="X44" s="34">
        <v>51.7</v>
      </c>
      <c r="Y44" s="43">
        <v>2.0622257678500202</v>
      </c>
      <c r="Z44" s="44">
        <v>26.63</v>
      </c>
    </row>
    <row r="45" spans="1:26" ht="15.6" x14ac:dyDescent="0.3">
      <c r="A45" s="27">
        <f t="shared" si="1"/>
        <v>14728356</v>
      </c>
      <c r="B45" s="28" t="s">
        <v>57</v>
      </c>
      <c r="C45" s="24"/>
      <c r="D45" s="29" t="s">
        <v>26</v>
      </c>
      <c r="E45" s="30">
        <v>0</v>
      </c>
      <c r="F45" s="29">
        <v>3168</v>
      </c>
      <c r="G45" s="27">
        <v>137500</v>
      </c>
      <c r="H45" s="31">
        <v>137500</v>
      </c>
      <c r="I45" s="10"/>
      <c r="J45" s="32">
        <v>23533</v>
      </c>
      <c r="K45" s="26"/>
      <c r="L45" s="33" t="s">
        <v>27</v>
      </c>
      <c r="M45" s="26"/>
      <c r="N45" s="34" t="s">
        <v>27</v>
      </c>
      <c r="O45" s="35" t="s">
        <v>27</v>
      </c>
      <c r="P45" s="36" t="s">
        <v>27</v>
      </c>
      <c r="Q45" s="37" t="s">
        <v>27</v>
      </c>
      <c r="R45" s="12"/>
      <c r="S45" s="38" t="s">
        <v>28</v>
      </c>
      <c r="T45" s="36" t="s">
        <v>27</v>
      </c>
      <c r="U45" s="34" t="s">
        <v>27</v>
      </c>
      <c r="V45" s="38" t="s">
        <v>28</v>
      </c>
      <c r="W45" s="36" t="s">
        <v>27</v>
      </c>
      <c r="X45" s="34" t="s">
        <v>27</v>
      </c>
      <c r="Y45" s="43" t="s">
        <v>28</v>
      </c>
      <c r="Z45" s="44" t="s">
        <v>27</v>
      </c>
    </row>
    <row r="46" spans="1:26" ht="15.6" x14ac:dyDescent="0.3">
      <c r="A46" s="27">
        <f t="shared" si="1"/>
        <v>14942556</v>
      </c>
      <c r="B46" s="28" t="s">
        <v>80</v>
      </c>
      <c r="C46" s="24"/>
      <c r="D46" s="29" t="s">
        <v>32</v>
      </c>
      <c r="E46" s="30">
        <v>427</v>
      </c>
      <c r="F46" s="29">
        <v>3084</v>
      </c>
      <c r="G46" s="27">
        <v>214200</v>
      </c>
      <c r="H46" s="31">
        <v>214200</v>
      </c>
      <c r="I46" s="10"/>
      <c r="J46" s="32">
        <v>20035</v>
      </c>
      <c r="K46" s="26"/>
      <c r="L46" s="33">
        <v>33.06</v>
      </c>
      <c r="M46" s="26"/>
      <c r="N46" s="34">
        <v>35.5</v>
      </c>
      <c r="O46" s="35">
        <v>1.073805202661827</v>
      </c>
      <c r="P46" s="36">
        <v>2.44</v>
      </c>
      <c r="Q46" s="37">
        <v>38.840000000000003</v>
      </c>
      <c r="R46" s="12"/>
      <c r="S46" s="38">
        <v>1.1748336358136722</v>
      </c>
      <c r="T46" s="36">
        <v>5.78</v>
      </c>
      <c r="U46" s="34">
        <v>35.5</v>
      </c>
      <c r="V46" s="38">
        <v>1.073805202661827</v>
      </c>
      <c r="W46" s="36">
        <v>2.44</v>
      </c>
      <c r="X46" s="34">
        <v>35.5</v>
      </c>
      <c r="Y46" s="43">
        <v>1.073805202661827</v>
      </c>
      <c r="Z46" s="44">
        <v>2.44</v>
      </c>
    </row>
    <row r="47" spans="1:26" ht="15.6" x14ac:dyDescent="0.3">
      <c r="A47" s="27">
        <f t="shared" si="1"/>
        <v>15442556</v>
      </c>
      <c r="B47" s="28" t="s">
        <v>79</v>
      </c>
      <c r="C47" s="24"/>
      <c r="D47" s="29" t="s">
        <v>58</v>
      </c>
      <c r="E47" s="30">
        <v>12936</v>
      </c>
      <c r="F47" s="29">
        <v>3084</v>
      </c>
      <c r="G47" s="27">
        <v>500000</v>
      </c>
      <c r="H47" s="31">
        <v>500000</v>
      </c>
      <c r="I47" s="10"/>
      <c r="J47" s="32">
        <v>19755</v>
      </c>
      <c r="K47" s="26"/>
      <c r="L47" s="33">
        <v>5.93</v>
      </c>
      <c r="M47" s="26"/>
      <c r="N47" s="34">
        <v>8.58</v>
      </c>
      <c r="O47" s="35">
        <v>1.4468802698145027</v>
      </c>
      <c r="P47" s="36">
        <v>2.65</v>
      </c>
      <c r="Q47" s="37">
        <v>8.9700000000000006</v>
      </c>
      <c r="R47" s="12"/>
      <c r="S47" s="38">
        <v>1.5126475548060709</v>
      </c>
      <c r="T47" s="36">
        <v>3.04</v>
      </c>
      <c r="U47" s="34">
        <v>8.58</v>
      </c>
      <c r="V47" s="38">
        <v>1.4468802698145027</v>
      </c>
      <c r="W47" s="36">
        <v>2.65</v>
      </c>
      <c r="X47" s="34">
        <v>8.58</v>
      </c>
      <c r="Y47" s="43">
        <v>1.4468802698145027</v>
      </c>
      <c r="Z47" s="44">
        <v>2.65</v>
      </c>
    </row>
    <row r="48" spans="1:26" ht="15.6" x14ac:dyDescent="0.3">
      <c r="A48" s="27">
        <f t="shared" si="1"/>
        <v>15653331</v>
      </c>
      <c r="B48" s="28" t="s">
        <v>59</v>
      </c>
      <c r="C48" s="24"/>
      <c r="D48" s="29" t="s">
        <v>26</v>
      </c>
      <c r="E48" s="30">
        <v>0</v>
      </c>
      <c r="F48" s="29">
        <v>3028</v>
      </c>
      <c r="G48" s="27">
        <v>210775</v>
      </c>
      <c r="H48" s="31">
        <v>210775</v>
      </c>
      <c r="I48" s="10"/>
      <c r="J48" s="32">
        <v>20728</v>
      </c>
      <c r="K48" s="26"/>
      <c r="L48" s="33" t="s">
        <v>27</v>
      </c>
      <c r="M48" s="26"/>
      <c r="N48" s="34" t="s">
        <v>27</v>
      </c>
      <c r="O48" s="35" t="s">
        <v>27</v>
      </c>
      <c r="P48" s="36" t="s">
        <v>27</v>
      </c>
      <c r="Q48" s="37" t="s">
        <v>27</v>
      </c>
      <c r="R48" s="12"/>
      <c r="S48" s="38" t="s">
        <v>28</v>
      </c>
      <c r="T48" s="36" t="s">
        <v>27</v>
      </c>
      <c r="U48" s="34" t="s">
        <v>27</v>
      </c>
      <c r="V48" s="38" t="s">
        <v>28</v>
      </c>
      <c r="W48" s="36" t="s">
        <v>27</v>
      </c>
      <c r="X48" s="34" t="s">
        <v>27</v>
      </c>
      <c r="Y48" s="43" t="s">
        <v>28</v>
      </c>
      <c r="Z48" s="44" t="s">
        <v>27</v>
      </c>
    </row>
    <row r="49" spans="1:26" ht="15.6" x14ac:dyDescent="0.3">
      <c r="A49" s="27">
        <f t="shared" si="1"/>
        <v>16153331</v>
      </c>
      <c r="B49" s="28" t="s">
        <v>60</v>
      </c>
      <c r="C49" s="24"/>
      <c r="D49" s="29" t="s">
        <v>29</v>
      </c>
      <c r="E49" s="30">
        <v>2336</v>
      </c>
      <c r="F49" s="29">
        <v>2992</v>
      </c>
      <c r="G49" s="27">
        <v>500000</v>
      </c>
      <c r="H49" s="31">
        <v>500000</v>
      </c>
      <c r="I49" s="10"/>
      <c r="J49" s="32">
        <v>21569</v>
      </c>
      <c r="K49" s="26"/>
      <c r="L49" s="33">
        <v>35.590000000000003</v>
      </c>
      <c r="M49" s="26"/>
      <c r="N49" s="34">
        <v>52.57</v>
      </c>
      <c r="O49" s="35">
        <v>1.477100309075583</v>
      </c>
      <c r="P49" s="36">
        <v>16.98</v>
      </c>
      <c r="Q49" s="37">
        <v>54.94</v>
      </c>
      <c r="R49" s="12"/>
      <c r="S49" s="38">
        <v>1.543692048328182</v>
      </c>
      <c r="T49" s="36">
        <v>19.350000000000001</v>
      </c>
      <c r="U49" s="34">
        <v>53.87</v>
      </c>
      <c r="V49" s="38">
        <v>1.5136274234335487</v>
      </c>
      <c r="W49" s="36">
        <v>18.28</v>
      </c>
      <c r="X49" s="34">
        <v>53.87</v>
      </c>
      <c r="Y49" s="43">
        <v>1.5136274234335487</v>
      </c>
      <c r="Z49" s="44">
        <v>18.28</v>
      </c>
    </row>
    <row r="50" spans="1:26" ht="15.6" x14ac:dyDescent="0.3">
      <c r="A50" s="27">
        <f t="shared" si="1"/>
        <v>16653331</v>
      </c>
      <c r="B50" s="28" t="s">
        <v>61</v>
      </c>
      <c r="C50" s="24"/>
      <c r="D50" s="29" t="s">
        <v>32</v>
      </c>
      <c r="E50" s="30">
        <v>1973.62</v>
      </c>
      <c r="F50" s="29">
        <v>2952</v>
      </c>
      <c r="G50" s="27">
        <v>500000</v>
      </c>
      <c r="H50" s="31">
        <v>500000</v>
      </c>
      <c r="I50" s="10"/>
      <c r="J50" s="32">
        <v>22044</v>
      </c>
      <c r="K50" s="39"/>
      <c r="L50" s="33">
        <v>36.369999999999997</v>
      </c>
      <c r="M50" s="26"/>
      <c r="N50" s="34">
        <v>32.97</v>
      </c>
      <c r="O50" s="35">
        <v>0.90651635963706356</v>
      </c>
      <c r="P50" s="36">
        <v>-3.4</v>
      </c>
      <c r="Q50" s="37">
        <v>52.8</v>
      </c>
      <c r="R50" s="12"/>
      <c r="S50" s="38">
        <v>1.4517459444597196</v>
      </c>
      <c r="T50" s="36">
        <v>16.43</v>
      </c>
      <c r="U50" s="34">
        <v>51</v>
      </c>
      <c r="V50" s="38">
        <v>1.4022546054440475</v>
      </c>
      <c r="W50" s="36">
        <v>14.63</v>
      </c>
      <c r="X50" s="34">
        <v>51</v>
      </c>
      <c r="Y50" s="43">
        <v>1.4022546054440475</v>
      </c>
      <c r="Z50" s="44">
        <v>14.63</v>
      </c>
    </row>
    <row r="51" spans="1:26" ht="15.6" x14ac:dyDescent="0.3">
      <c r="A51" s="27">
        <f t="shared" si="1"/>
        <v>16826041</v>
      </c>
      <c r="B51" s="28" t="s">
        <v>62</v>
      </c>
      <c r="C51" s="24"/>
      <c r="D51" s="29" t="s">
        <v>26</v>
      </c>
      <c r="E51" s="30">
        <v>0</v>
      </c>
      <c r="F51" s="29">
        <v>2932</v>
      </c>
      <c r="G51" s="27">
        <v>172710</v>
      </c>
      <c r="H51" s="31">
        <v>172710</v>
      </c>
      <c r="I51" s="10"/>
      <c r="J51" s="32">
        <v>25942</v>
      </c>
      <c r="K51" s="26"/>
      <c r="L51" s="33" t="s">
        <v>27</v>
      </c>
      <c r="M51" s="26"/>
      <c r="N51" s="34" t="s">
        <v>27</v>
      </c>
      <c r="O51" s="35" t="s">
        <v>27</v>
      </c>
      <c r="P51" s="36" t="s">
        <v>27</v>
      </c>
      <c r="Q51" s="37" t="s">
        <v>27</v>
      </c>
      <c r="R51" s="12"/>
      <c r="S51" s="38" t="s">
        <v>28</v>
      </c>
      <c r="T51" s="36" t="s">
        <v>27</v>
      </c>
      <c r="U51" s="34" t="s">
        <v>27</v>
      </c>
      <c r="V51" s="38" t="s">
        <v>28</v>
      </c>
      <c r="W51" s="36" t="s">
        <v>27</v>
      </c>
      <c r="X51" s="34" t="s">
        <v>27</v>
      </c>
      <c r="Y51" s="43" t="s">
        <v>28</v>
      </c>
      <c r="Z51" s="44" t="s">
        <v>27</v>
      </c>
    </row>
    <row r="52" spans="1:26" ht="15.6" x14ac:dyDescent="0.3">
      <c r="A52" s="27">
        <f t="shared" si="1"/>
        <v>17326041</v>
      </c>
      <c r="B52" s="28" t="s">
        <v>63</v>
      </c>
      <c r="C52" s="24"/>
      <c r="D52" s="29" t="s">
        <v>32</v>
      </c>
      <c r="E52" s="30">
        <v>240</v>
      </c>
      <c r="F52" s="29">
        <v>2924</v>
      </c>
      <c r="G52" s="27">
        <v>500000</v>
      </c>
      <c r="H52" s="31">
        <v>500000</v>
      </c>
      <c r="I52" s="10"/>
      <c r="J52" s="32">
        <v>17037</v>
      </c>
      <c r="K52" s="26"/>
      <c r="L52" s="33">
        <v>28.11</v>
      </c>
      <c r="M52" s="26"/>
      <c r="N52" s="34">
        <v>30</v>
      </c>
      <c r="O52" s="35">
        <v>1.0672358591248665</v>
      </c>
      <c r="P52" s="36">
        <v>1.89</v>
      </c>
      <c r="Q52" s="37">
        <v>54.9</v>
      </c>
      <c r="R52" s="12"/>
      <c r="S52" s="38">
        <v>1.9530416221985059</v>
      </c>
      <c r="T52" s="36">
        <v>26.79</v>
      </c>
      <c r="U52" s="34">
        <v>41.5</v>
      </c>
      <c r="V52" s="38">
        <v>1.4763429384560656</v>
      </c>
      <c r="W52" s="36">
        <v>13.39</v>
      </c>
      <c r="X52" s="34">
        <v>41.5</v>
      </c>
      <c r="Y52" s="43">
        <v>1.4763429384560656</v>
      </c>
      <c r="Z52" s="44">
        <v>13.39</v>
      </c>
    </row>
    <row r="53" spans="1:26" ht="15.6" x14ac:dyDescent="0.3">
      <c r="A53" s="27">
        <f t="shared" si="1"/>
        <v>17826041</v>
      </c>
      <c r="B53" s="28" t="s">
        <v>78</v>
      </c>
      <c r="C53" s="24"/>
      <c r="D53" s="29" t="s">
        <v>29</v>
      </c>
      <c r="E53" s="30">
        <v>1357</v>
      </c>
      <c r="F53" s="29">
        <v>2920</v>
      </c>
      <c r="G53" s="27">
        <v>500000</v>
      </c>
      <c r="H53" s="31">
        <v>500000</v>
      </c>
      <c r="I53" s="10"/>
      <c r="J53" s="32">
        <v>26108</v>
      </c>
      <c r="K53" s="26"/>
      <c r="L53" s="33">
        <v>27.41</v>
      </c>
      <c r="M53" s="26"/>
      <c r="N53" s="34">
        <v>33.04</v>
      </c>
      <c r="O53" s="35">
        <v>1.2053994892375046</v>
      </c>
      <c r="P53" s="36">
        <v>5.63</v>
      </c>
      <c r="Q53" s="37">
        <v>41.78</v>
      </c>
      <c r="R53" s="12"/>
      <c r="S53" s="38">
        <v>1.5242612185333819</v>
      </c>
      <c r="T53" s="36">
        <v>14.37</v>
      </c>
      <c r="U53" s="34">
        <v>39.53</v>
      </c>
      <c r="V53" s="38">
        <v>1.4421743889091572</v>
      </c>
      <c r="W53" s="36">
        <v>12.12</v>
      </c>
      <c r="X53" s="34">
        <v>39.53</v>
      </c>
      <c r="Y53" s="43">
        <v>1.4421743889091572</v>
      </c>
      <c r="Z53" s="44">
        <v>12.12</v>
      </c>
    </row>
    <row r="54" spans="1:26" ht="15.6" x14ac:dyDescent="0.3">
      <c r="A54" s="27">
        <f t="shared" si="1"/>
        <v>18046041</v>
      </c>
      <c r="B54" s="28" t="s">
        <v>64</v>
      </c>
      <c r="C54" s="24"/>
      <c r="D54" s="29" t="s">
        <v>42</v>
      </c>
      <c r="E54" s="30">
        <v>1316</v>
      </c>
      <c r="F54" s="29">
        <v>2840</v>
      </c>
      <c r="G54" s="27">
        <v>220000</v>
      </c>
      <c r="H54" s="31">
        <v>220000</v>
      </c>
      <c r="I54" s="10"/>
      <c r="J54" s="32">
        <v>23328</v>
      </c>
      <c r="K54" s="26"/>
      <c r="L54" s="33">
        <v>38.49</v>
      </c>
      <c r="M54" s="26"/>
      <c r="N54" s="34">
        <v>37.58</v>
      </c>
      <c r="O54" s="35">
        <v>0.97635749545336437</v>
      </c>
      <c r="P54" s="36">
        <v>-0.91000000000000369</v>
      </c>
      <c r="Q54" s="37">
        <v>55.43</v>
      </c>
      <c r="R54" s="12"/>
      <c r="S54" s="38">
        <v>1.440114315406599</v>
      </c>
      <c r="T54" s="36">
        <v>16.940000000000001</v>
      </c>
      <c r="U54" s="34">
        <v>54.65</v>
      </c>
      <c r="V54" s="38">
        <v>1.4198493115094828</v>
      </c>
      <c r="W54" s="36">
        <v>16.16</v>
      </c>
      <c r="X54" s="34">
        <v>54.65</v>
      </c>
      <c r="Y54" s="43">
        <v>1.4198493115094828</v>
      </c>
      <c r="Z54" s="44">
        <v>16.16</v>
      </c>
    </row>
    <row r="55" spans="1:26" ht="15.6" x14ac:dyDescent="0.3">
      <c r="A55" s="27">
        <f t="shared" si="1"/>
        <v>18256181</v>
      </c>
      <c r="B55" s="28" t="s">
        <v>77</v>
      </c>
      <c r="C55" s="24"/>
      <c r="D55" s="29" t="s">
        <v>29</v>
      </c>
      <c r="E55" s="30">
        <v>32</v>
      </c>
      <c r="F55" s="29">
        <v>2772</v>
      </c>
      <c r="G55" s="27">
        <v>210140</v>
      </c>
      <c r="H55" s="31">
        <v>210140</v>
      </c>
      <c r="I55" s="10"/>
      <c r="J55" s="32">
        <v>29565</v>
      </c>
      <c r="K55" s="26"/>
      <c r="L55" s="33">
        <v>31.04</v>
      </c>
      <c r="M55" s="26"/>
      <c r="N55" s="34">
        <v>40</v>
      </c>
      <c r="O55" s="35">
        <v>1.2886597938144331</v>
      </c>
      <c r="P55" s="36">
        <v>8.9600000000000009</v>
      </c>
      <c r="Q55" s="37">
        <v>122.53</v>
      </c>
      <c r="R55" s="12"/>
      <c r="S55" s="38">
        <v>3.9474871134020622</v>
      </c>
      <c r="T55" s="36">
        <v>91.49</v>
      </c>
      <c r="U55" s="34">
        <v>69.180000000000007</v>
      </c>
      <c r="V55" s="38">
        <v>2.2287371134020622</v>
      </c>
      <c r="W55" s="36">
        <v>38.14</v>
      </c>
      <c r="X55" s="34">
        <v>69.180000000000007</v>
      </c>
      <c r="Y55" s="43">
        <v>2.2287371134020622</v>
      </c>
      <c r="Z55" s="44">
        <v>38.14</v>
      </c>
    </row>
    <row r="56" spans="1:26" ht="15.6" x14ac:dyDescent="0.3">
      <c r="A56" s="27">
        <f t="shared" si="1"/>
        <v>18659187</v>
      </c>
      <c r="B56" s="28" t="s">
        <v>65</v>
      </c>
      <c r="C56" s="24"/>
      <c r="D56" s="29" t="s">
        <v>29</v>
      </c>
      <c r="E56" s="30">
        <v>13010</v>
      </c>
      <c r="F56" s="29">
        <v>2768</v>
      </c>
      <c r="G56" s="27">
        <v>403006</v>
      </c>
      <c r="H56" s="31">
        <v>403006</v>
      </c>
      <c r="I56" s="10"/>
      <c r="J56" s="32">
        <v>21307</v>
      </c>
      <c r="K56" s="26"/>
      <c r="L56" s="33">
        <v>35.159999999999997</v>
      </c>
      <c r="M56" s="26"/>
      <c r="N56" s="34">
        <v>59.28</v>
      </c>
      <c r="O56" s="35">
        <v>1.6860068259385668</v>
      </c>
      <c r="P56" s="36">
        <v>24.12</v>
      </c>
      <c r="Q56" s="37">
        <v>59.48</v>
      </c>
      <c r="R56" s="12"/>
      <c r="S56" s="38">
        <v>1.691695108077361</v>
      </c>
      <c r="T56" s="36">
        <v>24.32</v>
      </c>
      <c r="U56" s="34">
        <v>59.28</v>
      </c>
      <c r="V56" s="38">
        <v>1.6860068259385668</v>
      </c>
      <c r="W56" s="36">
        <v>24.12</v>
      </c>
      <c r="X56" s="34">
        <v>59.28</v>
      </c>
      <c r="Y56" s="43">
        <v>1.6860068259385668</v>
      </c>
      <c r="Z56" s="44">
        <v>24.12</v>
      </c>
    </row>
    <row r="57" spans="1:26" ht="15.6" x14ac:dyDescent="0.3">
      <c r="A57" s="27">
        <f t="shared" si="1"/>
        <v>18986187</v>
      </c>
      <c r="B57" s="28" t="s">
        <v>66</v>
      </c>
      <c r="C57" s="24"/>
      <c r="D57" s="29" t="s">
        <v>29</v>
      </c>
      <c r="E57" s="30">
        <v>669</v>
      </c>
      <c r="F57" s="29">
        <v>2764</v>
      </c>
      <c r="G57" s="27">
        <v>327000</v>
      </c>
      <c r="H57" s="31">
        <v>327000</v>
      </c>
      <c r="I57" s="10"/>
      <c r="J57" s="32">
        <v>20121</v>
      </c>
      <c r="K57" s="26"/>
      <c r="L57" s="33">
        <v>33.200000000000003</v>
      </c>
      <c r="M57" s="26"/>
      <c r="N57" s="34">
        <v>37.21</v>
      </c>
      <c r="O57" s="35">
        <v>1.1207831325301205</v>
      </c>
      <c r="P57" s="36">
        <v>4.01</v>
      </c>
      <c r="Q57" s="37">
        <v>45.42</v>
      </c>
      <c r="R57" s="12"/>
      <c r="S57" s="38">
        <v>1.3680722891566264</v>
      </c>
      <c r="T57" s="36">
        <v>12.22</v>
      </c>
      <c r="U57" s="34">
        <v>41.7</v>
      </c>
      <c r="V57" s="38">
        <v>1.2560240963855422</v>
      </c>
      <c r="W57" s="36">
        <v>8.5</v>
      </c>
      <c r="X57" s="34">
        <v>41.7</v>
      </c>
      <c r="Y57" s="43">
        <v>1.2560240963855422</v>
      </c>
      <c r="Z57" s="44">
        <v>8.5</v>
      </c>
    </row>
    <row r="58" spans="1:26" ht="15.6" x14ac:dyDescent="0.3">
      <c r="A58" s="27">
        <f t="shared" si="1"/>
        <v>19486187</v>
      </c>
      <c r="B58" s="28" t="s">
        <v>76</v>
      </c>
      <c r="C58" s="24"/>
      <c r="D58" s="29" t="s">
        <v>32</v>
      </c>
      <c r="E58" s="30">
        <v>1504</v>
      </c>
      <c r="F58" s="29">
        <v>2732</v>
      </c>
      <c r="G58" s="27">
        <v>500000</v>
      </c>
      <c r="H58" s="31">
        <v>500000</v>
      </c>
      <c r="I58" s="10"/>
      <c r="J58" s="32">
        <v>28032</v>
      </c>
      <c r="K58" s="26"/>
      <c r="L58" s="33">
        <v>46.25</v>
      </c>
      <c r="M58" s="26"/>
      <c r="N58" s="34">
        <v>85.77</v>
      </c>
      <c r="O58" s="35">
        <v>1.8544864864864867</v>
      </c>
      <c r="P58" s="36">
        <v>39.520000000000003</v>
      </c>
      <c r="Q58" s="37">
        <v>130.51</v>
      </c>
      <c r="R58" s="12"/>
      <c r="S58" s="38">
        <v>2.8218378378378377</v>
      </c>
      <c r="T58" s="36">
        <v>84.26</v>
      </c>
      <c r="U58" s="34">
        <v>129.09</v>
      </c>
      <c r="V58" s="38">
        <v>2.7911351351351352</v>
      </c>
      <c r="W58" s="36">
        <v>82.84</v>
      </c>
      <c r="X58" s="34">
        <v>129.09</v>
      </c>
      <c r="Y58" s="43">
        <v>2.7911351351351352</v>
      </c>
      <c r="Z58" s="44">
        <v>82.84</v>
      </c>
    </row>
    <row r="59" spans="1:26" ht="15.6" x14ac:dyDescent="0.3">
      <c r="A59" s="27">
        <f t="shared" si="1"/>
        <v>19986187</v>
      </c>
      <c r="B59" s="28" t="s">
        <v>67</v>
      </c>
      <c r="C59" s="24"/>
      <c r="D59" s="29" t="s">
        <v>46</v>
      </c>
      <c r="E59" s="30">
        <v>6526</v>
      </c>
      <c r="F59" s="29">
        <v>2532</v>
      </c>
      <c r="G59" s="27">
        <v>500000</v>
      </c>
      <c r="H59" s="31">
        <v>500000</v>
      </c>
      <c r="I59" s="10"/>
      <c r="J59" s="32">
        <v>25462</v>
      </c>
      <c r="K59" s="26"/>
      <c r="L59" s="33">
        <v>42.01</v>
      </c>
      <c r="M59" s="26"/>
      <c r="N59" s="34">
        <v>46.91</v>
      </c>
      <c r="O59" s="35">
        <v>1.1166388955010713</v>
      </c>
      <c r="P59" s="36">
        <v>4.9000000000000057</v>
      </c>
      <c r="Q59" s="37">
        <v>47.14</v>
      </c>
      <c r="R59" s="12"/>
      <c r="S59" s="38">
        <v>1.1221137824327543</v>
      </c>
      <c r="T59" s="36">
        <v>5.13</v>
      </c>
      <c r="U59" s="34">
        <v>46.91</v>
      </c>
      <c r="V59" s="38">
        <v>1.1166388955010713</v>
      </c>
      <c r="W59" s="36">
        <v>4.9000000000000057</v>
      </c>
      <c r="X59" s="34">
        <v>46.91</v>
      </c>
      <c r="Y59" s="43">
        <v>1.1166388955010713</v>
      </c>
      <c r="Z59" s="44">
        <v>4.9000000000000057</v>
      </c>
    </row>
    <row r="60" spans="1:26" ht="15.6" x14ac:dyDescent="0.3">
      <c r="A60" s="27">
        <f t="shared" si="1"/>
        <v>20134002</v>
      </c>
      <c r="B60" s="28" t="s">
        <v>75</v>
      </c>
      <c r="C60" s="24"/>
      <c r="D60" s="29" t="s">
        <v>29</v>
      </c>
      <c r="E60" s="30">
        <v>184</v>
      </c>
      <c r="F60" s="29">
        <v>2476</v>
      </c>
      <c r="G60" s="27">
        <v>147815</v>
      </c>
      <c r="H60" s="31">
        <v>147815</v>
      </c>
      <c r="I60" s="10"/>
      <c r="J60" s="32">
        <v>30750</v>
      </c>
      <c r="K60" s="26"/>
      <c r="L60" s="33">
        <v>32.29</v>
      </c>
      <c r="M60" s="26"/>
      <c r="N60" s="34">
        <v>46.09</v>
      </c>
      <c r="O60" s="35">
        <v>1.4273768968720968</v>
      </c>
      <c r="P60" s="36">
        <v>13.8</v>
      </c>
      <c r="Q60" s="37">
        <v>52.62</v>
      </c>
      <c r="R60" s="12"/>
      <c r="S60" s="38">
        <v>1.6296066893775165</v>
      </c>
      <c r="T60" s="36">
        <v>20.329999999999998</v>
      </c>
      <c r="U60" s="34">
        <v>46.09</v>
      </c>
      <c r="V60" s="38">
        <v>1.4273768968720968</v>
      </c>
      <c r="W60" s="36">
        <v>13.8</v>
      </c>
      <c r="X60" s="34">
        <v>46.09</v>
      </c>
      <c r="Y60" s="43">
        <v>1.4273768968720968</v>
      </c>
      <c r="Z60" s="44">
        <v>13.8</v>
      </c>
    </row>
    <row r="61" spans="1:26" ht="15.6" x14ac:dyDescent="0.3">
      <c r="A61" s="27">
        <f t="shared" si="1"/>
        <v>20634002</v>
      </c>
      <c r="B61" s="28" t="s">
        <v>68</v>
      </c>
      <c r="C61" s="24"/>
      <c r="D61" s="29" t="s">
        <v>46</v>
      </c>
      <c r="E61" s="30">
        <v>706.79</v>
      </c>
      <c r="F61" s="29">
        <v>2472</v>
      </c>
      <c r="G61" s="27">
        <v>500000</v>
      </c>
      <c r="H61" s="31">
        <v>500000</v>
      </c>
      <c r="I61" s="10"/>
      <c r="J61" s="32">
        <v>19914</v>
      </c>
      <c r="K61" s="26"/>
      <c r="L61" s="33">
        <v>32.86</v>
      </c>
      <c r="M61" s="26"/>
      <c r="N61" s="34">
        <v>30.1</v>
      </c>
      <c r="O61" s="35">
        <v>0.91600730371272066</v>
      </c>
      <c r="P61" s="36">
        <v>-2.76</v>
      </c>
      <c r="Q61" s="37">
        <v>41.93</v>
      </c>
      <c r="R61" s="12"/>
      <c r="S61" s="38">
        <v>1.276019476567255</v>
      </c>
      <c r="T61" s="36">
        <v>9.07</v>
      </c>
      <c r="U61" s="34">
        <v>37.75</v>
      </c>
      <c r="V61" s="38">
        <v>1.1488131466828972</v>
      </c>
      <c r="W61" s="36">
        <v>4.8899999999999997</v>
      </c>
      <c r="X61" s="34">
        <v>37.75</v>
      </c>
      <c r="Y61" s="43">
        <v>1.1488131466828972</v>
      </c>
      <c r="Z61" s="44">
        <v>4.8899999999999997</v>
      </c>
    </row>
    <row r="62" spans="1:26" ht="15.6" x14ac:dyDescent="0.3">
      <c r="A62" s="27">
        <f t="shared" si="1"/>
        <v>21134002</v>
      </c>
      <c r="B62" s="28" t="s">
        <v>69</v>
      </c>
      <c r="C62" s="24"/>
      <c r="D62" s="29" t="s">
        <v>29</v>
      </c>
      <c r="E62" s="30">
        <v>3550</v>
      </c>
      <c r="F62" s="29">
        <v>2292</v>
      </c>
      <c r="G62" s="27">
        <v>500000</v>
      </c>
      <c r="H62" s="31">
        <v>500000</v>
      </c>
      <c r="I62" s="10"/>
      <c r="J62" s="32">
        <v>21224</v>
      </c>
      <c r="K62" s="26"/>
      <c r="L62" s="33">
        <v>35.020000000000003</v>
      </c>
      <c r="M62" s="26"/>
      <c r="N62" s="34">
        <v>36.549999999999997</v>
      </c>
      <c r="O62" s="35">
        <v>1.0436893203883493</v>
      </c>
      <c r="P62" s="36">
        <v>1.529999999999994</v>
      </c>
      <c r="Q62" s="37">
        <v>38.17</v>
      </c>
      <c r="R62" s="12"/>
      <c r="S62" s="38">
        <v>1.0899486007995431</v>
      </c>
      <c r="T62" s="36">
        <v>3.15</v>
      </c>
      <c r="U62" s="34">
        <v>37.43</v>
      </c>
      <c r="V62" s="38">
        <v>1.0688178183894916</v>
      </c>
      <c r="W62" s="36">
        <v>2.41</v>
      </c>
      <c r="X62" s="34">
        <v>37.43</v>
      </c>
      <c r="Y62" s="43">
        <v>1.0688178183894916</v>
      </c>
      <c r="Z62" s="44">
        <v>2.41</v>
      </c>
    </row>
    <row r="63" spans="1:26" ht="15.6" x14ac:dyDescent="0.3">
      <c r="A63" s="27">
        <f t="shared" si="1"/>
        <v>21134002</v>
      </c>
      <c r="B63" s="28" t="s">
        <v>74</v>
      </c>
      <c r="C63" s="24"/>
      <c r="D63" s="29" t="s">
        <v>32</v>
      </c>
      <c r="E63" s="30">
        <v>23</v>
      </c>
      <c r="F63" s="29">
        <v>2112</v>
      </c>
      <c r="G63" s="27">
        <v>477500</v>
      </c>
      <c r="H63" s="31">
        <v>0</v>
      </c>
      <c r="I63" s="10"/>
      <c r="J63" s="32">
        <v>31375</v>
      </c>
      <c r="K63" s="26"/>
      <c r="L63" s="33">
        <v>18.829999999999998</v>
      </c>
      <c r="M63" s="26"/>
      <c r="N63" s="34">
        <v>0</v>
      </c>
      <c r="O63" s="35">
        <v>0</v>
      </c>
      <c r="P63" s="36">
        <v>-18.829999999999998</v>
      </c>
      <c r="Q63" s="37">
        <v>320.24</v>
      </c>
      <c r="R63" s="12"/>
      <c r="S63" s="38">
        <v>17.006903876792354</v>
      </c>
      <c r="T63" s="36">
        <v>301.41000000000003</v>
      </c>
      <c r="U63" s="34">
        <v>153.27000000000001</v>
      </c>
      <c r="V63" s="38">
        <v>8.1396707381837512</v>
      </c>
      <c r="W63" s="36">
        <v>134.44</v>
      </c>
      <c r="X63" s="42">
        <v>320.24</v>
      </c>
      <c r="Y63" s="43">
        <v>17.010000000000002</v>
      </c>
      <c r="Z63" s="44">
        <v>301.41000000000003</v>
      </c>
    </row>
    <row r="64" spans="1:26" ht="15" x14ac:dyDescent="0.25">
      <c r="A64" s="27"/>
      <c r="B64" s="28"/>
      <c r="C64" s="24"/>
      <c r="D64" s="29"/>
      <c r="E64" s="30"/>
      <c r="F64" s="30"/>
      <c r="G64" s="27"/>
      <c r="H64" s="32"/>
      <c r="I64" s="26"/>
      <c r="J64" s="32"/>
      <c r="K64" s="26"/>
      <c r="L64" s="33"/>
      <c r="M64" s="26"/>
      <c r="N64" s="27"/>
      <c r="O64" s="35"/>
      <c r="P64" s="36"/>
      <c r="Q64" s="32"/>
      <c r="R64" s="40"/>
      <c r="S64" s="27"/>
      <c r="T64" s="27"/>
      <c r="U64" s="27"/>
      <c r="V64" s="27"/>
      <c r="W64" s="27"/>
      <c r="X64" s="27"/>
      <c r="Y64" s="27"/>
      <c r="Z64" s="27"/>
    </row>
    <row r="65" spans="1:26" ht="15" x14ac:dyDescent="0.25">
      <c r="A65" s="6"/>
      <c r="B65" s="6"/>
      <c r="C65" s="6"/>
      <c r="D65" s="9"/>
      <c r="E65" s="9"/>
      <c r="F65" s="9"/>
      <c r="G65" s="32">
        <v>21902149</v>
      </c>
      <c r="H65" s="32">
        <f>SUM(H9:H63)</f>
        <v>21134002</v>
      </c>
      <c r="I65" s="8"/>
      <c r="J65" s="7"/>
      <c r="K65" s="8"/>
      <c r="L65" s="11"/>
      <c r="M65" s="8"/>
      <c r="N65" s="13"/>
      <c r="O65" s="6"/>
      <c r="P65" s="13"/>
      <c r="Q65" s="7"/>
      <c r="R65" s="8"/>
      <c r="S65" s="6"/>
      <c r="T65" s="6"/>
      <c r="U65" s="14"/>
      <c r="V65" s="14"/>
      <c r="W65" s="14"/>
      <c r="X65" s="15"/>
      <c r="Y65" s="15"/>
      <c r="Z65" s="6"/>
    </row>
    <row r="66" spans="1:26" ht="0.75" customHeight="1" x14ac:dyDescent="0.25">
      <c r="H66" s="16">
        <v>-18328709</v>
      </c>
      <c r="I66" s="16"/>
    </row>
    <row r="67" spans="1:26" ht="15.75" customHeight="1" x14ac:dyDescent="0.25">
      <c r="B67" s="17" t="s">
        <v>70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8"/>
      <c r="O67" s="18"/>
      <c r="P67" s="17"/>
      <c r="Q67" s="17"/>
    </row>
    <row r="68" spans="1:26" ht="18" customHeight="1" x14ac:dyDescent="0.25">
      <c r="B68" s="17" t="s">
        <v>95</v>
      </c>
      <c r="P68" s="17"/>
      <c r="Q68" s="17"/>
    </row>
    <row r="69" spans="1:26" ht="14.25" customHeight="1" x14ac:dyDescent="0.25">
      <c r="B69" s="17" t="s">
        <v>96</v>
      </c>
      <c r="O69" s="17"/>
      <c r="P69" s="17"/>
      <c r="Q69" s="17"/>
    </row>
    <row r="70" spans="1:26" ht="14.25" customHeight="1" x14ac:dyDescent="0.25">
      <c r="B70" s="17" t="s">
        <v>97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26" ht="17.25" customHeight="1" x14ac:dyDescent="0.25">
      <c r="B71" s="17" t="s">
        <v>71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"/>
      <c r="R71" s="17"/>
      <c r="S71" s="17"/>
      <c r="T71" s="17"/>
      <c r="U71" s="17"/>
      <c r="V71" s="17"/>
      <c r="W71" s="17"/>
    </row>
    <row r="72" spans="1:26" ht="17.25" customHeight="1" x14ac:dyDescent="0.25">
      <c r="B72" s="41" t="s">
        <v>72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Q72" s="17"/>
      <c r="R72" s="17"/>
      <c r="S72" s="17"/>
      <c r="T72" s="17"/>
      <c r="U72" s="17"/>
      <c r="V72" s="17"/>
      <c r="W72" s="17"/>
    </row>
  </sheetData>
  <phoneticPr fontId="0" type="noConversion"/>
  <pageMargins left="1.25" right="0.12" top="0.5" bottom="0.25" header="0" footer="0"/>
  <pageSetup paperSize="17"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cc5242</dc:creator>
  <cp:lastModifiedBy>Aniket Gupta</cp:lastModifiedBy>
  <cp:lastPrinted>2002-12-12T16:41:35Z</cp:lastPrinted>
  <dcterms:created xsi:type="dcterms:W3CDTF">2002-11-06T17:43:54Z</dcterms:created>
  <dcterms:modified xsi:type="dcterms:W3CDTF">2024-02-03T22:13:55Z</dcterms:modified>
</cp:coreProperties>
</file>