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411729D-930C-4BAA-A91D-E8E134CD050A}" xr6:coauthVersionLast="47" xr6:coauthVersionMax="47" xr10:uidLastSave="{00000000-0000-0000-0000-000000000000}"/>
  <bookViews>
    <workbookView xWindow="3348" yWindow="3348" windowWidth="17280" windowHeight="8880"/>
  </bookViews>
  <sheets>
    <sheet name="Attach A" sheetId="1" r:id="rId1"/>
    <sheet name="Attach B" sheetId="6" r:id="rId2"/>
    <sheet name="Financial Schedule 1 - RM" sheetId="2" r:id="rId3"/>
    <sheet name="Financial Schedule 1 - LC" sheetId="3" r:id="rId4"/>
    <sheet name="Financial Schedule II - RM" sheetId="4" r:id="rId5"/>
    <sheet name="Supporting Schedul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12" i="3" s="1"/>
  <c r="B12" i="3"/>
  <c r="B20" i="3" s="1"/>
  <c r="C15" i="3"/>
  <c r="C16" i="3"/>
  <c r="B18" i="3"/>
  <c r="B11" i="2"/>
  <c r="C11" i="2"/>
  <c r="B14" i="2"/>
  <c r="C14" i="2"/>
  <c r="B27" i="2"/>
  <c r="B9" i="4"/>
  <c r="B20" i="4" s="1"/>
  <c r="C9" i="4"/>
  <c r="D9" i="4" s="1"/>
  <c r="B12" i="4"/>
  <c r="D12" i="4" s="1"/>
  <c r="C12" i="4"/>
  <c r="B15" i="4"/>
  <c r="C15" i="4"/>
  <c r="D15" i="4" s="1"/>
  <c r="B18" i="4"/>
  <c r="D18" i="4" s="1"/>
  <c r="C18" i="4"/>
  <c r="D23" i="4"/>
  <c r="D8" i="5"/>
  <c r="D12" i="5" s="1"/>
  <c r="C19" i="2" s="1"/>
  <c r="D9" i="5"/>
  <c r="D10" i="5"/>
  <c r="D11" i="5"/>
  <c r="D15" i="5"/>
  <c r="D17" i="5" s="1"/>
  <c r="C20" i="2" s="1"/>
  <c r="D16" i="5"/>
  <c r="B17" i="5"/>
  <c r="C17" i="5"/>
  <c r="D19" i="5"/>
  <c r="D21" i="5" s="1"/>
  <c r="D20" i="5"/>
  <c r="B21" i="5"/>
  <c r="B23" i="5" s="1"/>
  <c r="C21" i="5"/>
  <c r="C23" i="5" s="1"/>
  <c r="D31" i="5"/>
  <c r="D32" i="5"/>
  <c r="D36" i="5" s="1"/>
  <c r="C24" i="2" s="1"/>
  <c r="D33" i="5"/>
  <c r="D34" i="5"/>
  <c r="D35" i="5"/>
  <c r="B36" i="5"/>
  <c r="C36" i="5"/>
  <c r="D38" i="5"/>
  <c r="D40" i="5" s="1"/>
  <c r="C22" i="2" s="1"/>
  <c r="D39" i="5"/>
  <c r="B40" i="5"/>
  <c r="C40" i="5"/>
  <c r="D43" i="5"/>
  <c r="D49" i="5" s="1"/>
  <c r="C25" i="2" s="1"/>
  <c r="D44" i="5"/>
  <c r="D45" i="5"/>
  <c r="D46" i="5"/>
  <c r="D47" i="5"/>
  <c r="D48" i="5"/>
  <c r="B49" i="5"/>
  <c r="C49" i="5"/>
  <c r="D52" i="5"/>
  <c r="D54" i="5" s="1"/>
  <c r="C23" i="2" s="1"/>
  <c r="D53" i="5"/>
  <c r="B54" i="5"/>
  <c r="C54" i="5"/>
  <c r="D57" i="5"/>
  <c r="D59" i="5" s="1"/>
  <c r="D58" i="5"/>
  <c r="B59" i="5"/>
  <c r="C59" i="5"/>
  <c r="C26" i="2" l="1"/>
  <c r="D23" i="5"/>
  <c r="D61" i="5" s="1"/>
  <c r="C21" i="2"/>
  <c r="C27" i="2"/>
  <c r="D20" i="4"/>
  <c r="D25" i="4" s="1"/>
  <c r="D27" i="4" s="1"/>
  <c r="C18" i="3"/>
  <c r="C20" i="3" s="1"/>
  <c r="B27" i="4"/>
  <c r="B25" i="4"/>
  <c r="B9" i="2" s="1"/>
  <c r="B16" i="2" s="1"/>
  <c r="B30" i="2" s="1"/>
  <c r="C17" i="3"/>
  <c r="C20" i="4"/>
  <c r="C25" i="4" s="1"/>
  <c r="C27" i="4" s="1"/>
  <c r="C9" i="2" s="1"/>
  <c r="C16" i="2" s="1"/>
  <c r="C30" i="2" l="1"/>
</calcChain>
</file>

<file path=xl/sharedStrings.xml><?xml version="1.0" encoding="utf-8"?>
<sst xmlns="http://schemas.openxmlformats.org/spreadsheetml/2006/main" count="219" uniqueCount="120">
  <si>
    <t>Attachment A</t>
  </si>
  <si>
    <t>Beta Alpha Psi</t>
  </si>
  <si>
    <t>2001 Regional Meeting</t>
  </si>
  <si>
    <t>Host Chapter Student Attendance Detail Summary</t>
  </si>
  <si>
    <t>University</t>
  </si>
  <si>
    <t>XXX</t>
  </si>
  <si>
    <t>Chapter</t>
  </si>
  <si>
    <t>Chapter No.</t>
  </si>
  <si>
    <t xml:space="preserve">Faculty Advisor Name </t>
  </si>
  <si>
    <t>Attended :</t>
  </si>
  <si>
    <t>yes</t>
  </si>
  <si>
    <t>Student Names (who registered)</t>
  </si>
  <si>
    <t>Attended the meeting with the National Council Representatives</t>
  </si>
  <si>
    <t>Gave a Presentation</t>
  </si>
  <si>
    <t>x</t>
  </si>
  <si>
    <t>APPROVED BY THE REGIONAL DIRECTOR:</t>
  </si>
  <si>
    <t>Xxxxxx</t>
  </si>
  <si>
    <t xml:space="preserve">  Total number of sessions presented by chapter: _____</t>
  </si>
  <si>
    <t>Attachment B</t>
  </si>
  <si>
    <t xml:space="preserve"> Student Attendance Detail Summary</t>
  </si>
  <si>
    <t xml:space="preserve">  Total number of sessions presented by chapter: </t>
  </si>
  <si>
    <t>_______</t>
  </si>
  <si>
    <t>XXX Regional Meeting</t>
  </si>
  <si>
    <t>Financial Schedule I</t>
  </si>
  <si>
    <t>SUMMARY OF CASH RECEIPTS AND DISBURSEMENTS</t>
  </si>
  <si>
    <t>XXX Chapter,   DATE</t>
  </si>
  <si>
    <t>Cash Receipts</t>
  </si>
  <si>
    <t>Budget</t>
  </si>
  <si>
    <t>Actual</t>
  </si>
  <si>
    <t xml:space="preserve">     National Office Host Chapter Advance</t>
  </si>
  <si>
    <t xml:space="preserve">     Host Chapter Reimbursement Requested from</t>
  </si>
  <si>
    <t xml:space="preserve">          National Office (Financial Schedule II)</t>
  </si>
  <si>
    <t xml:space="preserve">     Registration Fees Received From Students</t>
  </si>
  <si>
    <t xml:space="preserve">          200 estimated/ 210 actual* $40 each*</t>
  </si>
  <si>
    <t xml:space="preserve">     Guests</t>
  </si>
  <si>
    <t xml:space="preserve">     Other cash receipts </t>
  </si>
  <si>
    <t>Total Cash Receipts</t>
  </si>
  <si>
    <t>Cash Disbursements:</t>
  </si>
  <si>
    <t xml:space="preserve">     Food </t>
  </si>
  <si>
    <t xml:space="preserve">     A-V Equipment Rental</t>
  </si>
  <si>
    <t xml:space="preserve">     Printing</t>
  </si>
  <si>
    <t xml:space="preserve">     Postage</t>
  </si>
  <si>
    <t xml:space="preserve">     Supplies</t>
  </si>
  <si>
    <t xml:space="preserve">     Long distance telephone charges</t>
  </si>
  <si>
    <t>Total cash disbursements</t>
  </si>
  <si>
    <t xml:space="preserve">Excess of cash receipts over </t>
  </si>
  <si>
    <t>cash disbursements</t>
  </si>
  <si>
    <t>XXX Chapter,  DATE</t>
  </si>
  <si>
    <t xml:space="preserve">          66 estimated/ 76 actual* $10 each</t>
  </si>
  <si>
    <t>Financial Schedule II</t>
  </si>
  <si>
    <t>SUMMARY OF NATIONAL OFFICE SUPPORT</t>
  </si>
  <si>
    <t xml:space="preserve">Actual </t>
  </si>
  <si>
    <t>Variance</t>
  </si>
  <si>
    <t>Chapter Students Registering for Meeting</t>
  </si>
  <si>
    <t>Faculty Advisors Registering for Meeting</t>
  </si>
  <si>
    <t>National Council Members Registering for Meeting</t>
  </si>
  <si>
    <t>Advisory Forum Members Registering for Meeting</t>
  </si>
  <si>
    <t>Subtotal</t>
  </si>
  <si>
    <t>Less: National Office Host</t>
  </si>
  <si>
    <t>Chapter Advance</t>
  </si>
  <si>
    <t xml:space="preserve">     Subtotal</t>
  </si>
  <si>
    <t>Host Chapter reimbursement from National Office</t>
  </si>
  <si>
    <t xml:space="preserve">Students </t>
  </si>
  <si>
    <t>Advisors</t>
  </si>
  <si>
    <t>Council</t>
  </si>
  <si>
    <t>Forum</t>
  </si>
  <si>
    <t>budget</t>
  </si>
  <si>
    <t>actual</t>
  </si>
  <si>
    <t>200 budget: 210 actual * $25</t>
  </si>
  <si>
    <t>20 budget: 22 actual * $65</t>
  </si>
  <si>
    <t xml:space="preserve"> </t>
  </si>
  <si>
    <t>3 budget: 4 actual * $65</t>
  </si>
  <si>
    <t>5 budget: 4 actual * $65</t>
  </si>
  <si>
    <t>Supporting Schedule of Expenses - Hotel</t>
  </si>
  <si>
    <t xml:space="preserve"> Regional Meeting </t>
  </si>
  <si>
    <t xml:space="preserve"> Leadership Conference </t>
  </si>
  <si>
    <t xml:space="preserve"> Total </t>
  </si>
  <si>
    <t xml:space="preserve">Hyatt Regency </t>
  </si>
  <si>
    <t>Food</t>
  </si>
  <si>
    <t>3/12/99 snack</t>
  </si>
  <si>
    <t>3/12/99 closing</t>
  </si>
  <si>
    <t>3/13/99 breakfast</t>
  </si>
  <si>
    <t>3/13/99 lunch</t>
  </si>
  <si>
    <t xml:space="preserve">     Totals</t>
  </si>
  <si>
    <t>Audio Visual</t>
  </si>
  <si>
    <t>Supplies</t>
  </si>
  <si>
    <t xml:space="preserve">Business Center </t>
  </si>
  <si>
    <t>Total Hyatt Bill</t>
  </si>
  <si>
    <t>Supporting Schedule of Expenses - Other</t>
  </si>
  <si>
    <t>Office Depot</t>
  </si>
  <si>
    <t>Wal Mart</t>
  </si>
  <si>
    <t xml:space="preserve">     Total</t>
  </si>
  <si>
    <t>Printing</t>
  </si>
  <si>
    <t>Kinko's</t>
  </si>
  <si>
    <t>Awards/Gifts</t>
  </si>
  <si>
    <t>Things Remembered</t>
  </si>
  <si>
    <t>Jelly Beans</t>
  </si>
  <si>
    <t>Crate And Barrel</t>
  </si>
  <si>
    <t xml:space="preserve">Parkway Promotions </t>
  </si>
  <si>
    <t xml:space="preserve">Kruse &amp; Muer </t>
  </si>
  <si>
    <t>Hudson's</t>
  </si>
  <si>
    <t>Postage</t>
  </si>
  <si>
    <t xml:space="preserve">Long Distance </t>
  </si>
  <si>
    <t>Airtouch Cellular</t>
  </si>
  <si>
    <t>Ameritech</t>
  </si>
  <si>
    <t xml:space="preserve"> Leadership Conference Fees </t>
  </si>
  <si>
    <t xml:space="preserve">        100 estimated/ 110 actual *$15 each*</t>
  </si>
  <si>
    <t xml:space="preserve">     Supplies-hotel</t>
  </si>
  <si>
    <t>TOTAL EXPENSES</t>
  </si>
  <si>
    <t xml:space="preserve">XXX Leadership Conference </t>
  </si>
  <si>
    <t>Attended Leadership Conference</t>
  </si>
  <si>
    <t xml:space="preserve">Returned Evaluation Form </t>
  </si>
  <si>
    <t xml:space="preserve">REGIONAL DIRECTOR USE ONLY- </t>
  </si>
  <si>
    <t xml:space="preserve">SUMMARY CHAPTER REPORTING </t>
  </si>
  <si>
    <t>Attended Regional Meeting</t>
  </si>
  <si>
    <t>Presented at Regional Meeting</t>
  </si>
  <si>
    <t>Presented a Best Practice</t>
  </si>
  <si>
    <t>NOTE TO ATTENDING CHAPTERS: If you disagree with the check-off credit to your chapter for the regional meeting, CONTACT YOUR REGIONAL DIRECTOR, NOT THE NATIONAL OFFICE.</t>
  </si>
  <si>
    <t xml:space="preserve">                       Use this schedule ONLY if not also hosting regional meeting</t>
  </si>
  <si>
    <t xml:space="preserve">  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</si>
</sst>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Continuous" wrapText="1"/>
    </xf>
    <xf numFmtId="0" fontId="3" fillId="0" borderId="3" xfId="0" applyFont="1" applyBorder="1" applyAlignment="1">
      <alignment horizontal="centerContinuous" wrapText="1"/>
    </xf>
    <xf numFmtId="0" fontId="0" fillId="0" borderId="4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6" xfId="0" applyFont="1" applyBorder="1" applyAlignment="1">
      <alignment horizontal="right"/>
    </xf>
    <xf numFmtId="0" fontId="3" fillId="0" borderId="9" xfId="0" applyFont="1" applyBorder="1" applyAlignment="1"/>
    <xf numFmtId="0" fontId="5" fillId="0" borderId="0" xfId="0" applyFont="1" applyBorder="1"/>
    <xf numFmtId="0" fontId="3" fillId="0" borderId="10" xfId="0" applyFont="1" applyBorder="1"/>
    <xf numFmtId="0" fontId="3" fillId="0" borderId="0" xfId="0" applyFont="1" applyBorder="1"/>
    <xf numFmtId="0" fontId="5" fillId="0" borderId="0" xfId="0" applyFont="1"/>
    <xf numFmtId="0" fontId="3" fillId="0" borderId="0" xfId="0" applyFont="1" applyAlignment="1">
      <alignment horizontal="centerContinuous" wrapText="1"/>
    </xf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43" fontId="3" fillId="0" borderId="0" xfId="1" applyFont="1"/>
    <xf numFmtId="43" fontId="0" fillId="0" borderId="0" xfId="1" applyFont="1"/>
    <xf numFmtId="0" fontId="3" fillId="0" borderId="0" xfId="0" quotePrefix="1" applyFont="1" applyAlignment="1">
      <alignment horizontal="left"/>
    </xf>
    <xf numFmtId="43" fontId="3" fillId="0" borderId="7" xfId="1" applyFont="1" applyBorder="1"/>
    <xf numFmtId="43" fontId="3" fillId="0" borderId="1" xfId="1" applyFont="1" applyBorder="1"/>
    <xf numFmtId="0" fontId="3" fillId="0" borderId="11" xfId="0" applyFont="1" applyBorder="1"/>
    <xf numFmtId="2" fontId="3" fillId="0" borderId="12" xfId="0" applyNumberFormat="1" applyFont="1" applyBorder="1"/>
    <xf numFmtId="43" fontId="3" fillId="0" borderId="12" xfId="1" applyFont="1" applyBorder="1"/>
    <xf numFmtId="2" fontId="3" fillId="0" borderId="0" xfId="0" applyNumberFormat="1" applyFont="1"/>
    <xf numFmtId="2" fontId="3" fillId="0" borderId="1" xfId="0" applyNumberFormat="1" applyFont="1" applyBorder="1"/>
    <xf numFmtId="2" fontId="3" fillId="0" borderId="13" xfId="0" applyNumberFormat="1" applyFont="1" applyBorder="1"/>
    <xf numFmtId="2" fontId="3" fillId="0" borderId="14" xfId="0" applyNumberFormat="1" applyFont="1" applyBorder="1"/>
    <xf numFmtId="0" fontId="6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3" fillId="0" borderId="0" xfId="0" applyFont="1" applyAlignment="1">
      <alignment horizontal="center"/>
    </xf>
    <xf numFmtId="4" fontId="0" fillId="0" borderId="0" xfId="0" applyNumberFormat="1"/>
    <xf numFmtId="14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5" xfId="0" applyBorder="1"/>
    <xf numFmtId="0" fontId="3" fillId="0" borderId="15" xfId="0" applyFont="1" applyBorder="1"/>
    <xf numFmtId="0" fontId="5" fillId="0" borderId="0" xfId="0" applyFont="1" applyFill="1" applyBorder="1"/>
    <xf numFmtId="0" fontId="5" fillId="0" borderId="16" xfId="0" applyFont="1" applyBorder="1" applyAlignment="1">
      <alignment horizontal="right" wrapText="1"/>
    </xf>
    <xf numFmtId="0" fontId="5" fillId="0" borderId="17" xfId="0" applyFont="1" applyBorder="1"/>
    <xf numFmtId="0" fontId="5" fillId="0" borderId="18" xfId="0" applyFont="1" applyBorder="1"/>
    <xf numFmtId="0" fontId="3" fillId="0" borderId="17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abSelected="1" workbookViewId="0"/>
  </sheetViews>
  <sheetFormatPr defaultRowHeight="15" x14ac:dyDescent="0.25"/>
  <cols>
    <col min="1" max="1" width="14" style="4" customWidth="1"/>
    <col min="2" max="2" width="4.88671875" style="4" customWidth="1"/>
    <col min="3" max="3" width="6.88671875" style="4" customWidth="1"/>
    <col min="4" max="4" width="4.109375" style="4" customWidth="1"/>
    <col min="5" max="5" width="6.88671875" style="4" customWidth="1"/>
    <col min="6" max="6" width="5.6640625" style="4" customWidth="1"/>
    <col min="7" max="7" width="2.109375" style="4" customWidth="1"/>
    <col min="8" max="9" width="9.109375" style="4" customWidth="1"/>
    <col min="10" max="10" width="13.5546875" style="4" customWidth="1"/>
    <col min="11" max="11" width="14" customWidth="1"/>
  </cols>
  <sheetData>
    <row r="1" spans="1:11" ht="15.6" x14ac:dyDescent="0.3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</row>
    <row r="2" spans="1:11" ht="15.6" x14ac:dyDescent="0.3">
      <c r="A2" s="3" t="s">
        <v>1</v>
      </c>
      <c r="B2" s="3"/>
      <c r="C2" s="3"/>
      <c r="D2" s="2"/>
      <c r="E2" s="2"/>
      <c r="F2" s="2"/>
      <c r="G2" s="2"/>
      <c r="H2" s="2"/>
      <c r="I2" s="2"/>
      <c r="J2" s="2"/>
    </row>
    <row r="3" spans="1:11" ht="15.6" x14ac:dyDescent="0.3">
      <c r="A3" s="3" t="s">
        <v>2</v>
      </c>
      <c r="B3" s="3"/>
      <c r="C3" s="3"/>
      <c r="D3" s="2"/>
      <c r="E3" s="2"/>
      <c r="F3" s="2"/>
      <c r="G3" s="2"/>
      <c r="H3" s="2"/>
      <c r="I3" s="2"/>
      <c r="J3" s="2"/>
    </row>
    <row r="4" spans="1:11" ht="15.6" x14ac:dyDescent="0.3">
      <c r="A4" s="3" t="s">
        <v>3</v>
      </c>
      <c r="B4" s="3"/>
      <c r="C4" s="3"/>
      <c r="D4" s="2"/>
      <c r="E4" s="2"/>
      <c r="F4" s="2"/>
      <c r="G4" s="2"/>
      <c r="H4" s="2"/>
      <c r="I4" s="2"/>
      <c r="J4" s="2"/>
    </row>
    <row r="6" spans="1:11" ht="15.6" x14ac:dyDescent="0.3">
      <c r="A6" s="5" t="s">
        <v>4</v>
      </c>
      <c r="B6" s="6" t="s">
        <v>5</v>
      </c>
      <c r="C6" s="5"/>
    </row>
    <row r="7" spans="1:11" ht="15.6" x14ac:dyDescent="0.3">
      <c r="A7" s="5" t="s">
        <v>6</v>
      </c>
      <c r="B7" s="6" t="s">
        <v>5</v>
      </c>
      <c r="C7" s="5"/>
    </row>
    <row r="8" spans="1:11" ht="15.6" x14ac:dyDescent="0.3">
      <c r="A8" s="5" t="s">
        <v>7</v>
      </c>
      <c r="B8" s="6" t="s">
        <v>5</v>
      </c>
      <c r="C8" s="5"/>
    </row>
    <row r="9" spans="1:11" x14ac:dyDescent="0.25">
      <c r="A9" s="4" t="s">
        <v>17</v>
      </c>
    </row>
    <row r="11" spans="1:11" ht="15.6" thickBot="1" x14ac:dyDescent="0.3">
      <c r="A11" s="4" t="s">
        <v>8</v>
      </c>
      <c r="D11" s="7" t="s">
        <v>5</v>
      </c>
      <c r="E11" s="7"/>
      <c r="F11" s="8"/>
      <c r="G11"/>
      <c r="H11" s="4" t="s">
        <v>9</v>
      </c>
      <c r="I11"/>
      <c r="J11" s="9" t="s">
        <v>10</v>
      </c>
    </row>
    <row r="13" spans="1:11" ht="60" customHeight="1" x14ac:dyDescent="0.25">
      <c r="A13" s="10" t="s">
        <v>11</v>
      </c>
      <c r="B13" s="11"/>
      <c r="C13" s="12"/>
      <c r="D13" s="10" t="s">
        <v>111</v>
      </c>
      <c r="E13" s="13"/>
      <c r="F13" s="13"/>
      <c r="G13" s="14"/>
      <c r="H13" s="10" t="s">
        <v>12</v>
      </c>
      <c r="I13" s="12"/>
      <c r="J13" s="10" t="s">
        <v>13</v>
      </c>
      <c r="K13" s="62" t="s">
        <v>110</v>
      </c>
    </row>
    <row r="14" spans="1:11" x14ac:dyDescent="0.25">
      <c r="A14" s="16" t="s">
        <v>16</v>
      </c>
      <c r="B14" s="17"/>
      <c r="C14" s="18"/>
      <c r="D14" s="19"/>
      <c r="E14" s="20" t="s">
        <v>14</v>
      </c>
      <c r="F14" s="21"/>
      <c r="G14" s="22"/>
      <c r="H14" s="23"/>
      <c r="I14" s="22"/>
      <c r="J14" s="61" t="s">
        <v>14</v>
      </c>
      <c r="K14" s="63"/>
    </row>
    <row r="15" spans="1:11" x14ac:dyDescent="0.25">
      <c r="A15" s="16" t="s">
        <v>16</v>
      </c>
      <c r="B15" s="17"/>
      <c r="C15" s="18"/>
      <c r="D15" s="19"/>
      <c r="E15" s="20" t="s">
        <v>14</v>
      </c>
      <c r="F15" s="21"/>
      <c r="G15" s="22"/>
      <c r="H15" s="23" t="s">
        <v>14</v>
      </c>
      <c r="I15" s="22"/>
      <c r="J15" s="61"/>
      <c r="K15" s="63"/>
    </row>
    <row r="16" spans="1:11" x14ac:dyDescent="0.25">
      <c r="A16" s="16" t="s">
        <v>16</v>
      </c>
      <c r="B16" s="17"/>
      <c r="C16" s="18"/>
      <c r="D16" s="19"/>
      <c r="E16" s="20" t="s">
        <v>14</v>
      </c>
      <c r="F16" s="21"/>
      <c r="G16" s="22"/>
      <c r="H16" s="23"/>
      <c r="I16" s="22"/>
      <c r="J16" s="61"/>
      <c r="K16" s="63"/>
    </row>
    <row r="17" spans="1:11" x14ac:dyDescent="0.25">
      <c r="A17" s="16" t="s">
        <v>16</v>
      </c>
      <c r="B17" s="17"/>
      <c r="C17" s="18"/>
      <c r="D17" s="19"/>
      <c r="E17" s="20" t="s">
        <v>14</v>
      </c>
      <c r="F17" s="21"/>
      <c r="G17" s="22"/>
      <c r="H17" s="23"/>
      <c r="I17" s="22"/>
      <c r="J17" s="61" t="s">
        <v>14</v>
      </c>
      <c r="K17" s="63"/>
    </row>
    <row r="18" spans="1:11" x14ac:dyDescent="0.25">
      <c r="A18" s="16" t="s">
        <v>16</v>
      </c>
      <c r="B18" s="17"/>
      <c r="C18" s="18"/>
      <c r="D18" s="19"/>
      <c r="E18" s="20" t="s">
        <v>14</v>
      </c>
      <c r="F18" s="21"/>
      <c r="G18" s="22"/>
      <c r="H18" s="23" t="s">
        <v>14</v>
      </c>
      <c r="I18" s="22"/>
      <c r="J18" s="19"/>
      <c r="K18" s="63"/>
    </row>
    <row r="19" spans="1:11" x14ac:dyDescent="0.25">
      <c r="A19" s="16"/>
      <c r="B19" s="17"/>
      <c r="C19" s="18"/>
      <c r="D19" s="19"/>
      <c r="E19" s="20"/>
      <c r="F19" s="21"/>
      <c r="G19" s="22"/>
      <c r="H19" s="23"/>
      <c r="I19" s="22"/>
      <c r="J19" s="19"/>
      <c r="K19" s="63"/>
    </row>
    <row r="20" spans="1:11" x14ac:dyDescent="0.25">
      <c r="A20" s="16"/>
      <c r="B20" s="17"/>
      <c r="C20" s="18"/>
      <c r="D20" s="19"/>
      <c r="E20" s="20"/>
      <c r="F20" s="21"/>
      <c r="G20" s="22"/>
      <c r="H20" s="23"/>
      <c r="I20" s="22"/>
      <c r="J20" s="19"/>
      <c r="K20" s="63"/>
    </row>
    <row r="21" spans="1:11" x14ac:dyDescent="0.25">
      <c r="A21" s="16"/>
      <c r="B21" s="17"/>
      <c r="C21" s="18"/>
      <c r="D21" s="19"/>
      <c r="E21" s="20"/>
      <c r="F21" s="21"/>
      <c r="G21" s="22"/>
      <c r="H21" s="23"/>
      <c r="I21" s="22"/>
      <c r="J21" s="19"/>
      <c r="K21" s="63"/>
    </row>
    <row r="22" spans="1:11" x14ac:dyDescent="0.25">
      <c r="A22" s="16"/>
      <c r="B22" s="17"/>
      <c r="C22" s="18"/>
      <c r="D22" s="19"/>
      <c r="E22" s="20"/>
      <c r="F22" s="21"/>
      <c r="G22" s="22"/>
      <c r="H22" s="23"/>
      <c r="I22" s="22"/>
      <c r="J22" s="19"/>
      <c r="K22" s="63"/>
    </row>
    <row r="23" spans="1:11" x14ac:dyDescent="0.25">
      <c r="A23" s="16"/>
      <c r="B23" s="17"/>
      <c r="C23" s="18"/>
      <c r="D23" s="19"/>
      <c r="E23" s="20"/>
      <c r="F23" s="21"/>
      <c r="G23" s="22"/>
      <c r="H23" s="23"/>
      <c r="I23" s="22"/>
      <c r="J23" s="19"/>
      <c r="K23" s="63"/>
    </row>
    <row r="24" spans="1:11" x14ac:dyDescent="0.25">
      <c r="A24" s="16"/>
      <c r="B24" s="17"/>
      <c r="C24" s="18"/>
      <c r="D24" s="19"/>
      <c r="E24" s="20"/>
      <c r="F24" s="21"/>
      <c r="G24" s="22"/>
      <c r="H24" s="23"/>
      <c r="I24" s="22"/>
      <c r="J24" s="19"/>
      <c r="K24" s="63"/>
    </row>
    <row r="25" spans="1:11" x14ac:dyDescent="0.25">
      <c r="A25" s="26"/>
      <c r="B25" s="27"/>
      <c r="C25" s="28"/>
      <c r="D25" s="29"/>
      <c r="E25" s="30"/>
      <c r="F25" s="31"/>
      <c r="G25" s="32"/>
      <c r="H25" s="33"/>
      <c r="I25" s="32"/>
      <c r="J25" s="29"/>
      <c r="K25" s="63"/>
    </row>
    <row r="26" spans="1:11" x14ac:dyDescent="0.25">
      <c r="D26" s="2"/>
      <c r="E26" s="2"/>
      <c r="F26" s="2"/>
      <c r="G26" s="2"/>
      <c r="K26" s="63"/>
    </row>
    <row r="27" spans="1:11" ht="40.200000000000003" thickBot="1" x14ac:dyDescent="0.3">
      <c r="A27" s="64" t="s">
        <v>113</v>
      </c>
      <c r="B27" s="36"/>
      <c r="C27" s="36"/>
      <c r="D27" s="36"/>
      <c r="E27" s="36"/>
      <c r="F27" s="36"/>
      <c r="G27" s="36"/>
      <c r="H27" s="36"/>
      <c r="I27" s="36"/>
      <c r="J27" s="66" t="s">
        <v>112</v>
      </c>
    </row>
    <row r="28" spans="1:11" ht="13.8" thickBot="1" x14ac:dyDescent="0.3">
      <c r="A28" s="35" t="s">
        <v>114</v>
      </c>
      <c r="B28" s="35"/>
      <c r="C28" s="35"/>
      <c r="D28" s="35"/>
      <c r="E28" s="35"/>
      <c r="F28" s="35"/>
      <c r="G28" s="35"/>
      <c r="H28" s="35"/>
      <c r="I28" s="35"/>
      <c r="J28" s="67" t="s">
        <v>14</v>
      </c>
    </row>
    <row r="29" spans="1:11" ht="13.8" thickBot="1" x14ac:dyDescent="0.3">
      <c r="A29" s="35" t="s">
        <v>110</v>
      </c>
      <c r="B29" s="35"/>
      <c r="C29" s="35"/>
      <c r="D29" s="35"/>
      <c r="E29" s="35"/>
      <c r="F29" s="35"/>
      <c r="G29" s="35"/>
      <c r="H29" s="35"/>
      <c r="I29" s="35"/>
      <c r="J29" s="68" t="s">
        <v>14</v>
      </c>
    </row>
    <row r="30" spans="1:11" ht="13.8" thickBot="1" x14ac:dyDescent="0.3">
      <c r="A30" s="35" t="s">
        <v>115</v>
      </c>
      <c r="B30" s="35"/>
      <c r="C30" s="35"/>
      <c r="D30" s="35"/>
      <c r="E30" s="35"/>
      <c r="F30" s="35"/>
      <c r="G30" s="35"/>
      <c r="H30" s="35"/>
      <c r="I30" s="35"/>
      <c r="J30" s="68" t="s">
        <v>14</v>
      </c>
    </row>
    <row r="31" spans="1:11" ht="15.6" thickBot="1" x14ac:dyDescent="0.3">
      <c r="A31" s="65" t="s">
        <v>116</v>
      </c>
      <c r="B31" s="35"/>
      <c r="C31" s="35"/>
      <c r="D31" s="35"/>
      <c r="E31" s="65"/>
      <c r="F31" s="35"/>
      <c r="G31" s="35"/>
      <c r="H31" s="35"/>
      <c r="I31" s="37"/>
      <c r="J31" s="69" t="s">
        <v>14</v>
      </c>
    </row>
    <row r="32" spans="1:11" ht="15.6" thickBot="1" x14ac:dyDescent="0.3">
      <c r="A32" s="4" t="s">
        <v>15</v>
      </c>
      <c r="G32" s="7"/>
      <c r="H32" s="7"/>
      <c r="I32" s="7"/>
      <c r="J32" s="7"/>
    </row>
    <row r="34" spans="1:10" ht="45" x14ac:dyDescent="0.25">
      <c r="A34" s="39" t="s">
        <v>117</v>
      </c>
      <c r="B34" s="39"/>
      <c r="C34" s="39"/>
      <c r="D34" s="39"/>
      <c r="E34" s="39"/>
      <c r="F34" s="39"/>
      <c r="G34" s="39"/>
      <c r="H34" s="39"/>
      <c r="I34" s="39"/>
      <c r="J34" s="39"/>
    </row>
    <row r="35" spans="1:10" x14ac:dyDescent="0.25">
      <c r="A35" s="38"/>
      <c r="B35" s="35"/>
      <c r="C35" s="38"/>
      <c r="D35" s="38"/>
      <c r="E35" s="38"/>
      <c r="F35" s="38"/>
      <c r="G35" s="35"/>
      <c r="H35" s="35"/>
      <c r="I35" s="37"/>
      <c r="J35" s="37"/>
    </row>
    <row r="36" spans="1:10" ht="15.6" thickBot="1" x14ac:dyDescent="0.3">
      <c r="G36" s="7"/>
      <c r="H36" s="7"/>
      <c r="I36" s="7"/>
      <c r="J36" s="7"/>
    </row>
  </sheetData>
  <pageMargins left="0.75" right="0.75" top="1" bottom="1" header="0.5" footer="0.5"/>
  <pageSetup scale="9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opLeftCell="A10" workbookViewId="0">
      <selection activeCell="H12" sqref="H12"/>
    </sheetView>
  </sheetViews>
  <sheetFormatPr defaultColWidth="9.109375" defaultRowHeight="15" x14ac:dyDescent="0.25"/>
  <cols>
    <col min="1" max="1" width="14" style="4" customWidth="1"/>
    <col min="2" max="2" width="4.88671875" style="4" customWidth="1"/>
    <col min="3" max="3" width="6.88671875" style="4" customWidth="1"/>
    <col min="4" max="4" width="4.109375" style="4" customWidth="1"/>
    <col min="5" max="5" width="6.88671875" style="4" customWidth="1"/>
    <col min="6" max="6" width="9.109375" style="4"/>
    <col min="7" max="7" width="2.109375" style="4" customWidth="1"/>
    <col min="8" max="9" width="9.109375" style="4"/>
    <col min="10" max="11" width="13.88671875" style="4" customWidth="1"/>
    <col min="12" max="16384" width="9.109375" style="4"/>
  </cols>
  <sheetData>
    <row r="1" spans="1:11" ht="15.6" x14ac:dyDescent="0.3">
      <c r="A1" s="1" t="s">
        <v>18</v>
      </c>
      <c r="B1" s="1"/>
      <c r="C1" s="1"/>
      <c r="D1" s="2"/>
      <c r="E1" s="2"/>
      <c r="F1" s="2"/>
      <c r="G1" s="2"/>
      <c r="H1" s="2"/>
      <c r="I1" s="2"/>
      <c r="J1" s="2"/>
    </row>
    <row r="2" spans="1:11" ht="15.6" x14ac:dyDescent="0.3">
      <c r="A2" s="3" t="s">
        <v>1</v>
      </c>
      <c r="B2" s="3"/>
      <c r="C2" s="3"/>
      <c r="D2" s="2"/>
      <c r="E2" s="2"/>
      <c r="F2" s="2"/>
      <c r="G2" s="2"/>
      <c r="H2" s="2"/>
      <c r="I2" s="2"/>
      <c r="J2" s="2"/>
    </row>
    <row r="3" spans="1:11" ht="15.6" x14ac:dyDescent="0.3">
      <c r="A3" s="3" t="s">
        <v>2</v>
      </c>
      <c r="B3" s="3"/>
      <c r="C3" s="3"/>
      <c r="D3" s="2"/>
      <c r="E3" s="2"/>
      <c r="F3" s="2"/>
      <c r="G3" s="2"/>
      <c r="H3" s="2"/>
      <c r="I3" s="2"/>
      <c r="J3" s="2"/>
    </row>
    <row r="4" spans="1:11" ht="15.6" x14ac:dyDescent="0.3">
      <c r="A4" s="3" t="s">
        <v>19</v>
      </c>
      <c r="B4" s="3"/>
      <c r="C4" s="3"/>
      <c r="D4" s="2"/>
      <c r="E4" s="2"/>
      <c r="F4" s="2"/>
      <c r="G4" s="2"/>
      <c r="H4" s="2"/>
      <c r="I4" s="2"/>
      <c r="J4" s="2"/>
    </row>
    <row r="6" spans="1:11" ht="15.6" x14ac:dyDescent="0.3">
      <c r="A6" s="5" t="s">
        <v>4</v>
      </c>
      <c r="B6" s="6" t="s">
        <v>5</v>
      </c>
      <c r="C6" s="5"/>
    </row>
    <row r="7" spans="1:11" ht="15.6" x14ac:dyDescent="0.3">
      <c r="A7" s="5" t="s">
        <v>6</v>
      </c>
      <c r="B7" s="6" t="s">
        <v>5</v>
      </c>
      <c r="C7" s="5"/>
    </row>
    <row r="8" spans="1:11" ht="15.6" x14ac:dyDescent="0.3">
      <c r="A8" s="5" t="s">
        <v>7</v>
      </c>
      <c r="B8" s="6" t="s">
        <v>5</v>
      </c>
      <c r="C8" s="5"/>
    </row>
    <row r="9" spans="1:11" x14ac:dyDescent="0.25">
      <c r="A9" s="4" t="s">
        <v>20</v>
      </c>
      <c r="H9" s="4" t="s">
        <v>21</v>
      </c>
    </row>
    <row r="10" spans="1:11" ht="15.6" thickBot="1" x14ac:dyDescent="0.3">
      <c r="A10" s="4" t="s">
        <v>8</v>
      </c>
      <c r="D10" s="7" t="s">
        <v>5</v>
      </c>
      <c r="E10" s="7"/>
      <c r="F10" s="8"/>
      <c r="G10"/>
      <c r="H10" s="4" t="s">
        <v>9</v>
      </c>
      <c r="I10"/>
      <c r="J10" s="9" t="s">
        <v>10</v>
      </c>
    </row>
    <row r="12" spans="1:11" ht="66.75" customHeight="1" x14ac:dyDescent="0.25">
      <c r="A12" s="10" t="s">
        <v>11</v>
      </c>
      <c r="B12" s="11"/>
      <c r="C12" s="12"/>
      <c r="D12" s="10" t="s">
        <v>111</v>
      </c>
      <c r="E12" s="13"/>
      <c r="F12" s="13"/>
      <c r="G12" s="14"/>
      <c r="H12" s="10" t="s">
        <v>12</v>
      </c>
      <c r="I12" s="12"/>
      <c r="J12" s="15" t="s">
        <v>13</v>
      </c>
      <c r="K12" s="62" t="s">
        <v>110</v>
      </c>
    </row>
    <row r="13" spans="1:11" x14ac:dyDescent="0.25">
      <c r="A13" s="16" t="s">
        <v>16</v>
      </c>
      <c r="B13" s="17"/>
      <c r="C13" s="18"/>
      <c r="D13" s="19"/>
      <c r="E13" s="20" t="s">
        <v>14</v>
      </c>
      <c r="F13" s="21"/>
      <c r="G13" s="22"/>
      <c r="H13" s="23"/>
      <c r="I13" s="22"/>
      <c r="J13" s="24" t="s">
        <v>14</v>
      </c>
      <c r="K13" s="63"/>
    </row>
    <row r="14" spans="1:11" x14ac:dyDescent="0.25">
      <c r="A14" s="16" t="s">
        <v>16</v>
      </c>
      <c r="B14" s="17"/>
      <c r="C14" s="18"/>
      <c r="D14" s="19"/>
      <c r="E14" s="20" t="s">
        <v>14</v>
      </c>
      <c r="F14" s="21"/>
      <c r="G14" s="22"/>
      <c r="H14" s="23"/>
      <c r="I14" s="22"/>
      <c r="J14" s="24" t="s">
        <v>14</v>
      </c>
      <c r="K14" s="63"/>
    </row>
    <row r="15" spans="1:11" x14ac:dyDescent="0.25">
      <c r="A15" s="16" t="s">
        <v>16</v>
      </c>
      <c r="B15" s="17"/>
      <c r="C15" s="18"/>
      <c r="D15" s="19"/>
      <c r="E15" s="20" t="s">
        <v>14</v>
      </c>
      <c r="F15" s="21"/>
      <c r="G15" s="22"/>
      <c r="H15" s="23" t="s">
        <v>14</v>
      </c>
      <c r="I15" s="22"/>
      <c r="J15" s="25"/>
      <c r="K15" s="63" t="s">
        <v>14</v>
      </c>
    </row>
    <row r="16" spans="1:11" x14ac:dyDescent="0.25">
      <c r="A16" s="16" t="s">
        <v>16</v>
      </c>
      <c r="B16" s="17"/>
      <c r="C16" s="18"/>
      <c r="D16" s="19"/>
      <c r="E16" s="20" t="s">
        <v>14</v>
      </c>
      <c r="F16" s="21"/>
      <c r="G16" s="22"/>
      <c r="H16" s="23"/>
      <c r="I16" s="22"/>
      <c r="J16" s="25"/>
      <c r="K16" s="63"/>
    </row>
    <row r="17" spans="1:11" x14ac:dyDescent="0.25">
      <c r="A17" s="16" t="s">
        <v>16</v>
      </c>
      <c r="B17" s="17"/>
      <c r="C17" s="18"/>
      <c r="D17" s="19"/>
      <c r="E17" s="20" t="s">
        <v>14</v>
      </c>
      <c r="F17" s="21"/>
      <c r="G17" s="22"/>
      <c r="H17" s="23"/>
      <c r="I17" s="22"/>
      <c r="J17" s="25"/>
      <c r="K17" s="63" t="s">
        <v>14</v>
      </c>
    </row>
    <row r="18" spans="1:11" x14ac:dyDescent="0.25">
      <c r="A18" s="16"/>
      <c r="B18" s="17"/>
      <c r="C18" s="18"/>
      <c r="D18" s="19"/>
      <c r="E18" s="20"/>
      <c r="F18" s="21"/>
      <c r="G18" s="22"/>
      <c r="H18" s="23"/>
      <c r="I18" s="22"/>
      <c r="J18" s="25"/>
      <c r="K18" s="63"/>
    </row>
    <row r="19" spans="1:11" x14ac:dyDescent="0.25">
      <c r="A19" s="16"/>
      <c r="B19" s="17"/>
      <c r="C19" s="18"/>
      <c r="D19" s="19"/>
      <c r="E19" s="20"/>
      <c r="F19" s="21"/>
      <c r="G19" s="22"/>
      <c r="H19" s="23"/>
      <c r="I19" s="22"/>
      <c r="J19" s="25"/>
      <c r="K19" s="63"/>
    </row>
    <row r="20" spans="1:11" x14ac:dyDescent="0.25">
      <c r="A20" s="16"/>
      <c r="B20" s="17"/>
      <c r="C20" s="18"/>
      <c r="D20" s="19"/>
      <c r="E20" s="20"/>
      <c r="F20" s="21"/>
      <c r="G20" s="22"/>
      <c r="H20" s="23"/>
      <c r="I20" s="22"/>
      <c r="J20" s="25"/>
      <c r="K20" s="63"/>
    </row>
    <row r="21" spans="1:11" x14ac:dyDescent="0.25">
      <c r="A21" s="16"/>
      <c r="B21" s="17"/>
      <c r="C21" s="18"/>
      <c r="D21" s="19"/>
      <c r="E21" s="20"/>
      <c r="F21" s="21"/>
      <c r="G21" s="22"/>
      <c r="H21" s="23"/>
      <c r="I21" s="22"/>
      <c r="J21" s="25"/>
      <c r="K21" s="63"/>
    </row>
    <row r="22" spans="1:11" x14ac:dyDescent="0.25">
      <c r="A22" s="16"/>
      <c r="B22" s="17"/>
      <c r="C22" s="18"/>
      <c r="D22" s="19"/>
      <c r="E22" s="20"/>
      <c r="F22" s="21"/>
      <c r="G22" s="22"/>
      <c r="H22" s="23"/>
      <c r="I22" s="22"/>
      <c r="J22" s="25"/>
      <c r="K22" s="63"/>
    </row>
    <row r="23" spans="1:11" x14ac:dyDescent="0.25">
      <c r="A23" s="16"/>
      <c r="B23" s="17"/>
      <c r="C23" s="18"/>
      <c r="D23" s="19"/>
      <c r="E23" s="20"/>
      <c r="F23" s="21"/>
      <c r="G23" s="22"/>
      <c r="H23" s="23"/>
      <c r="I23" s="22"/>
      <c r="J23" s="25"/>
      <c r="K23" s="63"/>
    </row>
    <row r="24" spans="1:11" x14ac:dyDescent="0.25">
      <c r="A24" s="26"/>
      <c r="B24" s="27"/>
      <c r="C24" s="28"/>
      <c r="D24" s="29"/>
      <c r="E24" s="30"/>
      <c r="F24" s="31"/>
      <c r="G24" s="32"/>
      <c r="H24" s="33"/>
      <c r="I24" s="32"/>
      <c r="J24" s="34"/>
      <c r="K24" s="63"/>
    </row>
    <row r="25" spans="1:11" x14ac:dyDescent="0.25">
      <c r="D25" s="2"/>
      <c r="E25" s="2"/>
      <c r="F25" s="2"/>
      <c r="G25" s="2"/>
      <c r="K25" s="63"/>
    </row>
    <row r="26" spans="1:11" ht="40.200000000000003" thickBot="1" x14ac:dyDescent="0.3">
      <c r="A26" s="64" t="s">
        <v>113</v>
      </c>
      <c r="B26" s="36"/>
      <c r="C26" s="36"/>
      <c r="D26" s="36"/>
      <c r="E26" s="36"/>
      <c r="F26" s="36"/>
      <c r="G26" s="36"/>
      <c r="H26" s="36"/>
      <c r="I26" s="36"/>
      <c r="J26" s="66" t="s">
        <v>112</v>
      </c>
    </row>
    <row r="27" spans="1:11" ht="15.6" thickBot="1" x14ac:dyDescent="0.3">
      <c r="A27" s="35" t="s">
        <v>114</v>
      </c>
      <c r="B27" s="35"/>
      <c r="C27" s="35"/>
      <c r="D27" s="35"/>
      <c r="E27" s="35"/>
      <c r="F27" s="35"/>
      <c r="G27" s="35"/>
      <c r="H27" s="35"/>
      <c r="I27" s="35"/>
      <c r="J27" s="67" t="s">
        <v>14</v>
      </c>
    </row>
    <row r="28" spans="1:11" ht="15.6" thickBot="1" x14ac:dyDescent="0.3">
      <c r="A28" s="35" t="s">
        <v>110</v>
      </c>
      <c r="B28" s="35"/>
      <c r="C28" s="35"/>
      <c r="D28" s="35"/>
      <c r="E28" s="35"/>
      <c r="F28" s="35"/>
      <c r="G28" s="35"/>
      <c r="H28" s="35"/>
      <c r="I28" s="35"/>
      <c r="J28" s="68" t="s">
        <v>14</v>
      </c>
    </row>
    <row r="29" spans="1:11" ht="15.6" thickBot="1" x14ac:dyDescent="0.3">
      <c r="A29" s="35" t="s">
        <v>115</v>
      </c>
      <c r="B29" s="35"/>
      <c r="C29" s="35"/>
      <c r="D29" s="35"/>
      <c r="E29" s="35"/>
      <c r="F29" s="35"/>
      <c r="G29" s="35"/>
      <c r="H29" s="35"/>
      <c r="I29" s="35"/>
      <c r="J29" s="68" t="s">
        <v>14</v>
      </c>
    </row>
    <row r="30" spans="1:11" ht="15.6" thickBot="1" x14ac:dyDescent="0.3">
      <c r="A30" s="65" t="s">
        <v>116</v>
      </c>
      <c r="B30" s="35"/>
      <c r="C30" s="35"/>
      <c r="D30" s="35"/>
      <c r="E30" s="65"/>
      <c r="F30" s="35"/>
      <c r="G30" s="35"/>
      <c r="H30" s="35"/>
      <c r="I30" s="37"/>
      <c r="J30" s="69" t="s">
        <v>14</v>
      </c>
    </row>
    <row r="31" spans="1:11" ht="15.6" thickBot="1" x14ac:dyDescent="0.3">
      <c r="A31" s="4" t="s">
        <v>15</v>
      </c>
      <c r="G31" s="7"/>
      <c r="H31" s="7"/>
      <c r="I31" s="7"/>
      <c r="J31" s="7"/>
    </row>
    <row r="33" spans="1:10" ht="45" x14ac:dyDescent="0.25">
      <c r="A33" s="39" t="s">
        <v>117</v>
      </c>
      <c r="B33" s="39"/>
      <c r="C33" s="39"/>
      <c r="D33" s="39"/>
      <c r="E33" s="39"/>
      <c r="F33" s="39"/>
      <c r="G33" s="39"/>
      <c r="H33" s="39"/>
      <c r="I33" s="39"/>
      <c r="J33" s="39"/>
    </row>
  </sheetData>
  <pageMargins left="0.75" right="0.75" top="1" bottom="1" header="0.5" footer="0.5"/>
  <pageSetup scale="96" orientation="portrait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26" sqref="C26"/>
    </sheetView>
  </sheetViews>
  <sheetFormatPr defaultRowHeight="13.2" x14ac:dyDescent="0.25"/>
  <cols>
    <col min="1" max="1" width="50" bestFit="1" customWidth="1"/>
    <col min="2" max="2" width="12.88671875" bestFit="1" customWidth="1"/>
    <col min="3" max="3" width="14.33203125" bestFit="1" customWidth="1"/>
  </cols>
  <sheetData>
    <row r="1" spans="1:3" ht="17.399999999999999" x14ac:dyDescent="0.3">
      <c r="A1" s="40" t="s">
        <v>22</v>
      </c>
      <c r="B1" s="40"/>
      <c r="C1" s="40"/>
    </row>
    <row r="2" spans="1:3" ht="17.399999999999999" x14ac:dyDescent="0.3">
      <c r="A2" s="40" t="s">
        <v>23</v>
      </c>
      <c r="B2" s="40"/>
      <c r="C2" s="40"/>
    </row>
    <row r="3" spans="1:3" ht="15.6" x14ac:dyDescent="0.3">
      <c r="A3" s="1" t="s">
        <v>24</v>
      </c>
      <c r="B3" s="1"/>
      <c r="C3" s="1"/>
    </row>
    <row r="4" spans="1:3" ht="15" x14ac:dyDescent="0.25">
      <c r="A4" s="2" t="s">
        <v>25</v>
      </c>
      <c r="B4" s="2"/>
      <c r="C4" s="2"/>
    </row>
    <row r="5" spans="1:3" ht="15" x14ac:dyDescent="0.25">
      <c r="A5" s="4"/>
      <c r="B5" s="4"/>
      <c r="C5" s="4"/>
    </row>
    <row r="6" spans="1:3" ht="15" x14ac:dyDescent="0.25">
      <c r="A6" s="4" t="s">
        <v>26</v>
      </c>
      <c r="B6" s="41" t="s">
        <v>27</v>
      </c>
      <c r="C6" s="41" t="s">
        <v>28</v>
      </c>
    </row>
    <row r="7" spans="1:3" ht="15" x14ac:dyDescent="0.25">
      <c r="A7" s="4" t="s">
        <v>29</v>
      </c>
      <c r="B7" s="42">
        <v>1000</v>
      </c>
      <c r="C7" s="42">
        <v>1000</v>
      </c>
    </row>
    <row r="8" spans="1:3" ht="15" x14ac:dyDescent="0.25">
      <c r="A8" s="4" t="s">
        <v>30</v>
      </c>
      <c r="B8" s="42"/>
      <c r="C8" s="42"/>
    </row>
    <row r="9" spans="1:3" ht="15" x14ac:dyDescent="0.25">
      <c r="A9" s="4" t="s">
        <v>31</v>
      </c>
      <c r="B9" s="42">
        <f>+'Financial Schedule II - RM'!B25</f>
        <v>5320</v>
      </c>
      <c r="C9" s="42">
        <f>+'Financial Schedule II - RM'!C27</f>
        <v>5700</v>
      </c>
    </row>
    <row r="10" spans="1:3" ht="15" x14ac:dyDescent="0.25">
      <c r="A10" s="4" t="s">
        <v>32</v>
      </c>
      <c r="B10" s="43"/>
      <c r="C10" s="43"/>
    </row>
    <row r="11" spans="1:3" ht="15" x14ac:dyDescent="0.25">
      <c r="A11" s="44" t="s">
        <v>33</v>
      </c>
      <c r="B11" s="42">
        <f>+'Financial Schedule II - RM'!B30*40</f>
        <v>7200</v>
      </c>
      <c r="C11" s="42">
        <f>+'Financial Schedule II - RM'!B31*40</f>
        <v>7600</v>
      </c>
    </row>
    <row r="12" spans="1:3" ht="15" x14ac:dyDescent="0.25">
      <c r="A12" s="4" t="s">
        <v>34</v>
      </c>
      <c r="B12" s="42">
        <v>0</v>
      </c>
      <c r="C12" s="42">
        <v>0</v>
      </c>
    </row>
    <row r="13" spans="1:3" ht="15" x14ac:dyDescent="0.25">
      <c r="A13" s="4" t="s">
        <v>105</v>
      </c>
      <c r="B13" s="42"/>
      <c r="C13" s="42"/>
    </row>
    <row r="14" spans="1:3" ht="15" x14ac:dyDescent="0.25">
      <c r="A14" s="4" t="s">
        <v>106</v>
      </c>
      <c r="B14" s="42">
        <f>100*15</f>
        <v>1500</v>
      </c>
      <c r="C14" s="42">
        <f>110*15</f>
        <v>1650</v>
      </c>
    </row>
    <row r="15" spans="1:3" ht="15" x14ac:dyDescent="0.25">
      <c r="A15" s="4" t="s">
        <v>35</v>
      </c>
      <c r="B15" s="45">
        <v>0</v>
      </c>
      <c r="C15" s="45">
        <v>0</v>
      </c>
    </row>
    <row r="16" spans="1:3" ht="15.6" thickBot="1" x14ac:dyDescent="0.3">
      <c r="A16" s="4" t="s">
        <v>36</v>
      </c>
      <c r="B16" s="46">
        <f>SUM(B7:B15)</f>
        <v>15020</v>
      </c>
      <c r="C16" s="46">
        <f>SUM(C7:C15)</f>
        <v>15950</v>
      </c>
    </row>
    <row r="17" spans="1:3" ht="15" x14ac:dyDescent="0.25">
      <c r="A17" s="4"/>
      <c r="B17" s="42"/>
      <c r="C17" s="42"/>
    </row>
    <row r="18" spans="1:3" ht="15" x14ac:dyDescent="0.25">
      <c r="A18" s="4" t="s">
        <v>37</v>
      </c>
      <c r="B18" s="42"/>
      <c r="C18" s="42"/>
    </row>
    <row r="19" spans="1:3" ht="15" x14ac:dyDescent="0.25">
      <c r="A19" s="4" t="s">
        <v>38</v>
      </c>
      <c r="B19" s="42">
        <v>11500</v>
      </c>
      <c r="C19" s="42">
        <f>+'Supporting Schedule'!D12</f>
        <v>12337.54</v>
      </c>
    </row>
    <row r="20" spans="1:3" ht="15" x14ac:dyDescent="0.25">
      <c r="A20" s="4" t="s">
        <v>39</v>
      </c>
      <c r="B20" s="42">
        <v>1000</v>
      </c>
      <c r="C20" s="42">
        <f>+'Supporting Schedule'!D17</f>
        <v>1160.6399999999999</v>
      </c>
    </row>
    <row r="21" spans="1:3" ht="15" x14ac:dyDescent="0.25">
      <c r="A21" s="4" t="s">
        <v>107</v>
      </c>
      <c r="B21" s="42"/>
      <c r="C21" s="42">
        <f>+'Supporting Schedule'!D21</f>
        <v>210</v>
      </c>
    </row>
    <row r="22" spans="1:3" ht="15" x14ac:dyDescent="0.25">
      <c r="A22" s="4" t="s">
        <v>40</v>
      </c>
      <c r="B22" s="42">
        <v>500</v>
      </c>
      <c r="C22" s="42">
        <f>+'Supporting Schedule'!D40</f>
        <v>621.35</v>
      </c>
    </row>
    <row r="23" spans="1:3" ht="15" x14ac:dyDescent="0.25">
      <c r="A23" s="4" t="s">
        <v>41</v>
      </c>
      <c r="B23" s="42">
        <v>20</v>
      </c>
      <c r="C23" s="42">
        <f>+'Supporting Schedule'!D54</f>
        <v>76.400000000000006</v>
      </c>
    </row>
    <row r="24" spans="1:3" ht="15" x14ac:dyDescent="0.25">
      <c r="A24" s="4" t="s">
        <v>42</v>
      </c>
      <c r="B24" s="42">
        <v>800</v>
      </c>
      <c r="C24" s="42">
        <f>+'Supporting Schedule'!D36</f>
        <v>552.82999999999993</v>
      </c>
    </row>
    <row r="25" spans="1:3" ht="15" x14ac:dyDescent="0.25">
      <c r="A25" s="4"/>
      <c r="B25" s="42">
        <v>1200</v>
      </c>
      <c r="C25" s="42">
        <f>+'Supporting Schedule'!D49</f>
        <v>991.36</v>
      </c>
    </row>
    <row r="26" spans="1:3" ht="15" x14ac:dyDescent="0.25">
      <c r="A26" s="4" t="s">
        <v>43</v>
      </c>
      <c r="B26" s="45"/>
      <c r="C26" s="45">
        <f>+'Supporting Schedule'!D59</f>
        <v>111.72</v>
      </c>
    </row>
    <row r="27" spans="1:3" ht="15" x14ac:dyDescent="0.25">
      <c r="A27" s="4" t="s">
        <v>44</v>
      </c>
      <c r="B27" s="42">
        <f>SUM(B19:B26)</f>
        <v>15020</v>
      </c>
      <c r="C27" s="42">
        <f>SUM(C19:C26)</f>
        <v>16061.84</v>
      </c>
    </row>
    <row r="28" spans="1:3" ht="15.6" thickBot="1" x14ac:dyDescent="0.3">
      <c r="A28" s="4"/>
      <c r="B28" s="46"/>
      <c r="C28" s="46"/>
    </row>
    <row r="29" spans="1:3" ht="15" x14ac:dyDescent="0.25">
      <c r="A29" s="4" t="s">
        <v>45</v>
      </c>
      <c r="B29" s="47"/>
      <c r="C29" s="47"/>
    </row>
    <row r="30" spans="1:3" ht="15.6" thickBot="1" x14ac:dyDescent="0.3">
      <c r="A30" s="4" t="s">
        <v>46</v>
      </c>
      <c r="B30" s="48">
        <f>B16-B27</f>
        <v>0</v>
      </c>
      <c r="C30" s="49">
        <f>C16-C27</f>
        <v>-111.84000000000015</v>
      </c>
    </row>
    <row r="31" spans="1:3" ht="15.6" thickTop="1" x14ac:dyDescent="0.25">
      <c r="A31" s="4"/>
      <c r="B31" s="4"/>
      <c r="C31" s="4"/>
    </row>
    <row r="32" spans="1:3" ht="15" x14ac:dyDescent="0.25">
      <c r="A32" s="4"/>
      <c r="B32" s="4"/>
      <c r="C32" s="4"/>
    </row>
    <row r="33" spans="1:3" ht="15" x14ac:dyDescent="0.25">
      <c r="A33" s="4"/>
      <c r="B33" s="4"/>
      <c r="C33" s="4"/>
    </row>
    <row r="34" spans="1:3" ht="15" x14ac:dyDescent="0.25">
      <c r="A34" s="4"/>
      <c r="B34" s="4"/>
      <c r="C34" s="4"/>
    </row>
    <row r="35" spans="1:3" ht="15" x14ac:dyDescent="0.25">
      <c r="A35" s="4"/>
      <c r="B35" s="4"/>
      <c r="C35" s="4"/>
    </row>
    <row r="36" spans="1:3" ht="15" x14ac:dyDescent="0.25">
      <c r="A36" s="4"/>
      <c r="B36" s="4"/>
      <c r="C36" s="4"/>
    </row>
    <row r="37" spans="1:3" ht="15" x14ac:dyDescent="0.25">
      <c r="A37" s="4"/>
      <c r="B37" s="4"/>
      <c r="C37" s="4"/>
    </row>
    <row r="38" spans="1:3" ht="15" x14ac:dyDescent="0.25">
      <c r="A38" s="4"/>
      <c r="B38" s="4"/>
      <c r="C38" s="4"/>
    </row>
    <row r="39" spans="1:3" ht="15" x14ac:dyDescent="0.25">
      <c r="A39" s="4"/>
      <c r="B39" s="4"/>
      <c r="C39" s="4"/>
    </row>
    <row r="40" spans="1:3" ht="15" x14ac:dyDescent="0.25">
      <c r="A40" s="4"/>
      <c r="B40" s="4"/>
      <c r="C40" s="4"/>
    </row>
    <row r="41" spans="1:3" ht="15" x14ac:dyDescent="0.25">
      <c r="A41" s="4"/>
      <c r="B41" s="4"/>
      <c r="C41" s="4"/>
    </row>
    <row r="42" spans="1:3" ht="15" x14ac:dyDescent="0.25">
      <c r="A42" s="4"/>
      <c r="B42" s="4"/>
      <c r="C42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D19" sqref="D19"/>
    </sheetView>
  </sheetViews>
  <sheetFormatPr defaultRowHeight="13.2" x14ac:dyDescent="0.25"/>
  <cols>
    <col min="1" max="1" width="50" bestFit="1" customWidth="1"/>
    <col min="2" max="2" width="8.44140625" bestFit="1" customWidth="1"/>
    <col min="3" max="3" width="8.33203125" bestFit="1" customWidth="1"/>
  </cols>
  <sheetData>
    <row r="1" spans="1:3" ht="17.399999999999999" x14ac:dyDescent="0.3">
      <c r="A1" s="40" t="s">
        <v>109</v>
      </c>
      <c r="B1" s="40"/>
      <c r="C1" s="40"/>
    </row>
    <row r="2" spans="1:3" ht="17.399999999999999" x14ac:dyDescent="0.3">
      <c r="A2" s="40" t="s">
        <v>118</v>
      </c>
      <c r="B2" s="40"/>
      <c r="C2" s="40"/>
    </row>
    <row r="3" spans="1:3" ht="17.399999999999999" x14ac:dyDescent="0.3">
      <c r="A3" s="40" t="s">
        <v>23</v>
      </c>
      <c r="B3" s="40"/>
      <c r="C3" s="40"/>
    </row>
    <row r="4" spans="1:3" ht="15.6" x14ac:dyDescent="0.3">
      <c r="A4" s="1" t="s">
        <v>24</v>
      </c>
      <c r="B4" s="1"/>
      <c r="C4" s="1"/>
    </row>
    <row r="5" spans="1:3" ht="15" x14ac:dyDescent="0.25">
      <c r="A5" s="2" t="s">
        <v>47</v>
      </c>
      <c r="B5" s="2"/>
      <c r="C5" s="2"/>
    </row>
    <row r="6" spans="1:3" ht="15" x14ac:dyDescent="0.25">
      <c r="A6" s="4"/>
      <c r="B6" s="4"/>
      <c r="C6" s="4"/>
    </row>
    <row r="7" spans="1:3" ht="15" x14ac:dyDescent="0.25">
      <c r="A7" s="4" t="s">
        <v>26</v>
      </c>
      <c r="B7" s="41" t="s">
        <v>27</v>
      </c>
      <c r="C7" s="41" t="s">
        <v>28</v>
      </c>
    </row>
    <row r="8" spans="1:3" ht="15" x14ac:dyDescent="0.25">
      <c r="A8" s="4" t="s">
        <v>32</v>
      </c>
    </row>
    <row r="9" spans="1:3" ht="15" x14ac:dyDescent="0.25">
      <c r="A9" s="44" t="s">
        <v>48</v>
      </c>
      <c r="B9" s="50">
        <v>660</v>
      </c>
      <c r="C9" s="50">
        <f>76*10</f>
        <v>760</v>
      </c>
    </row>
    <row r="10" spans="1:3" ht="15" x14ac:dyDescent="0.25">
      <c r="A10" s="4" t="s">
        <v>34</v>
      </c>
      <c r="B10" s="50">
        <v>0</v>
      </c>
      <c r="C10" s="50">
        <v>0</v>
      </c>
    </row>
    <row r="11" spans="1:3" ht="15.6" thickBot="1" x14ac:dyDescent="0.3">
      <c r="A11" s="4" t="s">
        <v>35</v>
      </c>
      <c r="B11" s="51">
        <v>0</v>
      </c>
      <c r="C11" s="51">
        <v>0</v>
      </c>
    </row>
    <row r="12" spans="1:3" ht="15.6" thickBot="1" x14ac:dyDescent="0.3">
      <c r="A12" s="4" t="s">
        <v>36</v>
      </c>
      <c r="B12" s="52">
        <f>SUM(B8:B11)</f>
        <v>660</v>
      </c>
      <c r="C12" s="52">
        <f>SUM(C8:C11)</f>
        <v>760</v>
      </c>
    </row>
    <row r="13" spans="1:3" ht="15" x14ac:dyDescent="0.25">
      <c r="A13" s="4"/>
      <c r="B13" s="50"/>
      <c r="C13" s="50"/>
    </row>
    <row r="14" spans="1:3" ht="15" x14ac:dyDescent="0.25">
      <c r="A14" s="4" t="s">
        <v>37</v>
      </c>
      <c r="B14" s="50"/>
      <c r="C14" s="50"/>
    </row>
    <row r="15" spans="1:3" ht="15" x14ac:dyDescent="0.25">
      <c r="A15" s="4" t="s">
        <v>38</v>
      </c>
      <c r="B15" s="50">
        <v>500</v>
      </c>
      <c r="C15" s="50">
        <f>+'Supporting Schedule'!C12</f>
        <v>455.31</v>
      </c>
    </row>
    <row r="16" spans="1:3" ht="15" x14ac:dyDescent="0.25">
      <c r="A16" s="4" t="s">
        <v>39</v>
      </c>
      <c r="B16" s="50">
        <v>60</v>
      </c>
      <c r="C16" s="50">
        <f>+'Supporting Schedule'!C17</f>
        <v>0</v>
      </c>
    </row>
    <row r="17" spans="1:3" ht="15.6" thickBot="1" x14ac:dyDescent="0.3">
      <c r="A17" s="4" t="s">
        <v>42</v>
      </c>
      <c r="B17" s="51">
        <v>100</v>
      </c>
      <c r="C17" s="51">
        <f>+'Supporting Schedule'!C21</f>
        <v>210</v>
      </c>
    </row>
    <row r="18" spans="1:3" ht="15" x14ac:dyDescent="0.25">
      <c r="A18" s="4" t="s">
        <v>44</v>
      </c>
      <c r="B18" s="50">
        <f>SUM(B15:B17)</f>
        <v>660</v>
      </c>
      <c r="C18" s="50">
        <f>SUM(C15:C17)</f>
        <v>665.31</v>
      </c>
    </row>
    <row r="19" spans="1:3" ht="15.6" thickBot="1" x14ac:dyDescent="0.3">
      <c r="A19" s="4" t="s">
        <v>45</v>
      </c>
      <c r="B19" s="51"/>
      <c r="C19" s="51"/>
    </row>
    <row r="20" spans="1:3" ht="15.6" thickBot="1" x14ac:dyDescent="0.3">
      <c r="A20" s="4" t="s">
        <v>46</v>
      </c>
      <c r="B20" s="53">
        <f>B12-B18</f>
        <v>0</v>
      </c>
      <c r="C20" s="53">
        <f>C12-C18</f>
        <v>94.690000000000055</v>
      </c>
    </row>
    <row r="21" spans="1:3" ht="15.6" thickTop="1" x14ac:dyDescent="0.25">
      <c r="A21" s="4"/>
      <c r="B21" s="4"/>
      <c r="C21" s="4"/>
    </row>
    <row r="22" spans="1:3" ht="15" x14ac:dyDescent="0.25">
      <c r="A22" s="4"/>
      <c r="B22" s="4"/>
      <c r="C22" s="4"/>
    </row>
    <row r="23" spans="1:3" ht="15" x14ac:dyDescent="0.25">
      <c r="A23" s="4"/>
      <c r="B23" s="4"/>
      <c r="C23" s="4"/>
    </row>
    <row r="24" spans="1:3" ht="15" x14ac:dyDescent="0.25">
      <c r="A24" s="4"/>
      <c r="B24" s="4"/>
      <c r="C24" s="4"/>
    </row>
    <row r="25" spans="1:3" ht="15" x14ac:dyDescent="0.25">
      <c r="A25" s="4"/>
      <c r="B25" s="4"/>
      <c r="C25" s="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4" workbookViewId="0">
      <selection activeCell="C9" sqref="C9"/>
    </sheetView>
  </sheetViews>
  <sheetFormatPr defaultRowHeight="13.2" x14ac:dyDescent="0.25"/>
  <cols>
    <col min="1" max="1" width="29.88671875" bestFit="1" customWidth="1"/>
    <col min="2" max="3" width="12.33203125" bestFit="1" customWidth="1"/>
    <col min="4" max="4" width="10.33203125" bestFit="1" customWidth="1"/>
    <col min="5" max="5" width="7.6640625" bestFit="1" customWidth="1"/>
  </cols>
  <sheetData>
    <row r="1" spans="1:5" ht="17.399999999999999" x14ac:dyDescent="0.3">
      <c r="A1" s="40" t="s">
        <v>22</v>
      </c>
      <c r="B1" s="40"/>
      <c r="C1" s="40"/>
      <c r="D1" s="40"/>
      <c r="E1" s="54"/>
    </row>
    <row r="2" spans="1:5" ht="17.399999999999999" x14ac:dyDescent="0.3">
      <c r="A2" s="40" t="s">
        <v>49</v>
      </c>
      <c r="B2" s="40"/>
      <c r="C2" s="40"/>
      <c r="D2" s="40"/>
      <c r="E2" s="54"/>
    </row>
    <row r="3" spans="1:5" ht="15.6" x14ac:dyDescent="0.3">
      <c r="A3" s="1" t="s">
        <v>50</v>
      </c>
      <c r="B3" s="1"/>
      <c r="C3" s="1"/>
      <c r="D3" s="1"/>
      <c r="E3" s="55"/>
    </row>
    <row r="4" spans="1:5" ht="15" x14ac:dyDescent="0.25">
      <c r="A4" s="2" t="s">
        <v>47</v>
      </c>
      <c r="B4" s="2"/>
      <c r="C4" s="2"/>
      <c r="D4" s="2"/>
      <c r="E4" s="4"/>
    </row>
    <row r="5" spans="1:5" ht="15" x14ac:dyDescent="0.25">
      <c r="A5" s="4"/>
      <c r="B5" s="4"/>
      <c r="C5" s="4"/>
      <c r="D5" s="4"/>
      <c r="E5" s="4"/>
    </row>
    <row r="6" spans="1:5" ht="15" x14ac:dyDescent="0.25">
      <c r="A6" s="4"/>
      <c r="B6" s="41" t="s">
        <v>27</v>
      </c>
      <c r="C6" s="41" t="s">
        <v>51</v>
      </c>
      <c r="D6" s="41" t="s">
        <v>52</v>
      </c>
      <c r="E6" s="4"/>
    </row>
    <row r="7" spans="1:5" ht="15" x14ac:dyDescent="0.25">
      <c r="A7" s="4"/>
      <c r="B7" s="2"/>
      <c r="C7" s="2"/>
      <c r="D7" s="2"/>
      <c r="E7" s="4"/>
    </row>
    <row r="8" spans="1:5" ht="30" x14ac:dyDescent="0.25">
      <c r="A8" s="56" t="s">
        <v>53</v>
      </c>
      <c r="B8" s="4"/>
      <c r="C8" s="4"/>
      <c r="D8" s="4"/>
      <c r="E8" s="4"/>
    </row>
    <row r="9" spans="1:5" ht="15" x14ac:dyDescent="0.25">
      <c r="A9" s="44" t="s">
        <v>68</v>
      </c>
      <c r="B9" s="42">
        <f>25*B30</f>
        <v>4500</v>
      </c>
      <c r="C9" s="42">
        <f>25*B31</f>
        <v>4750</v>
      </c>
      <c r="D9" s="42">
        <f>C9-B9</f>
        <v>250</v>
      </c>
      <c r="E9" s="4"/>
    </row>
    <row r="10" spans="1:5" ht="15" x14ac:dyDescent="0.25">
      <c r="A10" s="4"/>
      <c r="B10" s="42"/>
      <c r="C10" s="42"/>
      <c r="D10" s="42"/>
      <c r="E10" s="4"/>
    </row>
    <row r="11" spans="1:5" ht="30" x14ac:dyDescent="0.25">
      <c r="A11" s="56" t="s">
        <v>54</v>
      </c>
      <c r="B11" s="42"/>
      <c r="C11" s="42"/>
      <c r="D11" s="42"/>
      <c r="E11" s="4"/>
    </row>
    <row r="12" spans="1:5" ht="15" x14ac:dyDescent="0.25">
      <c r="A12" s="44" t="s">
        <v>69</v>
      </c>
      <c r="B12" s="42">
        <f>65*C30</f>
        <v>1300</v>
      </c>
      <c r="C12" s="42">
        <f>65*C31</f>
        <v>1430</v>
      </c>
      <c r="D12" s="42">
        <f>C12-B12</f>
        <v>130</v>
      </c>
      <c r="E12" s="4"/>
    </row>
    <row r="13" spans="1:5" ht="15" x14ac:dyDescent="0.25">
      <c r="A13" s="4" t="s">
        <v>70</v>
      </c>
      <c r="B13" s="42"/>
      <c r="C13" s="42"/>
      <c r="D13" s="42"/>
      <c r="E13" s="4"/>
    </row>
    <row r="14" spans="1:5" ht="30" x14ac:dyDescent="0.25">
      <c r="A14" s="56" t="s">
        <v>55</v>
      </c>
      <c r="B14" s="42"/>
      <c r="C14" s="42"/>
      <c r="D14" s="42"/>
      <c r="E14" s="4"/>
    </row>
    <row r="15" spans="1:5" ht="15" x14ac:dyDescent="0.25">
      <c r="A15" s="44" t="s">
        <v>71</v>
      </c>
      <c r="B15" s="42">
        <f>65*D30</f>
        <v>195</v>
      </c>
      <c r="C15" s="42">
        <f>65*D31</f>
        <v>260</v>
      </c>
      <c r="D15" s="42">
        <f>C15-B15</f>
        <v>65</v>
      </c>
      <c r="E15" s="4"/>
    </row>
    <row r="16" spans="1:5" ht="15" x14ac:dyDescent="0.25">
      <c r="A16" s="4"/>
      <c r="B16" s="42"/>
      <c r="C16" s="42"/>
      <c r="D16" s="42"/>
      <c r="E16" s="4"/>
    </row>
    <row r="17" spans="1:5" ht="30" x14ac:dyDescent="0.25">
      <c r="A17" s="56" t="s">
        <v>56</v>
      </c>
      <c r="B17" s="42"/>
      <c r="C17" s="42"/>
      <c r="D17" s="42"/>
      <c r="E17" s="4"/>
    </row>
    <row r="18" spans="1:5" ht="15.6" thickBot="1" x14ac:dyDescent="0.3">
      <c r="A18" s="44" t="s">
        <v>72</v>
      </c>
      <c r="B18" s="46">
        <f>65*E30</f>
        <v>325</v>
      </c>
      <c r="C18" s="46">
        <f>65*E31</f>
        <v>260</v>
      </c>
      <c r="D18" s="46">
        <f>C18-B18</f>
        <v>-65</v>
      </c>
      <c r="E18" s="4"/>
    </row>
    <row r="19" spans="1:5" ht="15" x14ac:dyDescent="0.25">
      <c r="A19" s="4"/>
      <c r="B19" s="42"/>
      <c r="C19" s="42"/>
      <c r="D19" s="42"/>
      <c r="E19" s="4"/>
    </row>
    <row r="20" spans="1:5" ht="15" x14ac:dyDescent="0.25">
      <c r="A20" s="4" t="s">
        <v>57</v>
      </c>
      <c r="B20" s="42">
        <f>B9+B12+B15+B18</f>
        <v>6320</v>
      </c>
      <c r="C20" s="42">
        <f>C9+C12+C15+C18</f>
        <v>6700</v>
      </c>
      <c r="D20" s="42">
        <f>D9+D12+D15+D18</f>
        <v>380</v>
      </c>
      <c r="E20" s="4"/>
    </row>
    <row r="21" spans="1:5" ht="15" x14ac:dyDescent="0.25">
      <c r="A21" s="4"/>
      <c r="B21" s="42"/>
      <c r="C21" s="42"/>
      <c r="D21" s="42"/>
      <c r="E21" s="4"/>
    </row>
    <row r="22" spans="1:5" ht="15" x14ac:dyDescent="0.25">
      <c r="A22" s="4" t="s">
        <v>58</v>
      </c>
      <c r="B22" s="42"/>
      <c r="C22" s="42"/>
      <c r="D22" s="42"/>
      <c r="E22" s="4"/>
    </row>
    <row r="23" spans="1:5" ht="15.6" thickBot="1" x14ac:dyDescent="0.3">
      <c r="A23" s="4" t="s">
        <v>59</v>
      </c>
      <c r="B23" s="46">
        <v>-1000</v>
      </c>
      <c r="C23" s="46">
        <v>-1000</v>
      </c>
      <c r="D23" s="46">
        <f>C23-B23</f>
        <v>0</v>
      </c>
      <c r="E23" s="4"/>
    </row>
    <row r="24" spans="1:5" ht="15" x14ac:dyDescent="0.25">
      <c r="A24" s="4"/>
      <c r="B24" s="42"/>
      <c r="C24" s="42"/>
      <c r="D24" s="42"/>
      <c r="E24" s="4"/>
    </row>
    <row r="25" spans="1:5" ht="15" x14ac:dyDescent="0.25">
      <c r="A25" s="4" t="s">
        <v>60</v>
      </c>
      <c r="B25" s="42">
        <f>B20+B23</f>
        <v>5320</v>
      </c>
      <c r="C25" s="42">
        <f>C20+C23</f>
        <v>5700</v>
      </c>
      <c r="D25" s="42">
        <f>D20+D23</f>
        <v>380</v>
      </c>
      <c r="E25" s="4"/>
    </row>
    <row r="26" spans="1:5" ht="15" x14ac:dyDescent="0.25">
      <c r="A26" s="4"/>
      <c r="B26" s="42"/>
      <c r="C26" s="42"/>
      <c r="D26" s="42"/>
      <c r="E26" s="4"/>
    </row>
    <row r="27" spans="1:5" ht="45.6" thickBot="1" x14ac:dyDescent="0.3">
      <c r="A27" s="56" t="s">
        <v>61</v>
      </c>
      <c r="B27" s="49">
        <f>B20+B23</f>
        <v>5320</v>
      </c>
      <c r="C27" s="49">
        <f>C25</f>
        <v>5700</v>
      </c>
      <c r="D27" s="49">
        <f>D25</f>
        <v>380</v>
      </c>
      <c r="E27" s="4"/>
    </row>
    <row r="28" spans="1:5" ht="15.6" thickTop="1" x14ac:dyDescent="0.25">
      <c r="A28" s="4"/>
      <c r="B28" s="4"/>
      <c r="C28" s="4"/>
      <c r="D28" s="4"/>
      <c r="E28" s="4"/>
    </row>
    <row r="29" spans="1:5" ht="15" x14ac:dyDescent="0.25">
      <c r="A29" s="4"/>
      <c r="B29" s="57" t="s">
        <v>62</v>
      </c>
      <c r="C29" s="57" t="s">
        <v>63</v>
      </c>
      <c r="D29" s="57" t="s">
        <v>64</v>
      </c>
      <c r="E29" s="57" t="s">
        <v>65</v>
      </c>
    </row>
    <row r="30" spans="1:5" ht="15" x14ac:dyDescent="0.25">
      <c r="A30" s="4" t="s">
        <v>66</v>
      </c>
      <c r="B30" s="58">
        <v>180</v>
      </c>
      <c r="C30" s="58">
        <v>20</v>
      </c>
      <c r="D30" s="58">
        <v>3</v>
      </c>
      <c r="E30" s="58">
        <v>5</v>
      </c>
    </row>
    <row r="31" spans="1:5" ht="15" x14ac:dyDescent="0.25">
      <c r="A31" s="4" t="s">
        <v>67</v>
      </c>
      <c r="B31" s="58">
        <v>190</v>
      </c>
      <c r="C31" s="58">
        <v>22</v>
      </c>
      <c r="D31" s="58">
        <v>4</v>
      </c>
      <c r="E31" s="58">
        <v>4</v>
      </c>
    </row>
    <row r="32" spans="1:5" ht="15" x14ac:dyDescent="0.25">
      <c r="A32" s="4"/>
      <c r="B32" s="4"/>
      <c r="C32" s="4"/>
      <c r="D32" s="4"/>
      <c r="E32" s="4"/>
    </row>
    <row r="33" spans="1:5" ht="15" x14ac:dyDescent="0.25">
      <c r="A33" s="4"/>
      <c r="B33" s="4"/>
      <c r="C33" s="4"/>
      <c r="D33" s="4"/>
      <c r="E33" s="4"/>
    </row>
    <row r="34" spans="1:5" ht="15" x14ac:dyDescent="0.25">
      <c r="A34" s="4"/>
      <c r="B34" s="4"/>
      <c r="C34" s="4"/>
      <c r="D34" s="4"/>
      <c r="E34" s="4"/>
    </row>
    <row r="35" spans="1:5" ht="15" x14ac:dyDescent="0.25">
      <c r="A35" s="4"/>
      <c r="B35" s="4"/>
      <c r="C35" s="4"/>
      <c r="D35" s="4"/>
      <c r="E35" s="4"/>
    </row>
    <row r="36" spans="1:5" ht="15" x14ac:dyDescent="0.25">
      <c r="A36" s="4"/>
      <c r="B36" s="4"/>
      <c r="C36" s="4"/>
      <c r="D36" s="4"/>
      <c r="E36" s="4"/>
    </row>
    <row r="37" spans="1:5" ht="15" x14ac:dyDescent="0.25">
      <c r="A37" s="4"/>
      <c r="B37" s="4"/>
      <c r="C37" s="4"/>
      <c r="D37" s="4"/>
      <c r="E37" s="4"/>
    </row>
    <row r="38" spans="1:5" ht="15" x14ac:dyDescent="0.25">
      <c r="A38" s="4"/>
      <c r="B38" s="4"/>
      <c r="C38" s="4"/>
      <c r="D38" s="4"/>
      <c r="E38" s="4"/>
    </row>
    <row r="39" spans="1:5" ht="15" x14ac:dyDescent="0.25">
      <c r="A39" s="4"/>
      <c r="B39" s="4"/>
      <c r="C39" s="4"/>
      <c r="D39" s="4"/>
      <c r="E39" s="4"/>
    </row>
    <row r="40" spans="1:5" ht="15" x14ac:dyDescent="0.25">
      <c r="A40" s="4"/>
      <c r="B40" s="4"/>
      <c r="C40" s="4"/>
      <c r="D40" s="4"/>
      <c r="E40" s="4"/>
    </row>
    <row r="41" spans="1:5" ht="15" x14ac:dyDescent="0.25">
      <c r="A41" s="4"/>
      <c r="B41" s="4"/>
      <c r="C41" s="4"/>
      <c r="D41" s="4"/>
      <c r="E41" s="4"/>
    </row>
    <row r="42" spans="1:5" ht="15" x14ac:dyDescent="0.25">
      <c r="A42" s="4"/>
      <c r="B42" s="4"/>
      <c r="C42" s="4"/>
      <c r="D42" s="4"/>
      <c r="E42" s="4"/>
    </row>
    <row r="43" spans="1:5" ht="15" x14ac:dyDescent="0.25">
      <c r="A43" s="4"/>
      <c r="B43" s="4"/>
      <c r="C43" s="4"/>
      <c r="D43" s="4"/>
      <c r="E43" s="4"/>
    </row>
    <row r="44" spans="1:5" ht="15" x14ac:dyDescent="0.25">
      <c r="A44" s="4"/>
      <c r="B44" s="4"/>
      <c r="C44" s="4"/>
      <c r="D44" s="4"/>
      <c r="E44" s="4"/>
    </row>
    <row r="45" spans="1:5" ht="15" x14ac:dyDescent="0.25">
      <c r="A45" s="4"/>
      <c r="B45" s="4"/>
      <c r="C45" s="4"/>
      <c r="D45" s="4"/>
      <c r="E45" s="4"/>
    </row>
    <row r="46" spans="1:5" ht="15" x14ac:dyDescent="0.25">
      <c r="A46" s="4"/>
      <c r="B46" s="4"/>
      <c r="C46" s="4"/>
      <c r="D46" s="4"/>
      <c r="E46" s="4"/>
    </row>
    <row r="47" spans="1:5" ht="15" x14ac:dyDescent="0.25">
      <c r="A47" s="4"/>
      <c r="B47" s="4"/>
      <c r="C47" s="4"/>
      <c r="D47" s="4"/>
      <c r="E47" s="4"/>
    </row>
    <row r="48" spans="1:5" ht="15" x14ac:dyDescent="0.25">
      <c r="A48" s="4"/>
      <c r="B48" s="4"/>
      <c r="C48" s="4"/>
      <c r="D48" s="4"/>
      <c r="E48" s="4"/>
    </row>
    <row r="49" spans="1:5" ht="15" x14ac:dyDescent="0.25">
      <c r="A49" s="4"/>
      <c r="B49" s="4"/>
      <c r="C49" s="4"/>
      <c r="D49" s="4"/>
      <c r="E49" s="4"/>
    </row>
    <row r="50" spans="1:5" ht="15" x14ac:dyDescent="0.25">
      <c r="A50" s="4"/>
      <c r="B50" s="4"/>
      <c r="C50" s="4"/>
      <c r="D50" s="4"/>
      <c r="E50" s="4"/>
    </row>
    <row r="51" spans="1:5" ht="15" x14ac:dyDescent="0.25">
      <c r="A51" s="4"/>
      <c r="B51" s="4"/>
      <c r="C51" s="4"/>
      <c r="D51" s="4"/>
      <c r="E51" s="4"/>
    </row>
    <row r="52" spans="1:5" ht="15" x14ac:dyDescent="0.25">
      <c r="A52" s="4"/>
      <c r="B52" s="4"/>
      <c r="C52" s="4"/>
      <c r="D52" s="4"/>
      <c r="E52" s="4"/>
    </row>
    <row r="53" spans="1:5" ht="15" x14ac:dyDescent="0.25">
      <c r="A53" s="4"/>
      <c r="B53" s="4"/>
      <c r="C53" s="4"/>
      <c r="D53" s="4"/>
      <c r="E53" s="4"/>
    </row>
    <row r="54" spans="1:5" ht="15" x14ac:dyDescent="0.25">
      <c r="A54" s="4"/>
      <c r="B54" s="4"/>
      <c r="C54" s="4"/>
      <c r="D54" s="4"/>
      <c r="E54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1"/>
  <sheetViews>
    <sheetView workbookViewId="0">
      <selection activeCell="D57" sqref="D57"/>
    </sheetView>
  </sheetViews>
  <sheetFormatPr defaultRowHeight="13.2" x14ac:dyDescent="0.25"/>
  <cols>
    <col min="1" max="1" width="35.33203125" bestFit="1" customWidth="1"/>
    <col min="2" max="2" width="16.44140625" style="59" bestFit="1" customWidth="1"/>
    <col min="3" max="3" width="21" style="59" bestFit="1" customWidth="1"/>
    <col min="4" max="4" width="9.109375" style="59" customWidth="1"/>
  </cols>
  <sheetData>
    <row r="1" spans="1:4" x14ac:dyDescent="0.25">
      <c r="A1" t="s">
        <v>1</v>
      </c>
    </row>
    <row r="2" spans="1:4" x14ac:dyDescent="0.25">
      <c r="A2" t="s">
        <v>22</v>
      </c>
    </row>
    <row r="3" spans="1:4" x14ac:dyDescent="0.25">
      <c r="A3" t="s">
        <v>73</v>
      </c>
    </row>
    <row r="5" spans="1:4" x14ac:dyDescent="0.25">
      <c r="B5" s="59" t="s">
        <v>74</v>
      </c>
      <c r="C5" s="59" t="s">
        <v>75</v>
      </c>
      <c r="D5" s="59" t="s">
        <v>76</v>
      </c>
    </row>
    <row r="6" spans="1:4" x14ac:dyDescent="0.25">
      <c r="A6" t="s">
        <v>77</v>
      </c>
      <c r="C6" s="59" t="s">
        <v>70</v>
      </c>
    </row>
    <row r="7" spans="1:4" x14ac:dyDescent="0.25">
      <c r="A7" t="s">
        <v>78</v>
      </c>
    </row>
    <row r="8" spans="1:4" x14ac:dyDescent="0.25">
      <c r="A8" t="s">
        <v>79</v>
      </c>
      <c r="C8" s="59">
        <v>455.31</v>
      </c>
      <c r="D8" s="59">
        <f>+C8+B8</f>
        <v>455.31</v>
      </c>
    </row>
    <row r="9" spans="1:4" x14ac:dyDescent="0.25">
      <c r="A9" t="s">
        <v>80</v>
      </c>
      <c r="B9" s="59">
        <v>1280.0999999999999</v>
      </c>
      <c r="D9" s="59">
        <f>+C9+B9</f>
        <v>1280.0999999999999</v>
      </c>
    </row>
    <row r="10" spans="1:4" x14ac:dyDescent="0.25">
      <c r="A10" t="s">
        <v>81</v>
      </c>
      <c r="B10" s="59">
        <v>3240.03</v>
      </c>
      <c r="D10" s="59">
        <f>+C10+B10</f>
        <v>3240.03</v>
      </c>
    </row>
    <row r="11" spans="1:4" x14ac:dyDescent="0.25">
      <c r="A11" t="s">
        <v>82</v>
      </c>
      <c r="B11" s="59">
        <v>7362.1</v>
      </c>
      <c r="D11" s="59">
        <f>+C11+B11</f>
        <v>7362.1</v>
      </c>
    </row>
    <row r="12" spans="1:4" x14ac:dyDescent="0.25">
      <c r="A12" t="s">
        <v>83</v>
      </c>
      <c r="B12" s="59">
        <v>11882.23</v>
      </c>
      <c r="C12" s="59">
        <v>455.31</v>
      </c>
      <c r="D12" s="59">
        <f>SUM(D8:D11)</f>
        <v>12337.54</v>
      </c>
    </row>
    <row r="14" spans="1:4" x14ac:dyDescent="0.25">
      <c r="A14" t="s">
        <v>84</v>
      </c>
    </row>
    <row r="15" spans="1:4" x14ac:dyDescent="0.25">
      <c r="A15" s="60">
        <v>36231</v>
      </c>
      <c r="B15" s="59">
        <v>329.84</v>
      </c>
      <c r="D15" s="59">
        <f>+C15+B15</f>
        <v>329.84</v>
      </c>
    </row>
    <row r="16" spans="1:4" x14ac:dyDescent="0.25">
      <c r="A16" s="60">
        <v>36232</v>
      </c>
      <c r="B16" s="59">
        <v>830.8</v>
      </c>
      <c r="D16" s="59">
        <f>+C16+B16</f>
        <v>830.8</v>
      </c>
    </row>
    <row r="17" spans="1:4" x14ac:dyDescent="0.25">
      <c r="A17" t="s">
        <v>83</v>
      </c>
      <c r="B17" s="59">
        <f>SUM(B15:B16)</f>
        <v>1160.6399999999999</v>
      </c>
      <c r="C17" s="59">
        <f>SUM(C15:C16)</f>
        <v>0</v>
      </c>
      <c r="D17" s="59">
        <f>SUM(D15:D16)</f>
        <v>1160.6399999999999</v>
      </c>
    </row>
    <row r="19" spans="1:4" x14ac:dyDescent="0.25">
      <c r="A19" t="s">
        <v>85</v>
      </c>
      <c r="C19" s="59">
        <v>100</v>
      </c>
      <c r="D19" s="59">
        <f>+C19+B19</f>
        <v>100</v>
      </c>
    </row>
    <row r="20" spans="1:4" x14ac:dyDescent="0.25">
      <c r="A20" t="s">
        <v>86</v>
      </c>
      <c r="C20" s="59">
        <v>110</v>
      </c>
      <c r="D20" s="59">
        <f>+C20+B20</f>
        <v>110</v>
      </c>
    </row>
    <row r="21" spans="1:4" x14ac:dyDescent="0.25">
      <c r="A21" t="s">
        <v>119</v>
      </c>
      <c r="B21" s="59">
        <f>SUM(B19:B20)</f>
        <v>0</v>
      </c>
      <c r="C21" s="59">
        <f>SUM(C19:C20)</f>
        <v>210</v>
      </c>
      <c r="D21" s="59">
        <f>SUM(D19:D20)</f>
        <v>210</v>
      </c>
    </row>
    <row r="23" spans="1:4" x14ac:dyDescent="0.25">
      <c r="A23" t="s">
        <v>87</v>
      </c>
      <c r="B23" s="59">
        <f>+B21+B17+B12</f>
        <v>13042.869999999999</v>
      </c>
      <c r="C23" s="59">
        <f>+C21+C17+C12</f>
        <v>665.31</v>
      </c>
      <c r="D23" s="59">
        <f>+D21+D17+D12</f>
        <v>13708.18</v>
      </c>
    </row>
    <row r="26" spans="1:4" x14ac:dyDescent="0.25">
      <c r="A26" t="s">
        <v>1</v>
      </c>
    </row>
    <row r="27" spans="1:4" x14ac:dyDescent="0.25">
      <c r="A27" t="s">
        <v>22</v>
      </c>
    </row>
    <row r="28" spans="1:4" x14ac:dyDescent="0.25">
      <c r="A28" t="s">
        <v>88</v>
      </c>
    </row>
    <row r="30" spans="1:4" x14ac:dyDescent="0.25">
      <c r="B30" s="59" t="s">
        <v>74</v>
      </c>
      <c r="C30" s="59" t="s">
        <v>75</v>
      </c>
      <c r="D30" s="59" t="s">
        <v>76</v>
      </c>
    </row>
    <row r="31" spans="1:4" x14ac:dyDescent="0.25">
      <c r="A31" t="s">
        <v>85</v>
      </c>
      <c r="C31" s="59">
        <v>400</v>
      </c>
      <c r="D31" s="59">
        <f>+C31+B31</f>
        <v>400</v>
      </c>
    </row>
    <row r="32" spans="1:4" x14ac:dyDescent="0.25">
      <c r="A32" t="s">
        <v>89</v>
      </c>
      <c r="B32" s="59">
        <v>63.39</v>
      </c>
      <c r="D32" s="59">
        <f>+C32+B32</f>
        <v>63.39</v>
      </c>
    </row>
    <row r="33" spans="1:4" x14ac:dyDescent="0.25">
      <c r="A33" t="s">
        <v>90</v>
      </c>
      <c r="B33" s="59">
        <v>9.91</v>
      </c>
      <c r="D33" s="59">
        <f>+C33+B33</f>
        <v>9.91</v>
      </c>
    </row>
    <row r="34" spans="1:4" x14ac:dyDescent="0.25">
      <c r="A34" t="s">
        <v>89</v>
      </c>
      <c r="B34" s="59">
        <v>14.53</v>
      </c>
      <c r="D34" s="59">
        <f>+C34+B34</f>
        <v>14.53</v>
      </c>
    </row>
    <row r="35" spans="1:4" x14ac:dyDescent="0.25">
      <c r="A35" t="s">
        <v>1</v>
      </c>
      <c r="B35" s="59">
        <v>65</v>
      </c>
      <c r="D35" s="59">
        <f>+C35+B35</f>
        <v>65</v>
      </c>
    </row>
    <row r="36" spans="1:4" x14ac:dyDescent="0.25">
      <c r="A36" t="s">
        <v>91</v>
      </c>
      <c r="B36" s="59">
        <f>SUM(B31:B35)</f>
        <v>152.82999999999998</v>
      </c>
      <c r="C36" s="59">
        <f>SUM(C31:C35)</f>
        <v>400</v>
      </c>
      <c r="D36" s="59">
        <f>SUM(D31:D35)</f>
        <v>552.82999999999993</v>
      </c>
    </row>
    <row r="38" spans="1:4" x14ac:dyDescent="0.25">
      <c r="A38" t="s">
        <v>92</v>
      </c>
      <c r="C38" s="59">
        <v>200</v>
      </c>
      <c r="D38" s="59">
        <f>+C38+B38</f>
        <v>200</v>
      </c>
    </row>
    <row r="39" spans="1:4" x14ac:dyDescent="0.25">
      <c r="A39" t="s">
        <v>93</v>
      </c>
      <c r="B39" s="59">
        <v>421.35</v>
      </c>
      <c r="D39" s="59">
        <f>+C39+B39</f>
        <v>421.35</v>
      </c>
    </row>
    <row r="40" spans="1:4" x14ac:dyDescent="0.25">
      <c r="A40" t="s">
        <v>91</v>
      </c>
      <c r="B40" s="59">
        <f>SUM(B38:B39)</f>
        <v>421.35</v>
      </c>
      <c r="C40" s="59">
        <f>SUM(C38:C39)</f>
        <v>200</v>
      </c>
      <c r="D40" s="59">
        <f>SUM(D38:D39)</f>
        <v>621.35</v>
      </c>
    </row>
    <row r="42" spans="1:4" x14ac:dyDescent="0.25">
      <c r="A42" t="s">
        <v>94</v>
      </c>
    </row>
    <row r="43" spans="1:4" x14ac:dyDescent="0.25">
      <c r="A43" t="s">
        <v>95</v>
      </c>
      <c r="B43" s="59">
        <v>48.75</v>
      </c>
      <c r="C43" s="59">
        <v>150</v>
      </c>
      <c r="D43" s="59">
        <f t="shared" ref="D43:D48" si="0">+C43+B43</f>
        <v>198.75</v>
      </c>
    </row>
    <row r="44" spans="1:4" x14ac:dyDescent="0.25">
      <c r="A44" t="s">
        <v>96</v>
      </c>
      <c r="B44" s="59">
        <v>10.1</v>
      </c>
      <c r="D44" s="59">
        <f t="shared" si="0"/>
        <v>10.1</v>
      </c>
    </row>
    <row r="45" spans="1:4" x14ac:dyDescent="0.25">
      <c r="A45" t="s">
        <v>97</v>
      </c>
      <c r="B45" s="59">
        <v>8.16</v>
      </c>
      <c r="D45" s="59">
        <f t="shared" si="0"/>
        <v>8.16</v>
      </c>
    </row>
    <row r="46" spans="1:4" x14ac:dyDescent="0.25">
      <c r="A46" t="s">
        <v>98</v>
      </c>
      <c r="B46" s="59">
        <v>684.35</v>
      </c>
      <c r="D46" s="59">
        <f t="shared" si="0"/>
        <v>684.35</v>
      </c>
    </row>
    <row r="47" spans="1:4" x14ac:dyDescent="0.25">
      <c r="A47" t="s">
        <v>99</v>
      </c>
      <c r="B47" s="59">
        <v>50</v>
      </c>
      <c r="D47" s="59">
        <f t="shared" si="0"/>
        <v>50</v>
      </c>
    </row>
    <row r="48" spans="1:4" x14ac:dyDescent="0.25">
      <c r="A48" t="s">
        <v>100</v>
      </c>
      <c r="B48" s="59">
        <v>40</v>
      </c>
      <c r="D48" s="59">
        <f t="shared" si="0"/>
        <v>40</v>
      </c>
    </row>
    <row r="49" spans="1:4" x14ac:dyDescent="0.25">
      <c r="A49" t="s">
        <v>91</v>
      </c>
      <c r="B49" s="59">
        <f>SUM(B43:B48)</f>
        <v>841.36</v>
      </c>
      <c r="C49" s="59">
        <f>SUM(C43:C48)</f>
        <v>150</v>
      </c>
      <c r="D49" s="59">
        <f>SUM(D43:D48)</f>
        <v>991.36</v>
      </c>
    </row>
    <row r="51" spans="1:4" x14ac:dyDescent="0.25">
      <c r="A51" t="s">
        <v>101</v>
      </c>
    </row>
    <row r="52" spans="1:4" x14ac:dyDescent="0.25">
      <c r="B52" s="59">
        <v>13.2</v>
      </c>
      <c r="C52" s="59">
        <v>50</v>
      </c>
      <c r="D52" s="59">
        <f>+C52+B52</f>
        <v>63.2</v>
      </c>
    </row>
    <row r="53" spans="1:4" x14ac:dyDescent="0.25">
      <c r="B53" s="59">
        <v>13.2</v>
      </c>
      <c r="D53" s="59">
        <f>+C53+B53</f>
        <v>13.2</v>
      </c>
    </row>
    <row r="54" spans="1:4" x14ac:dyDescent="0.25">
      <c r="A54" t="s">
        <v>91</v>
      </c>
      <c r="B54" s="59">
        <f>SUM(B52:B53)</f>
        <v>26.4</v>
      </c>
      <c r="C54" s="59">
        <f>SUM(C52:C53)</f>
        <v>50</v>
      </c>
      <c r="D54" s="59">
        <f>SUM(D52:D53)</f>
        <v>76.400000000000006</v>
      </c>
    </row>
    <row r="56" spans="1:4" x14ac:dyDescent="0.25">
      <c r="A56" t="s">
        <v>102</v>
      </c>
    </row>
    <row r="57" spans="1:4" x14ac:dyDescent="0.25">
      <c r="A57" t="s">
        <v>103</v>
      </c>
      <c r="B57" s="59">
        <v>53.21</v>
      </c>
      <c r="C57" s="59">
        <v>25</v>
      </c>
      <c r="D57" s="59">
        <f>+C57+B57</f>
        <v>78.210000000000008</v>
      </c>
    </row>
    <row r="58" spans="1:4" x14ac:dyDescent="0.25">
      <c r="A58" t="s">
        <v>104</v>
      </c>
      <c r="B58" s="59">
        <v>33.51</v>
      </c>
      <c r="D58" s="59">
        <f>+C58+B58</f>
        <v>33.51</v>
      </c>
    </row>
    <row r="59" spans="1:4" x14ac:dyDescent="0.25">
      <c r="A59" t="s">
        <v>91</v>
      </c>
      <c r="B59" s="59">
        <f>SUM(B57:B58)</f>
        <v>86.72</v>
      </c>
      <c r="C59" s="59">
        <f>SUM(C57:C58)</f>
        <v>25</v>
      </c>
      <c r="D59" s="59">
        <f>SUM(D57:D58)</f>
        <v>111.72</v>
      </c>
    </row>
    <row r="61" spans="1:4" x14ac:dyDescent="0.25">
      <c r="A61" t="s">
        <v>108</v>
      </c>
      <c r="D61" s="59">
        <f>+D59+D54+D49+D40+D36+D23</f>
        <v>16061.84</v>
      </c>
    </row>
  </sheetData>
  <pageMargins left="0.75" right="0.75" top="1" bottom="1" header="0.5" footer="0.5"/>
  <pageSetup scale="8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Attach A</vt:lpstr>
      <vt:lpstr>Attach B</vt:lpstr>
      <vt:lpstr>Financial Schedule 1 - RM</vt:lpstr>
      <vt:lpstr>Financial Schedule 1 - LC</vt:lpstr>
      <vt:lpstr>Financial Schedule II - RM</vt:lpstr>
      <vt:lpstr>Supporting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Aniket Gupta</cp:lastModifiedBy>
  <cp:lastPrinted>2001-11-08T22:32:26Z</cp:lastPrinted>
  <dcterms:created xsi:type="dcterms:W3CDTF">2000-08-03T17:30:13Z</dcterms:created>
  <dcterms:modified xsi:type="dcterms:W3CDTF">2024-02-03T22:14:18Z</dcterms:modified>
</cp:coreProperties>
</file>