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53E8F657-CD94-49B5-B025-AFB95B6E706C}" xr6:coauthVersionLast="47" xr6:coauthVersionMax="47" xr10:uidLastSave="{00000000-0000-0000-0000-000000000000}"/>
  <bookViews>
    <workbookView xWindow="3348" yWindow="3348" windowWidth="17280" windowHeight="8880"/>
  </bookViews>
  <sheets>
    <sheet name="NDP Graph" sheetId="5" r:id="rId1"/>
    <sheet name="Sub-NDP Graph" sheetId="2" r:id="rId2"/>
    <sheet name="NDPdata-4sharing" sheetId="4" r:id="rId3"/>
    <sheet name="Sub-NDP" sheetId="7" r:id="rId4"/>
  </sheets>
  <externalReferences>
    <externalReference r:id="rId5"/>
  </externalReferences>
  <definedNames>
    <definedName name="DAD_Report_Gen" localSheetId="0">'NDP Graph'!$X$32:$AA$47</definedName>
    <definedName name="DAD_Report_Gen" localSheetId="3">'Sub-NDP'!$A$1:$E$79</definedName>
    <definedName name="_xlnm.Print_Area" localSheetId="0">'NDP Graph'!$A$2:$K$42</definedName>
    <definedName name="_xlnm.Print_Area" localSheetId="1">'Sub-NDP Graph'!$A$1:$Y$176</definedName>
    <definedName name="_xlnm.Print_Titles" localSheetId="2">'NDPdata-4sharing'!$3:$4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H3" i="5"/>
  <c r="I3" i="5"/>
  <c r="J3" i="5"/>
  <c r="J22" i="5" s="1"/>
  <c r="B4" i="5"/>
  <c r="E4" i="5" s="1"/>
  <c r="C4" i="5"/>
  <c r="D4" i="5"/>
  <c r="H4" i="5"/>
  <c r="I4" i="5"/>
  <c r="J4" i="5"/>
  <c r="Z4" i="5"/>
  <c r="B5" i="5"/>
  <c r="E5" i="5" s="1"/>
  <c r="C5" i="5"/>
  <c r="D5" i="5"/>
  <c r="H5" i="5"/>
  <c r="I5" i="5"/>
  <c r="J5" i="5"/>
  <c r="Z5" i="5"/>
  <c r="B6" i="5"/>
  <c r="E6" i="5" s="1"/>
  <c r="C6" i="5"/>
  <c r="D6" i="5"/>
  <c r="H6" i="5"/>
  <c r="I6" i="5"/>
  <c r="J6" i="5"/>
  <c r="Z6" i="5"/>
  <c r="B7" i="5"/>
  <c r="E7" i="5" s="1"/>
  <c r="C7" i="5"/>
  <c r="D7" i="5"/>
  <c r="H7" i="5"/>
  <c r="I7" i="5"/>
  <c r="J7" i="5"/>
  <c r="B8" i="5"/>
  <c r="Z58" i="5" s="1"/>
  <c r="C8" i="5"/>
  <c r="Z59" i="5" s="1"/>
  <c r="D8" i="5"/>
  <c r="H8" i="5"/>
  <c r="I8" i="5"/>
  <c r="J8" i="5"/>
  <c r="B9" i="5"/>
  <c r="E9" i="5" s="1"/>
  <c r="C9" i="5"/>
  <c r="Z65" i="5" s="1"/>
  <c r="D9" i="5"/>
  <c r="D18" i="5" s="1"/>
  <c r="H9" i="5"/>
  <c r="I9" i="5"/>
  <c r="J9" i="5"/>
  <c r="B10" i="5"/>
  <c r="C10" i="5"/>
  <c r="D10" i="5"/>
  <c r="Z72" i="5" s="1"/>
  <c r="E10" i="5"/>
  <c r="H10" i="5"/>
  <c r="I10" i="5"/>
  <c r="J10" i="5"/>
  <c r="B11" i="5"/>
  <c r="C11" i="5"/>
  <c r="D11" i="5"/>
  <c r="Z78" i="5" s="1"/>
  <c r="E11" i="5"/>
  <c r="H11" i="5"/>
  <c r="I11" i="5"/>
  <c r="J11" i="5"/>
  <c r="Z11" i="5"/>
  <c r="B12" i="5"/>
  <c r="C12" i="5"/>
  <c r="D12" i="5"/>
  <c r="E12" i="5"/>
  <c r="H12" i="5"/>
  <c r="I12" i="5"/>
  <c r="J12" i="5"/>
  <c r="Z12" i="5"/>
  <c r="B13" i="5"/>
  <c r="C13" i="5"/>
  <c r="D13" i="5"/>
  <c r="Z90" i="5" s="1"/>
  <c r="E13" i="5"/>
  <c r="H13" i="5"/>
  <c r="I13" i="5"/>
  <c r="J13" i="5"/>
  <c r="B14" i="5"/>
  <c r="C14" i="5"/>
  <c r="D14" i="5"/>
  <c r="E14" i="5"/>
  <c r="H14" i="5"/>
  <c r="I14" i="5"/>
  <c r="J14" i="5"/>
  <c r="B15" i="5"/>
  <c r="C15" i="5"/>
  <c r="D15" i="5"/>
  <c r="E15" i="5"/>
  <c r="H15" i="5"/>
  <c r="I15" i="5"/>
  <c r="I22" i="5" s="1"/>
  <c r="J15" i="5"/>
  <c r="E16" i="5"/>
  <c r="H16" i="5"/>
  <c r="I16" i="5"/>
  <c r="J16" i="5"/>
  <c r="B17" i="5"/>
  <c r="E17" i="5" s="1"/>
  <c r="C17" i="5"/>
  <c r="D17" i="5"/>
  <c r="H17" i="5"/>
  <c r="I17" i="5"/>
  <c r="J17" i="5"/>
  <c r="Z17" i="5"/>
  <c r="C18" i="5"/>
  <c r="H18" i="5"/>
  <c r="I18" i="5"/>
  <c r="J18" i="5"/>
  <c r="Z18" i="5"/>
  <c r="H19" i="5"/>
  <c r="I19" i="5"/>
  <c r="J19" i="5"/>
  <c r="H20" i="5"/>
  <c r="I20" i="5"/>
  <c r="J20" i="5"/>
  <c r="H21" i="5"/>
  <c r="I21" i="5"/>
  <c r="J21" i="5"/>
  <c r="H22" i="5"/>
  <c r="Z23" i="5"/>
  <c r="Z24" i="5"/>
  <c r="Z52" i="5"/>
  <c r="Z53" i="5"/>
  <c r="Z60" i="5"/>
  <c r="Z64" i="5"/>
  <c r="Z70" i="5"/>
  <c r="Z71" i="5"/>
  <c r="Z76" i="5"/>
  <c r="Z77" i="5"/>
  <c r="Z82" i="5"/>
  <c r="Z83" i="5"/>
  <c r="Z84" i="5"/>
  <c r="Z88" i="5"/>
  <c r="Z89" i="5"/>
  <c r="Z94" i="5"/>
  <c r="Z95" i="5"/>
  <c r="Z96" i="5"/>
  <c r="Z100" i="5"/>
  <c r="Z101" i="5"/>
  <c r="Z102" i="5"/>
  <c r="A3" i="4"/>
  <c r="A6" i="4"/>
  <c r="B6" i="4"/>
  <c r="C6" i="4"/>
  <c r="D6" i="4"/>
  <c r="A7" i="4"/>
  <c r="B7" i="4"/>
  <c r="B14" i="4" s="1"/>
  <c r="C7" i="4"/>
  <c r="C14" i="4" s="1"/>
  <c r="D7" i="4"/>
  <c r="A8" i="4"/>
  <c r="B8" i="4"/>
  <c r="C8" i="4"/>
  <c r="D8" i="4"/>
  <c r="A9" i="4"/>
  <c r="B9" i="4"/>
  <c r="C9" i="4"/>
  <c r="D9" i="4"/>
  <c r="A10" i="4"/>
  <c r="B10" i="4"/>
  <c r="C10" i="4"/>
  <c r="D10" i="4"/>
  <c r="D14" i="4"/>
  <c r="A17" i="4"/>
  <c r="B19" i="4"/>
  <c r="A20" i="4"/>
  <c r="B20" i="4"/>
  <c r="C20" i="4"/>
  <c r="D20" i="4"/>
  <c r="A21" i="4"/>
  <c r="B21" i="4"/>
  <c r="B32" i="4" s="1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D32" i="4" s="1"/>
  <c r="A29" i="4"/>
  <c r="B29" i="4"/>
  <c r="C29" i="4"/>
  <c r="D29" i="4"/>
  <c r="A30" i="4"/>
  <c r="B30" i="4"/>
  <c r="C30" i="4"/>
  <c r="D30" i="4"/>
  <c r="C32" i="4"/>
  <c r="A36" i="4"/>
  <c r="B38" i="4"/>
  <c r="A39" i="4"/>
  <c r="B39" i="4"/>
  <c r="C39" i="4"/>
  <c r="C47" i="4" s="1"/>
  <c r="D39" i="4"/>
  <c r="D47" i="4" s="1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B47" i="4" s="1"/>
  <c r="C44" i="4"/>
  <c r="D44" i="4"/>
  <c r="A50" i="4"/>
  <c r="B52" i="4"/>
  <c r="A53" i="4"/>
  <c r="B53" i="4"/>
  <c r="C53" i="4"/>
  <c r="D53" i="4"/>
  <c r="A54" i="4"/>
  <c r="B54" i="4"/>
  <c r="C54" i="4"/>
  <c r="C61" i="4" s="1"/>
  <c r="D54" i="4"/>
  <c r="D61" i="4" s="1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B61" i="4"/>
  <c r="A64" i="4"/>
  <c r="B66" i="4"/>
  <c r="A67" i="4"/>
  <c r="B67" i="4"/>
  <c r="B72" i="4" s="1"/>
  <c r="C67" i="4"/>
  <c r="C72" i="4" s="1"/>
  <c r="D67" i="4"/>
  <c r="D72" i="4" s="1"/>
  <c r="A68" i="4"/>
  <c r="B68" i="4"/>
  <c r="C68" i="4"/>
  <c r="D68" i="4"/>
  <c r="A69" i="4"/>
  <c r="B69" i="4"/>
  <c r="C69" i="4"/>
  <c r="D69" i="4"/>
  <c r="A75" i="4"/>
  <c r="B77" i="4"/>
  <c r="A78" i="4"/>
  <c r="B78" i="4"/>
  <c r="B83" i="4" s="1"/>
  <c r="C78" i="4"/>
  <c r="C83" i="4" s="1"/>
  <c r="D78" i="4"/>
  <c r="A79" i="4"/>
  <c r="B79" i="4"/>
  <c r="C79" i="4"/>
  <c r="D79" i="4"/>
  <c r="D83" i="4" s="1"/>
  <c r="A80" i="4"/>
  <c r="B80" i="4"/>
  <c r="C80" i="4"/>
  <c r="D80" i="4"/>
  <c r="A86" i="4"/>
  <c r="B88" i="4"/>
  <c r="A89" i="4"/>
  <c r="B89" i="4"/>
  <c r="C89" i="4"/>
  <c r="D89" i="4"/>
  <c r="A90" i="4"/>
  <c r="B90" i="4"/>
  <c r="C90" i="4"/>
  <c r="C94" i="4" s="1"/>
  <c r="D90" i="4"/>
  <c r="D94" i="4" s="1"/>
  <c r="A91" i="4"/>
  <c r="B91" i="4"/>
  <c r="C91" i="4"/>
  <c r="D91" i="4"/>
  <c r="B94" i="4"/>
  <c r="A97" i="4"/>
  <c r="B99" i="4"/>
  <c r="A100" i="4"/>
  <c r="B100" i="4"/>
  <c r="C100" i="4"/>
  <c r="D100" i="4"/>
  <c r="A101" i="4"/>
  <c r="B101" i="4"/>
  <c r="C101" i="4"/>
  <c r="C111" i="4" s="1"/>
  <c r="D101" i="4"/>
  <c r="D111" i="4" s="1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B111" i="4"/>
  <c r="A114" i="4"/>
  <c r="B116" i="4"/>
  <c r="A117" i="4"/>
  <c r="B117" i="4"/>
  <c r="C117" i="4"/>
  <c r="C123" i="4" s="1"/>
  <c r="D117" i="4"/>
  <c r="D123" i="4" s="1"/>
  <c r="A118" i="4"/>
  <c r="B118" i="4"/>
  <c r="B123" i="4" s="1"/>
  <c r="C118" i="4"/>
  <c r="D118" i="4"/>
  <c r="A119" i="4"/>
  <c r="B119" i="4"/>
  <c r="C119" i="4"/>
  <c r="D119" i="4"/>
  <c r="A120" i="4"/>
  <c r="B120" i="4"/>
  <c r="C120" i="4"/>
  <c r="D120" i="4"/>
  <c r="A126" i="4"/>
  <c r="B128" i="4"/>
  <c r="A129" i="4"/>
  <c r="B129" i="4"/>
  <c r="B133" i="4" s="1"/>
  <c r="C129" i="4"/>
  <c r="D129" i="4"/>
  <c r="A130" i="4"/>
  <c r="B130" i="4"/>
  <c r="C130" i="4"/>
  <c r="D130" i="4"/>
  <c r="D133" i="4" s="1"/>
  <c r="C133" i="4"/>
  <c r="A136" i="4"/>
  <c r="B138" i="4"/>
  <c r="A139" i="4"/>
  <c r="B139" i="4"/>
  <c r="C139" i="4"/>
  <c r="C144" i="4" s="1"/>
  <c r="D139" i="4"/>
  <c r="D144" i="4" s="1"/>
  <c r="A140" i="4"/>
  <c r="B140" i="4"/>
  <c r="C140" i="4"/>
  <c r="D140" i="4"/>
  <c r="A141" i="4"/>
  <c r="B141" i="4"/>
  <c r="C141" i="4"/>
  <c r="D141" i="4"/>
  <c r="B144" i="4"/>
  <c r="A147" i="4"/>
  <c r="B149" i="4"/>
  <c r="A150" i="4"/>
  <c r="B150" i="4"/>
  <c r="C150" i="4"/>
  <c r="C159" i="4" s="1"/>
  <c r="D150" i="4"/>
  <c r="D159" i="4" s="1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B159" i="4"/>
  <c r="A162" i="4"/>
  <c r="B164" i="4"/>
  <c r="A165" i="4"/>
  <c r="B165" i="4"/>
  <c r="B177" i="4" s="1"/>
  <c r="C165" i="4"/>
  <c r="C177" i="4" s="1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D177" i="4"/>
  <c r="A180" i="4"/>
  <c r="B182" i="4"/>
  <c r="A183" i="4"/>
  <c r="B183" i="4"/>
  <c r="C183" i="4"/>
  <c r="D183" i="4"/>
  <c r="A184" i="4"/>
  <c r="B184" i="4"/>
  <c r="B189" i="4" s="1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C189" i="4"/>
  <c r="D189" i="4"/>
  <c r="B18" i="5" l="1"/>
  <c r="Z66" i="5"/>
  <c r="Z51" i="5"/>
  <c r="Z16" i="5"/>
  <c r="Z10" i="5"/>
  <c r="Z22" i="5"/>
  <c r="E8" i="5"/>
  <c r="E18" i="5" s="1"/>
</calcChain>
</file>

<file path=xl/connections.xml><?xml version="1.0" encoding="utf-8"?>
<connections xmlns="http://schemas.openxmlformats.org/spreadsheetml/2006/main">
  <connection id="1" sourceFile="\\Afdcfp001\Shared\aid coordination\DAD\Standard Reports\DAD_Report_Gen.mdb" keepAlive="1" name="DAD_Report_Gen" type="5" refreshedVersion="0" savePassword="1" background="1" refreshOnLoad="1" saveData="1">
    <dbPr connection="Provider=Microsoft.Jet.OLEDB.4.0;Password=&quot;&quot;;User ID=Admin;Data Source=\\Afdcfp001\Shared\aid coordination\DAD\Standard Reports\DAD_Report_Gen.mdb;Mode=Share Deny Write;Extended Properties=&quot;&quot;;Jet OLEDB:System database=&quot;&quot;;Jet OLEDB:Registry Path=&quot;&quot;;Jet OLEDB:Database Password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Q_1382_Committments_NDP" commandType="3"/>
  </connection>
  <connection id="2" sourceFile="N:\aid coordination\DAD\Standard Reports\DAD_Report_Gen.mdb" keepAlive="1" name="DAD_Report_Gen1" type="5" refreshedVersion="0" savePassword="1" background="1" saveData="1">
    <dbPr connection="Provider=Microsoft.Jet.OLEDB.4.0;Password=&quot;&quot;;User ID=Admin;Data Source=N:\aid coordination\DAD\Standard Reports\DAD_Report_Gen.mdb;Mode=Share Deny Write;Extended Properties=&quot;&quot;;Jet OLEDB:System database=&quot;&quot;;Jet OLEDB:Registry Path=&quot;&quot;;Jet OLEDB:Database Password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Q_1382_Commitments_Sub_NDP" commandType="3"/>
  </connection>
</connections>
</file>

<file path=xl/sharedStrings.xml><?xml version="1.0" encoding="utf-8"?>
<sst xmlns="http://schemas.openxmlformats.org/spreadsheetml/2006/main" count="347" uniqueCount="126">
  <si>
    <t>NDP</t>
  </si>
  <si>
    <t>Spend1382</t>
  </si>
  <si>
    <t>Committed</t>
  </si>
  <si>
    <t>1.3 Health</t>
  </si>
  <si>
    <t>1.4 Livelihoods &amp; Social Protection</t>
  </si>
  <si>
    <t>1.5 Cultural Heritage, Media &amp; Sport</t>
  </si>
  <si>
    <t>2.1 Transport</t>
  </si>
  <si>
    <t>2.3 Natural Resource Management</t>
  </si>
  <si>
    <t>2.4 Urban Management</t>
  </si>
  <si>
    <t>3.3 Justice</t>
  </si>
  <si>
    <t>1.2 Education &amp; Vocational Training</t>
  </si>
  <si>
    <t>Total</t>
  </si>
  <si>
    <t>Development Budget 1382 
US $ Million</t>
  </si>
  <si>
    <t>Donor Funds Committed 1382 
US $ Million</t>
  </si>
  <si>
    <t>Unfunded 
US $ Million</t>
  </si>
  <si>
    <t>3.2 Public Administration Reform &amp; Economic Mgmt</t>
  </si>
  <si>
    <t>3.4 National Police &amp; Law Enforcement</t>
  </si>
  <si>
    <t>Disbursed</t>
  </si>
  <si>
    <t>3.6 Mine Action</t>
  </si>
  <si>
    <t>Donor Funds Disbursed 1382 
US $ Million</t>
  </si>
  <si>
    <t>3.5 Afghan National Army (ANA)</t>
  </si>
  <si>
    <t>1.1 Refugee &amp; IDP Return</t>
  </si>
  <si>
    <t>2.2 Energy, Mining, &amp; Telecommunications</t>
  </si>
  <si>
    <t>3.1 Trade &amp; Investment</t>
  </si>
  <si>
    <t>1.3 Health &amp; Nutrition</t>
  </si>
  <si>
    <t>Sub_NDP</t>
  </si>
  <si>
    <t>Assistance to Residual IDP Caseload</t>
  </si>
  <si>
    <t>Initial Returnee Reintegration</t>
  </si>
  <si>
    <t>R&amp;IDP: Capacity Building</t>
  </si>
  <si>
    <t>R&amp;IDP: Protection &amp; Social Services</t>
  </si>
  <si>
    <t>Return of Refugees &amp; IDPs Sub-Prog</t>
  </si>
  <si>
    <t>Curriculum/Materials Dev</t>
  </si>
  <si>
    <t>Early Childhood Development</t>
  </si>
  <si>
    <t>Education Infrastructure</t>
  </si>
  <si>
    <t>Education Policy and Reform</t>
  </si>
  <si>
    <t>Higher Education</t>
  </si>
  <si>
    <t>Non-formal Education</t>
  </si>
  <si>
    <t>Primary Education</t>
  </si>
  <si>
    <t>Secondary Education</t>
  </si>
  <si>
    <t>Teacher Development</t>
  </si>
  <si>
    <t>Unspec: ed &amp; vocat training</t>
  </si>
  <si>
    <t>Vocational/Skills Training</t>
  </si>
  <si>
    <t>Combat Malnutrition</t>
  </si>
  <si>
    <t>Decrease in Infant Mortality &amp; Children Under 5 Mortality/Morbidity</t>
  </si>
  <si>
    <t>Decrease Incidence of Communicable Disease</t>
  </si>
  <si>
    <t>Decrease Maternal Mortality</t>
  </si>
  <si>
    <t>Enhanced Capacity of MoH to Implement Effective &amp; Efficient Health Services</t>
  </si>
  <si>
    <t>Improved Equitable Distribution of Quality Health Services</t>
  </si>
  <si>
    <t>Area Based Development</t>
  </si>
  <si>
    <t>Community Led Development</t>
  </si>
  <si>
    <t>Livelihoods Promotion</t>
  </si>
  <si>
    <t>LSP: Institutional Reform &amp; Strengthening</t>
  </si>
  <si>
    <t>Rural Community Based Water &amp; Sanitation</t>
  </si>
  <si>
    <t>Targeted Social Protection for Vulnerable Groups</t>
  </si>
  <si>
    <t>Culture</t>
  </si>
  <si>
    <t>Media</t>
  </si>
  <si>
    <t>Sport</t>
  </si>
  <si>
    <t>Civil Aviation &amp;Tourism</t>
  </si>
  <si>
    <t>Road infrastructure</t>
  </si>
  <si>
    <t>Transport Sub-Programme</t>
  </si>
  <si>
    <t>Energy Gen &amp; Supply</t>
  </si>
  <si>
    <t>Mineral resources, mining &amp; energy</t>
  </si>
  <si>
    <t>Telecommunications</t>
  </si>
  <si>
    <t>Emergency Irrigation Rehabilitation Prog</t>
  </si>
  <si>
    <t>Enhanced Performance - Food/Cash Crops</t>
  </si>
  <si>
    <t>Enhanced Performance - Livestock</t>
  </si>
  <si>
    <t>Environmental Preservation &amp; Regeneration</t>
  </si>
  <si>
    <t>Forest &amp; Rangeland Management</t>
  </si>
  <si>
    <t>National Long Term Irrig &amp; Power Prog</t>
  </si>
  <si>
    <t>National River Basin Management Prog</t>
  </si>
  <si>
    <t>NRM: Institutional Strengthening &amp; Capacity Building</t>
  </si>
  <si>
    <t>NRM: Policy Planning &amp; Systems Dev</t>
  </si>
  <si>
    <t>Urban Government Buildings</t>
  </si>
  <si>
    <t>Urban Housing</t>
  </si>
  <si>
    <t>Urban Infrastructure</t>
  </si>
  <si>
    <t>Urban Planning &amp; Management</t>
  </si>
  <si>
    <t>Investment Policy &amp; Mgm</t>
  </si>
  <si>
    <t>Trade Policy, Mgm, Promotion</t>
  </si>
  <si>
    <t>Governance</t>
  </si>
  <si>
    <t>Physical Infrastructure of Govt</t>
  </si>
  <si>
    <t>Corrections (Rehab of Penetentiary System)</t>
  </si>
  <si>
    <t>Justice: Secretariat - Admin, Personnel, Budgeting</t>
  </si>
  <si>
    <t>Justice: Survey, Physical Infrastructure, Training</t>
  </si>
  <si>
    <t>Law Reform</t>
  </si>
  <si>
    <t>Legal Education &amp; Awareness</t>
  </si>
  <si>
    <t>Structure of Justice &amp; Judicial Institutions</t>
  </si>
  <si>
    <t>Unspec: Justice</t>
  </si>
  <si>
    <t>Police: Border Police</t>
  </si>
  <si>
    <t>Police: Customs Investigation</t>
  </si>
  <si>
    <t>Police: Highway Patrols</t>
  </si>
  <si>
    <t>Police: Institutional Dev/Cap Bldg Nationwide</t>
  </si>
  <si>
    <t>Police: Kabul Security</t>
  </si>
  <si>
    <t>Police: Police Weapons/Armaments all Personnel</t>
  </si>
  <si>
    <t>Police: Provincial Security</t>
  </si>
  <si>
    <t>Police: Training/Cap Blg to all Personnel Nationwide</t>
  </si>
  <si>
    <t>Police: Uniforms/Equipment all Personnel</t>
  </si>
  <si>
    <t>Unspecified: National Police</t>
  </si>
  <si>
    <t>Landmine survey</t>
  </si>
  <si>
    <t>Required1382</t>
  </si>
  <si>
    <t>3.6 Mine Action Prog. for Afghanistan (MAPA)</t>
  </si>
  <si>
    <t>Coordination of Mine Action</t>
  </si>
  <si>
    <t>Mine and UXO clearance</t>
  </si>
  <si>
    <t>Mine Risk Education</t>
  </si>
  <si>
    <t>Monitoring, Evaluation and Training</t>
  </si>
  <si>
    <t>National Programmes</t>
  </si>
  <si>
    <t>5.1 DDR</t>
  </si>
  <si>
    <t>6. Outside of National Programme Structure</t>
  </si>
  <si>
    <t xml:space="preserve">7. Unclassified </t>
  </si>
  <si>
    <t>8. Outside of Afghanistan</t>
  </si>
  <si>
    <t>1382 Coms Outside NDB</t>
  </si>
  <si>
    <t>1382 Disbs Outside NDB</t>
  </si>
  <si>
    <t>1382 Req. Outside NDB</t>
  </si>
  <si>
    <t xml:space="preserve">9. Total </t>
  </si>
  <si>
    <t>1382 Financial Overview (US$)</t>
  </si>
  <si>
    <t xml:space="preserve">Required:  </t>
  </si>
  <si>
    <t xml:space="preserve">Committed:  </t>
  </si>
  <si>
    <t xml:space="preserve">Disbursed:  </t>
  </si>
  <si>
    <t>1.2 Education</t>
  </si>
  <si>
    <t>1.4 Livelihoods</t>
  </si>
  <si>
    <t>1.5 Culture</t>
  </si>
  <si>
    <t>2.2 Energy, Mining, Telecomms</t>
  </si>
  <si>
    <t>3.2 Public Admin Reform</t>
  </si>
  <si>
    <t>3.4 Nat. Police &amp; Law Enforcement</t>
  </si>
  <si>
    <t>1.1 Refugees &amp; IDP Return</t>
  </si>
  <si>
    <t>Economic Management</t>
  </si>
  <si>
    <t>Afghan National Army (ANA)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</si>
</sst>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"/>
    </font>
    <font>
      <sz val="9"/>
      <name val="Arial"/>
      <family val="2"/>
    </font>
    <font>
      <b/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5" fillId="0" borderId="0" xfId="0" applyFont="1" applyBorder="1"/>
    <xf numFmtId="0" fontId="0" fillId="0" borderId="0" xfId="0" applyBorder="1"/>
    <xf numFmtId="0" fontId="6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4" fontId="2" fillId="0" borderId="0" xfId="0" applyNumberFormat="1" applyFont="1" applyBorder="1"/>
    <xf numFmtId="0" fontId="7" fillId="0" borderId="0" xfId="0" applyFont="1" applyBorder="1"/>
    <xf numFmtId="0" fontId="3" fillId="0" borderId="0" xfId="0" applyFont="1" applyBorder="1"/>
    <xf numFmtId="4" fontId="3" fillId="0" borderId="0" xfId="0" applyNumberFormat="1" applyFont="1" applyBorder="1"/>
    <xf numFmtId="0" fontId="8" fillId="0" borderId="0" xfId="0" applyFont="1" applyBorder="1"/>
    <xf numFmtId="0" fontId="9" fillId="0" borderId="0" xfId="0" applyFont="1" applyBorder="1"/>
    <xf numFmtId="0" fontId="6" fillId="0" borderId="0" xfId="0" applyFont="1" applyBorder="1" applyAlignment="1">
      <alignment horizontal="center"/>
    </xf>
    <xf numFmtId="0" fontId="10" fillId="0" borderId="0" xfId="0" applyFont="1" applyBorder="1"/>
    <xf numFmtId="4" fontId="0" fillId="0" borderId="0" xfId="0" applyNumberFormat="1" applyBorder="1"/>
    <xf numFmtId="4" fontId="7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4" fontId="6" fillId="0" borderId="0" xfId="0" applyNumberFormat="1" applyFont="1" applyBorder="1"/>
    <xf numFmtId="0" fontId="7" fillId="0" borderId="0" xfId="0" applyFont="1" applyBorder="1" applyAlignment="1">
      <alignment horizontal="left"/>
    </xf>
    <xf numFmtId="4" fontId="1" fillId="0" borderId="0" xfId="0" applyNumberFormat="1" applyFont="1" applyBorder="1"/>
    <xf numFmtId="0" fontId="1" fillId="0" borderId="0" xfId="0" applyFont="1" applyBorder="1"/>
    <xf numFmtId="0" fontId="5" fillId="0" borderId="0" xfId="0" applyFont="1" applyBorder="1" applyAlignment="1">
      <alignment horizontal="center"/>
    </xf>
    <xf numFmtId="4" fontId="8" fillId="0" borderId="0" xfId="0" applyNumberFormat="1" applyFont="1" applyBorder="1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0" fillId="2" borderId="1" xfId="0" applyNumberFormat="1" applyFill="1" applyBorder="1"/>
    <xf numFmtId="4" fontId="1" fillId="2" borderId="2" xfId="0" applyNumberFormat="1" applyFont="1" applyFill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2" borderId="3" xfId="0" applyFill="1" applyBorder="1"/>
    <xf numFmtId="0" fontId="0" fillId="2" borderId="3" xfId="0" applyFont="1" applyFill="1" applyBorder="1"/>
    <xf numFmtId="0" fontId="1" fillId="2" borderId="4" xfId="0" applyFont="1" applyFill="1" applyBorder="1"/>
    <xf numFmtId="4" fontId="14" fillId="0" borderId="5" xfId="0" applyNumberFormat="1" applyFont="1" applyFill="1" applyBorder="1"/>
    <xf numFmtId="0" fontId="15" fillId="0" borderId="6" xfId="0" applyFont="1" applyFill="1" applyBorder="1"/>
    <xf numFmtId="0" fontId="0" fillId="0" borderId="6" xfId="0" applyBorder="1"/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2" fontId="12" fillId="3" borderId="1" xfId="0" applyNumberFormat="1" applyFont="1" applyFill="1" applyBorder="1"/>
    <xf numFmtId="172" fontId="13" fillId="3" borderId="1" xfId="0" applyNumberFormat="1" applyFont="1" applyFill="1" applyBorder="1"/>
    <xf numFmtId="172" fontId="1" fillId="3" borderId="7" xfId="0" applyNumberFormat="1" applyFont="1" applyFill="1" applyBorder="1"/>
    <xf numFmtId="172" fontId="11" fillId="3" borderId="7" xfId="0" applyNumberFormat="1" applyFont="1" applyFill="1" applyBorder="1"/>
    <xf numFmtId="0" fontId="17" fillId="2" borderId="8" xfId="0" applyFont="1" applyFill="1" applyBorder="1" applyAlignment="1">
      <alignment horizontal="right" vertical="top" wrapText="1"/>
    </xf>
    <xf numFmtId="2" fontId="17" fillId="2" borderId="9" xfId="0" applyNumberFormat="1" applyFont="1" applyFill="1" applyBorder="1" applyAlignment="1">
      <alignment horizontal="right" vertical="top" wrapText="1" indent="1"/>
    </xf>
    <xf numFmtId="0" fontId="17" fillId="2" borderId="10" xfId="0" applyFont="1" applyFill="1" applyBorder="1" applyAlignment="1">
      <alignment horizontal="right" vertical="top" wrapText="1"/>
    </xf>
    <xf numFmtId="2" fontId="17" fillId="2" borderId="11" xfId="0" applyNumberFormat="1" applyFont="1" applyFill="1" applyBorder="1" applyAlignment="1">
      <alignment horizontal="right" vertical="top" wrapText="1" indent="1"/>
    </xf>
    <xf numFmtId="0" fontId="18" fillId="2" borderId="12" xfId="0" applyFont="1" applyFill="1" applyBorder="1" applyAlignment="1">
      <alignment vertical="top" wrapText="1"/>
    </xf>
    <xf numFmtId="0" fontId="18" fillId="2" borderId="1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1382 National Development Budget &amp; Donor Funds Committed</a:t>
            </a:r>
          </a:p>
        </c:rich>
      </c:tx>
      <c:layout>
        <c:manualLayout>
          <c:xMode val="edge"/>
          <c:yMode val="edge"/>
          <c:x val="0.22861065095622804"/>
          <c:y val="3.32728220336922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9796548018708"/>
          <c:y val="0.11830336723090581"/>
          <c:w val="0.81759277140010611"/>
          <c:h val="0.43809215677694818"/>
        </c:manualLayout>
      </c:layout>
      <c:barChart>
        <c:barDir val="col"/>
        <c:grouping val="clustered"/>
        <c:varyColors val="0"/>
        <c:ser>
          <c:idx val="0"/>
          <c:order val="0"/>
          <c:tx>
            <c:v>Budget 1382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 Graph'!$A$3:$A$17</c:f>
              <c:strCache>
                <c:ptCount val="15"/>
                <c:pt idx="0">
                  <c:v>1.1 Refugee &amp; IDP Return</c:v>
                </c:pt>
                <c:pt idx="1">
                  <c:v>1.2 Education &amp; Vocational Training</c:v>
                </c:pt>
                <c:pt idx="2">
                  <c:v>1.3 Health</c:v>
                </c:pt>
                <c:pt idx="3">
                  <c:v>1.4 Livelihoods &amp; Social Protection</c:v>
                </c:pt>
                <c:pt idx="4">
                  <c:v>1.5 Cultural Heritage, Media &amp; Sport</c:v>
                </c:pt>
                <c:pt idx="5">
                  <c:v>2.1 Transport</c:v>
                </c:pt>
                <c:pt idx="6">
                  <c:v>2.2 Energy, Mining, &amp; Telecommunications</c:v>
                </c:pt>
                <c:pt idx="7">
                  <c:v>2.3 Natural Resource Management</c:v>
                </c:pt>
                <c:pt idx="8">
                  <c:v>2.4 Urban Management</c:v>
                </c:pt>
                <c:pt idx="9">
                  <c:v>3.1 Trade &amp; Investment</c:v>
                </c:pt>
                <c:pt idx="10">
                  <c:v>3.2 Public Administration Reform &amp; Economic Mgmt</c:v>
                </c:pt>
                <c:pt idx="11">
                  <c:v>3.3 Justice</c:v>
                </c:pt>
                <c:pt idx="12">
                  <c:v>3.4 National Police &amp; Law Enforcement</c:v>
                </c:pt>
                <c:pt idx="13">
                  <c:v>3.5 Afghan National Army (ANA)</c:v>
                </c:pt>
                <c:pt idx="14">
                  <c:v>3.6 Mine Action</c:v>
                </c:pt>
              </c:strCache>
            </c:strRef>
          </c:cat>
          <c:val>
            <c:numRef>
              <c:f>'NDP Graph'!$B$3:$B$17</c:f>
              <c:numCache>
                <c:formatCode>#,##0.00</c:formatCode>
                <c:ptCount val="15"/>
                <c:pt idx="0">
                  <c:v>164.077</c:v>
                </c:pt>
                <c:pt idx="1">
                  <c:v>249.99951999999999</c:v>
                </c:pt>
                <c:pt idx="2">
                  <c:v>173.495</c:v>
                </c:pt>
                <c:pt idx="3">
                  <c:v>248</c:v>
                </c:pt>
                <c:pt idx="4">
                  <c:v>30.189</c:v>
                </c:pt>
                <c:pt idx="5">
                  <c:v>253.6</c:v>
                </c:pt>
                <c:pt idx="6">
                  <c:v>162.35977700000001</c:v>
                </c:pt>
                <c:pt idx="7">
                  <c:v>146.053</c:v>
                </c:pt>
                <c:pt idx="8">
                  <c:v>75.233999999999995</c:v>
                </c:pt>
                <c:pt idx="9">
                  <c:v>5.4850000000000003</c:v>
                </c:pt>
                <c:pt idx="10">
                  <c:v>96.977000000000004</c:v>
                </c:pt>
                <c:pt idx="11">
                  <c:v>24.87</c:v>
                </c:pt>
                <c:pt idx="12">
                  <c:v>98.41</c:v>
                </c:pt>
                <c:pt idx="13">
                  <c:v>0</c:v>
                </c:pt>
                <c:pt idx="14">
                  <c:v>66.055000000000007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4-401F-80FF-AA46A83B0201}"/>
            </c:ext>
          </c:extLst>
        </c:ser>
        <c:ser>
          <c:idx val="1"/>
          <c:order val="1"/>
          <c:tx>
            <c:v>Committed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 Graph'!$A$3:$A$17</c:f>
              <c:strCache>
                <c:ptCount val="15"/>
                <c:pt idx="0">
                  <c:v>1.1 Refugee &amp; IDP Return</c:v>
                </c:pt>
                <c:pt idx="1">
                  <c:v>1.2 Education &amp; Vocational Training</c:v>
                </c:pt>
                <c:pt idx="2">
                  <c:v>1.3 Health</c:v>
                </c:pt>
                <c:pt idx="3">
                  <c:v>1.4 Livelihoods &amp; Social Protection</c:v>
                </c:pt>
                <c:pt idx="4">
                  <c:v>1.5 Cultural Heritage, Media &amp; Sport</c:v>
                </c:pt>
                <c:pt idx="5">
                  <c:v>2.1 Transport</c:v>
                </c:pt>
                <c:pt idx="6">
                  <c:v>2.2 Energy, Mining, &amp; Telecommunications</c:v>
                </c:pt>
                <c:pt idx="7">
                  <c:v>2.3 Natural Resource Management</c:v>
                </c:pt>
                <c:pt idx="8">
                  <c:v>2.4 Urban Management</c:v>
                </c:pt>
                <c:pt idx="9">
                  <c:v>3.1 Trade &amp; Investment</c:v>
                </c:pt>
                <c:pt idx="10">
                  <c:v>3.2 Public Administration Reform &amp; Economic Mgmt</c:v>
                </c:pt>
                <c:pt idx="11">
                  <c:v>3.3 Justice</c:v>
                </c:pt>
                <c:pt idx="12">
                  <c:v>3.4 National Police &amp; Law Enforcement</c:v>
                </c:pt>
                <c:pt idx="13">
                  <c:v>3.5 Afghan National Army (ANA)</c:v>
                </c:pt>
                <c:pt idx="14">
                  <c:v>3.6 Mine Action</c:v>
                </c:pt>
              </c:strCache>
            </c:strRef>
          </c:cat>
          <c:val>
            <c:numRef>
              <c:f>'NDP Graph'!$C$3:$C$17</c:f>
              <c:numCache>
                <c:formatCode>#,##0.00</c:formatCode>
                <c:ptCount val="15"/>
                <c:pt idx="0">
                  <c:v>78.840041400000004</c:v>
                </c:pt>
                <c:pt idx="1">
                  <c:v>72.083612189999997</c:v>
                </c:pt>
                <c:pt idx="2">
                  <c:v>130.61394784999999</c:v>
                </c:pt>
                <c:pt idx="3">
                  <c:v>143.71715119999999</c:v>
                </c:pt>
                <c:pt idx="4">
                  <c:v>15.672252</c:v>
                </c:pt>
                <c:pt idx="5">
                  <c:v>493.52064000000001</c:v>
                </c:pt>
                <c:pt idx="6">
                  <c:v>70.74801029999999</c:v>
                </c:pt>
                <c:pt idx="7">
                  <c:v>91.845556999999999</c:v>
                </c:pt>
                <c:pt idx="8">
                  <c:v>61.831707999999999</c:v>
                </c:pt>
                <c:pt idx="9">
                  <c:v>5.7220000000000004</c:v>
                </c:pt>
                <c:pt idx="10">
                  <c:v>71.680758999999995</c:v>
                </c:pt>
                <c:pt idx="11">
                  <c:v>23.863572999999999</c:v>
                </c:pt>
                <c:pt idx="12">
                  <c:v>13.82</c:v>
                </c:pt>
                <c:pt idx="13">
                  <c:v>0</c:v>
                </c:pt>
                <c:pt idx="14">
                  <c:v>30.22181531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4-401F-80FF-AA46A83B0201}"/>
            </c:ext>
          </c:extLst>
        </c:ser>
        <c:ser>
          <c:idx val="2"/>
          <c:order val="2"/>
          <c:tx>
            <c:v>Disbursed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 Graph'!$A$3:$A$17</c:f>
              <c:strCache>
                <c:ptCount val="15"/>
                <c:pt idx="0">
                  <c:v>1.1 Refugee &amp; IDP Return</c:v>
                </c:pt>
                <c:pt idx="1">
                  <c:v>1.2 Education &amp; Vocational Training</c:v>
                </c:pt>
                <c:pt idx="2">
                  <c:v>1.3 Health</c:v>
                </c:pt>
                <c:pt idx="3">
                  <c:v>1.4 Livelihoods &amp; Social Protection</c:v>
                </c:pt>
                <c:pt idx="4">
                  <c:v>1.5 Cultural Heritage, Media &amp; Sport</c:v>
                </c:pt>
                <c:pt idx="5">
                  <c:v>2.1 Transport</c:v>
                </c:pt>
                <c:pt idx="6">
                  <c:v>2.2 Energy, Mining, &amp; Telecommunications</c:v>
                </c:pt>
                <c:pt idx="7">
                  <c:v>2.3 Natural Resource Management</c:v>
                </c:pt>
                <c:pt idx="8">
                  <c:v>2.4 Urban Management</c:v>
                </c:pt>
                <c:pt idx="9">
                  <c:v>3.1 Trade &amp; Investment</c:v>
                </c:pt>
                <c:pt idx="10">
                  <c:v>3.2 Public Administration Reform &amp; Economic Mgmt</c:v>
                </c:pt>
                <c:pt idx="11">
                  <c:v>3.3 Justice</c:v>
                </c:pt>
                <c:pt idx="12">
                  <c:v>3.4 National Police &amp; Law Enforcement</c:v>
                </c:pt>
                <c:pt idx="13">
                  <c:v>3.5 Afghan National Army (ANA)</c:v>
                </c:pt>
                <c:pt idx="14">
                  <c:v>3.6 Mine Action</c:v>
                </c:pt>
              </c:strCache>
            </c:strRef>
          </c:cat>
          <c:val>
            <c:numRef>
              <c:f>'NDP Graph'!$D$3:$D$17</c:f>
              <c:numCache>
                <c:formatCode>#,##0.00</c:formatCode>
                <c:ptCount val="15"/>
                <c:pt idx="0">
                  <c:v>56.561185999999999</c:v>
                </c:pt>
                <c:pt idx="1">
                  <c:v>38.441112179999998</c:v>
                </c:pt>
                <c:pt idx="2">
                  <c:v>87.965536950000001</c:v>
                </c:pt>
                <c:pt idx="3">
                  <c:v>51.2677592</c:v>
                </c:pt>
                <c:pt idx="4">
                  <c:v>14.672252</c:v>
                </c:pt>
                <c:pt idx="5">
                  <c:v>130.89039500000001</c:v>
                </c:pt>
                <c:pt idx="6">
                  <c:v>9.5470000000000006</c:v>
                </c:pt>
                <c:pt idx="7">
                  <c:v>25.374293000000002</c:v>
                </c:pt>
                <c:pt idx="8">
                  <c:v>23.640564000000001</c:v>
                </c:pt>
                <c:pt idx="9">
                  <c:v>1.5</c:v>
                </c:pt>
                <c:pt idx="10">
                  <c:v>35.110039999999998</c:v>
                </c:pt>
                <c:pt idx="11">
                  <c:v>17.769573000000001</c:v>
                </c:pt>
                <c:pt idx="12">
                  <c:v>5.72</c:v>
                </c:pt>
                <c:pt idx="13">
                  <c:v>0</c:v>
                </c:pt>
                <c:pt idx="14">
                  <c:v>30.22181531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4-401F-80FF-AA46A83B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453488"/>
        <c:axId val="1"/>
      </c:barChart>
      <c:catAx>
        <c:axId val="170045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 $ Million</a:t>
                </a:r>
              </a:p>
            </c:rich>
          </c:tx>
          <c:layout>
            <c:manualLayout>
              <c:xMode val="edge"/>
              <c:yMode val="edge"/>
              <c:x val="2.7027860211573756E-2"/>
              <c:y val="0.26248559604357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53488"/>
        <c:crosses val="autoZero"/>
        <c:crossBetween val="between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7929603399823"/>
          <c:y val="0.17930354095934165"/>
          <c:w val="0.11599456674133737"/>
          <c:h val="0.123848837569854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2.4 Urban Management</a:t>
            </a:r>
          </a:p>
        </c:rich>
      </c:tx>
      <c:layout>
        <c:manualLayout>
          <c:xMode val="edge"/>
          <c:yMode val="edge"/>
          <c:x val="0.35544173434665316"/>
          <c:y val="4.0347163215414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54594140253792E-2"/>
          <c:y val="0.14121507125395225"/>
          <c:w val="0.81384873300801153"/>
          <c:h val="0.65996431259500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'NDPdata-4sharing'!$B$116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'NDPdata-4sharing'!$A$117:$A$120</c:f>
              <c:strCache>
                <c:ptCount val="4"/>
                <c:pt idx="0">
                  <c:v>Urban Government Buildings</c:v>
                </c:pt>
                <c:pt idx="1">
                  <c:v>Urban Housing</c:v>
                </c:pt>
                <c:pt idx="2">
                  <c:v>Urban Infrastructure</c:v>
                </c:pt>
                <c:pt idx="3">
                  <c:v>Urban Planning &amp; Management</c:v>
                </c:pt>
              </c:strCache>
            </c:strRef>
          </c:cat>
          <c:val>
            <c:numRef>
              <c:f>'NDPdata-4sharing'!$B$117:$B$120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27.507000000000001</c:v>
                </c:pt>
                <c:pt idx="2">
                  <c:v>39.375999999999998</c:v>
                </c:pt>
                <c:pt idx="3">
                  <c:v>7.2510000000000003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8-41B5-B575-C93C64E7F8D2}"/>
            </c:ext>
          </c:extLst>
        </c:ser>
        <c:ser>
          <c:idx val="1"/>
          <c:order val="1"/>
          <c:tx>
            <c:strRef>
              <c:f>'NDPdata-4sharing'!$C$116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'NDPdata-4sharing'!$A$117:$A$120</c:f>
              <c:strCache>
                <c:ptCount val="4"/>
                <c:pt idx="0">
                  <c:v>Urban Government Buildings</c:v>
                </c:pt>
                <c:pt idx="1">
                  <c:v>Urban Housing</c:v>
                </c:pt>
                <c:pt idx="2">
                  <c:v>Urban Infrastructure</c:v>
                </c:pt>
                <c:pt idx="3">
                  <c:v>Urban Planning &amp; Management</c:v>
                </c:pt>
              </c:strCache>
            </c:strRef>
          </c:cat>
          <c:val>
            <c:numRef>
              <c:f>'NDPdata-4sharing'!$C$117:$C$120</c:f>
              <c:numCache>
                <c:formatCode>General</c:formatCode>
                <c:ptCount val="4"/>
                <c:pt idx="0">
                  <c:v>0</c:v>
                </c:pt>
                <c:pt idx="1">
                  <c:v>11.952</c:v>
                </c:pt>
                <c:pt idx="2">
                  <c:v>48.149707999999997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8-41B5-B575-C93C64E7F8D2}"/>
            </c:ext>
          </c:extLst>
        </c:ser>
        <c:ser>
          <c:idx val="2"/>
          <c:order val="2"/>
          <c:tx>
            <c:strRef>
              <c:f>'NDPdata-4sharing'!$D$116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'NDPdata-4sharing'!$A$117:$A$120</c:f>
              <c:strCache>
                <c:ptCount val="4"/>
                <c:pt idx="0">
                  <c:v>Urban Government Buildings</c:v>
                </c:pt>
                <c:pt idx="1">
                  <c:v>Urban Housing</c:v>
                </c:pt>
                <c:pt idx="2">
                  <c:v>Urban Infrastructure</c:v>
                </c:pt>
                <c:pt idx="3">
                  <c:v>Urban Planning &amp; Management</c:v>
                </c:pt>
              </c:strCache>
            </c:strRef>
          </c:cat>
          <c:val>
            <c:numRef>
              <c:f>'NDPdata-4sharing'!$D$117:$D$120</c:f>
              <c:numCache>
                <c:formatCode>General</c:formatCode>
                <c:ptCount val="4"/>
                <c:pt idx="0">
                  <c:v>0</c:v>
                </c:pt>
                <c:pt idx="1">
                  <c:v>4.3319999999999999</c:v>
                </c:pt>
                <c:pt idx="2">
                  <c:v>19.308564000000001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8-41B5-B575-C93C64E7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1040"/>
        <c:axId val="1"/>
      </c:barChart>
      <c:catAx>
        <c:axId val="170294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11080982811593"/>
          <c:y val="0.37465222985742436"/>
          <c:w val="0.13963782420761375"/>
          <c:h val="0.175798354010022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3.1 Trade and Investment</a:t>
            </a:r>
          </a:p>
        </c:rich>
      </c:tx>
      <c:layout>
        <c:manualLayout>
          <c:xMode val="edge"/>
          <c:yMode val="edge"/>
          <c:x val="0.34043616189949416"/>
          <c:y val="3.9887262928677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57844324496916E-2"/>
          <c:y val="0.1339072398319876"/>
          <c:w val="0.80286194847964043"/>
          <c:h val="0.75500890543567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'NDPdata-4sharing'!$B$128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'NDPdata-4sharing'!$A$129:$A$130</c:f>
              <c:strCache>
                <c:ptCount val="2"/>
                <c:pt idx="0">
                  <c:v>Investment Policy &amp; Mgm</c:v>
                </c:pt>
                <c:pt idx="1">
                  <c:v>Trade Policy, Mgm, Promotion</c:v>
                </c:pt>
              </c:strCache>
            </c:strRef>
          </c:cat>
          <c:val>
            <c:numRef>
              <c:f>'NDPdata-4sharing'!$B$129:$B$130</c:f>
              <c:numCache>
                <c:formatCode>General</c:formatCode>
                <c:ptCount val="2"/>
                <c:pt idx="0">
                  <c:v>2.8540000000000001</c:v>
                </c:pt>
                <c:pt idx="1">
                  <c:v>2.6309999999999998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0-4EBF-8F67-145985F73E94}"/>
            </c:ext>
          </c:extLst>
        </c:ser>
        <c:ser>
          <c:idx val="1"/>
          <c:order val="1"/>
          <c:tx>
            <c:strRef>
              <c:f>'NDPdata-4sharing'!$C$128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'NDPdata-4sharing'!$A$129:$A$130</c:f>
              <c:strCache>
                <c:ptCount val="2"/>
                <c:pt idx="0">
                  <c:v>Investment Policy &amp; Mgm</c:v>
                </c:pt>
                <c:pt idx="1">
                  <c:v>Trade Policy, Mgm, Promotion</c:v>
                </c:pt>
              </c:strCache>
            </c:strRef>
          </c:cat>
          <c:val>
            <c:numRef>
              <c:f>'NDPdata-4sharing'!$C$129:$C$130</c:f>
              <c:numCache>
                <c:formatCode>General</c:formatCode>
                <c:ptCount val="2"/>
                <c:pt idx="0">
                  <c:v>2.85</c:v>
                </c:pt>
                <c:pt idx="1">
                  <c:v>2.8719999999999999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0-4EBF-8F67-145985F73E94}"/>
            </c:ext>
          </c:extLst>
        </c:ser>
        <c:ser>
          <c:idx val="2"/>
          <c:order val="2"/>
          <c:tx>
            <c:strRef>
              <c:f>'NDPdata-4sharing'!$D$128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'NDPdata-4sharing'!$A$129:$A$130</c:f>
              <c:strCache>
                <c:ptCount val="2"/>
                <c:pt idx="0">
                  <c:v>Investment Policy &amp; Mgm</c:v>
                </c:pt>
                <c:pt idx="1">
                  <c:v>Trade Policy, Mgm, Promotion</c:v>
                </c:pt>
              </c:strCache>
            </c:strRef>
          </c:cat>
          <c:val>
            <c:numRef>
              <c:f>'NDPdata-4sharing'!$D$129:$D$130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0-4EBF-8F67-145985F7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6320"/>
        <c:axId val="1"/>
      </c:barChart>
      <c:catAx>
        <c:axId val="17029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4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25343673290621"/>
          <c:y val="0.41881626075111017"/>
          <c:w val="0.14042991678354133"/>
          <c:h val="0.173794502760664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3.2 Public Administration Reform &amp; Economic Mgmt</a:t>
            </a:r>
          </a:p>
        </c:rich>
      </c:tx>
      <c:layout>
        <c:manualLayout>
          <c:xMode val="edge"/>
          <c:yMode val="edge"/>
          <c:x val="0.17822350049688332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677583463469438E-2"/>
          <c:y val="0.13920889837172645"/>
          <c:w val="0.80907811336680358"/>
          <c:h val="0.75570544830365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'NDPdata-4sharing'!$B$138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'NDPdata-4sharing'!$A$139:$A$141</c:f>
              <c:strCache>
                <c:ptCount val="3"/>
                <c:pt idx="0">
                  <c:v>Economic Management</c:v>
                </c:pt>
                <c:pt idx="1">
                  <c:v>Governance</c:v>
                </c:pt>
                <c:pt idx="2">
                  <c:v>Physical Infrastructure of Govt</c:v>
                </c:pt>
              </c:strCache>
            </c:strRef>
          </c:cat>
          <c:val>
            <c:numRef>
              <c:f>'NDPdata-4sharing'!$B$139:$B$141</c:f>
              <c:numCache>
                <c:formatCode>General</c:formatCode>
                <c:ptCount val="3"/>
                <c:pt idx="0">
                  <c:v>31.256</c:v>
                </c:pt>
                <c:pt idx="1">
                  <c:v>60.850999999999999</c:v>
                </c:pt>
                <c:pt idx="2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C28-B75E-5C287DE76C34}"/>
            </c:ext>
          </c:extLst>
        </c:ser>
        <c:ser>
          <c:idx val="1"/>
          <c:order val="1"/>
          <c:tx>
            <c:strRef>
              <c:f>'NDPdata-4sharing'!$C$138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'NDPdata-4sharing'!$A$139:$A$141</c:f>
              <c:strCache>
                <c:ptCount val="3"/>
                <c:pt idx="0">
                  <c:v>Economic Management</c:v>
                </c:pt>
                <c:pt idx="1">
                  <c:v>Governance</c:v>
                </c:pt>
                <c:pt idx="2">
                  <c:v>Physical Infrastructure of Govt</c:v>
                </c:pt>
              </c:strCache>
            </c:strRef>
          </c:cat>
          <c:val>
            <c:numRef>
              <c:f>'NDPdata-4sharing'!$C$139:$C$141</c:f>
              <c:numCache>
                <c:formatCode>General</c:formatCode>
                <c:ptCount val="3"/>
                <c:pt idx="0">
                  <c:v>46.626899000000002</c:v>
                </c:pt>
                <c:pt idx="1">
                  <c:v>19.935289999999998</c:v>
                </c:pt>
                <c:pt idx="2">
                  <c:v>5.1185700000000001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C28-B75E-5C287DE76C34}"/>
            </c:ext>
          </c:extLst>
        </c:ser>
        <c:ser>
          <c:idx val="2"/>
          <c:order val="2"/>
          <c:tx>
            <c:strRef>
              <c:f>'NDPdata-4sharing'!$D$138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'NDPdata-4sharing'!$A$139:$A$141</c:f>
              <c:strCache>
                <c:ptCount val="3"/>
                <c:pt idx="0">
                  <c:v>Economic Management</c:v>
                </c:pt>
                <c:pt idx="1">
                  <c:v>Governance</c:v>
                </c:pt>
                <c:pt idx="2">
                  <c:v>Physical Infrastructure of Govt</c:v>
                </c:pt>
              </c:strCache>
            </c:strRef>
          </c:cat>
          <c:val>
            <c:numRef>
              <c:f>'NDPdata-4sharing'!$D$139:$D$141</c:f>
              <c:numCache>
                <c:formatCode>General</c:formatCode>
                <c:ptCount val="3"/>
                <c:pt idx="0">
                  <c:v>30.050428</c:v>
                </c:pt>
                <c:pt idx="1">
                  <c:v>1.531042</c:v>
                </c:pt>
                <c:pt idx="2">
                  <c:v>3.5285700000000002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3-4C28-B75E-5C287DE7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7760"/>
        <c:axId val="1"/>
      </c:barChart>
      <c:catAx>
        <c:axId val="170294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4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68333569944421"/>
          <c:y val="0.39205771378159698"/>
          <c:w val="0.1400327503904083"/>
          <c:h val="0.173300873483169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3.3 Justice</a:t>
            </a:r>
          </a:p>
        </c:rich>
      </c:tx>
      <c:layout>
        <c:manualLayout>
          <c:xMode val="edge"/>
          <c:yMode val="edge"/>
          <c:x val="0.43119309442456055"/>
          <c:y val="3.9887262928677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8821839933621E-2"/>
          <c:y val="0.14245451045956128"/>
          <c:w val="0.8076092159417666"/>
          <c:h val="0.67523437957832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'NDPdata-4sharing'!$B$149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'NDPdata-4sharing'!$A$150:$A$156</c:f>
              <c:strCache>
                <c:ptCount val="7"/>
                <c:pt idx="0">
                  <c:v>Corrections (Rehab of Penetentiary System)</c:v>
                </c:pt>
                <c:pt idx="1">
                  <c:v>Justice: Secretariat - Admin, Personnel, Budgeting</c:v>
                </c:pt>
                <c:pt idx="2">
                  <c:v>Justice: Survey, Physical Infrastructure, Training</c:v>
                </c:pt>
                <c:pt idx="3">
                  <c:v>Law Reform</c:v>
                </c:pt>
                <c:pt idx="4">
                  <c:v>Legal Education &amp; Awareness</c:v>
                </c:pt>
                <c:pt idx="5">
                  <c:v>Structure of Justice &amp; Judicial Institutions</c:v>
                </c:pt>
                <c:pt idx="6">
                  <c:v>Unspec: Justice</c:v>
                </c:pt>
              </c:strCache>
            </c:strRef>
          </c:cat>
          <c:val>
            <c:numRef>
              <c:f>'NDPdata-4sharing'!$B$150:$B$156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15.32</c:v>
                </c:pt>
                <c:pt idx="3">
                  <c:v>0.9</c:v>
                </c:pt>
                <c:pt idx="4">
                  <c:v>0.85</c:v>
                </c:pt>
                <c:pt idx="5">
                  <c:v>3.8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6-43EC-AEA1-3ACA6ACD6FDE}"/>
            </c:ext>
          </c:extLst>
        </c:ser>
        <c:ser>
          <c:idx val="1"/>
          <c:order val="1"/>
          <c:tx>
            <c:strRef>
              <c:f>'NDPdata-4sharing'!$C$149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'NDPdata-4sharing'!$A$150:$A$156</c:f>
              <c:strCache>
                <c:ptCount val="7"/>
                <c:pt idx="0">
                  <c:v>Corrections (Rehab of Penetentiary System)</c:v>
                </c:pt>
                <c:pt idx="1">
                  <c:v>Justice: Secretariat - Admin, Personnel, Budgeting</c:v>
                </c:pt>
                <c:pt idx="2">
                  <c:v>Justice: Survey, Physical Infrastructure, Training</c:v>
                </c:pt>
                <c:pt idx="3">
                  <c:v>Law Reform</c:v>
                </c:pt>
                <c:pt idx="4">
                  <c:v>Legal Education &amp; Awareness</c:v>
                </c:pt>
                <c:pt idx="5">
                  <c:v>Structure of Justice &amp; Judicial Institutions</c:v>
                </c:pt>
                <c:pt idx="6">
                  <c:v>Unspec: Justice</c:v>
                </c:pt>
              </c:strCache>
            </c:strRef>
          </c:cat>
          <c:val>
            <c:numRef>
              <c:f>'NDPdata-4sharing'!$C$150:$C$156</c:f>
              <c:numCache>
                <c:formatCode>General</c:formatCode>
                <c:ptCount val="7"/>
                <c:pt idx="0">
                  <c:v>2</c:v>
                </c:pt>
                <c:pt idx="1">
                  <c:v>0.23300000000000001</c:v>
                </c:pt>
                <c:pt idx="2">
                  <c:v>9.1909989999999997</c:v>
                </c:pt>
                <c:pt idx="3">
                  <c:v>0.27500000000000002</c:v>
                </c:pt>
                <c:pt idx="4">
                  <c:v>1.75</c:v>
                </c:pt>
                <c:pt idx="5">
                  <c:v>2.2805740000000001</c:v>
                </c:pt>
                <c:pt idx="6">
                  <c:v>8.1340000000000003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6-43EC-AEA1-3ACA6ACD6FDE}"/>
            </c:ext>
          </c:extLst>
        </c:ser>
        <c:ser>
          <c:idx val="2"/>
          <c:order val="2"/>
          <c:tx>
            <c:strRef>
              <c:f>'NDPdata-4sharing'!$D$149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'NDPdata-4sharing'!$A$150:$A$156</c:f>
              <c:strCache>
                <c:ptCount val="7"/>
                <c:pt idx="0">
                  <c:v>Corrections (Rehab of Penetentiary System)</c:v>
                </c:pt>
                <c:pt idx="1">
                  <c:v>Justice: Secretariat - Admin, Personnel, Budgeting</c:v>
                </c:pt>
                <c:pt idx="2">
                  <c:v>Justice: Survey, Physical Infrastructure, Training</c:v>
                </c:pt>
                <c:pt idx="3">
                  <c:v>Law Reform</c:v>
                </c:pt>
                <c:pt idx="4">
                  <c:v>Legal Education &amp; Awareness</c:v>
                </c:pt>
                <c:pt idx="5">
                  <c:v>Structure of Justice &amp; Judicial Institutions</c:v>
                </c:pt>
                <c:pt idx="6">
                  <c:v>Unspec: Justice</c:v>
                </c:pt>
              </c:strCache>
            </c:strRef>
          </c:cat>
          <c:val>
            <c:numRef>
              <c:f>'NDPdata-4sharing'!$D$150:$D$156</c:f>
              <c:numCache>
                <c:formatCode>General</c:formatCode>
                <c:ptCount val="7"/>
                <c:pt idx="0">
                  <c:v>2</c:v>
                </c:pt>
                <c:pt idx="1">
                  <c:v>0.23</c:v>
                </c:pt>
                <c:pt idx="2">
                  <c:v>7.2239990000000001</c:v>
                </c:pt>
                <c:pt idx="3">
                  <c:v>0.27500000000000002</c:v>
                </c:pt>
                <c:pt idx="4">
                  <c:v>1.75</c:v>
                </c:pt>
                <c:pt idx="5">
                  <c:v>1.5805739999999999</c:v>
                </c:pt>
                <c:pt idx="6">
                  <c:v>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6-43EC-AEA1-3ACA6ACD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26160"/>
        <c:axId val="1"/>
      </c:barChart>
      <c:catAx>
        <c:axId val="170292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2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14988671427916"/>
          <c:y val="0.35043809573052076"/>
          <c:w val="0.13904923891866938"/>
          <c:h val="0.173794502760664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3.4 National Police &amp; Law Enforcement</a:t>
            </a:r>
          </a:p>
        </c:rich>
      </c:tx>
      <c:layout>
        <c:manualLayout>
          <c:xMode val="edge"/>
          <c:yMode val="edge"/>
          <c:x val="0.25916343829401367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97393153752603E-2"/>
          <c:y val="0.14204989629768008"/>
          <c:w val="0.81551973245779308"/>
          <c:h val="0.52558461630141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'NDPdata-4sharing'!$B$164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'NDPdata-4sharing'!$A$165:$A$174</c:f>
              <c:strCache>
                <c:ptCount val="10"/>
                <c:pt idx="0">
                  <c:v>Police: Border Police</c:v>
                </c:pt>
                <c:pt idx="1">
                  <c:v>Police: Customs Investigation</c:v>
                </c:pt>
                <c:pt idx="2">
                  <c:v>Police: Highway Patrols</c:v>
                </c:pt>
                <c:pt idx="3">
                  <c:v>Police: Institutional Dev/Cap Bldg Nationwide</c:v>
                </c:pt>
                <c:pt idx="4">
                  <c:v>Police: Kabul Security</c:v>
                </c:pt>
                <c:pt idx="5">
                  <c:v>Police: Police Weapons/Armaments all Personnel</c:v>
                </c:pt>
                <c:pt idx="6">
                  <c:v>Police: Provincial Security</c:v>
                </c:pt>
                <c:pt idx="7">
                  <c:v>Police: Training/Cap Blg to all Personnel Nationwide</c:v>
                </c:pt>
                <c:pt idx="8">
                  <c:v>Police: Uniforms/Equipment all Personnel</c:v>
                </c:pt>
                <c:pt idx="9">
                  <c:v>Unspecified: National Police</c:v>
                </c:pt>
              </c:strCache>
            </c:strRef>
          </c:cat>
          <c:val>
            <c:numRef>
              <c:f>'NDPdata-4sharing'!$B$165:$B$174</c:f>
              <c:numCache>
                <c:formatCode>General</c:formatCode>
                <c:ptCount val="10"/>
                <c:pt idx="0">
                  <c:v>3.07</c:v>
                </c:pt>
                <c:pt idx="1">
                  <c:v>1.22</c:v>
                </c:pt>
                <c:pt idx="2">
                  <c:v>9.94</c:v>
                </c:pt>
                <c:pt idx="3">
                  <c:v>4.4000000000000004</c:v>
                </c:pt>
                <c:pt idx="4">
                  <c:v>13.36</c:v>
                </c:pt>
                <c:pt idx="5">
                  <c:v>4.93</c:v>
                </c:pt>
                <c:pt idx="6">
                  <c:v>16.59</c:v>
                </c:pt>
                <c:pt idx="7">
                  <c:v>3.59</c:v>
                </c:pt>
                <c:pt idx="8">
                  <c:v>32.57</c:v>
                </c:pt>
                <c:pt idx="9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4-4947-924B-DA2709266CFD}"/>
            </c:ext>
          </c:extLst>
        </c:ser>
        <c:ser>
          <c:idx val="1"/>
          <c:order val="1"/>
          <c:tx>
            <c:strRef>
              <c:f>'NDPdata-4sharing'!$C$164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'NDPdata-4sharing'!$A$165:$A$174</c:f>
              <c:strCache>
                <c:ptCount val="10"/>
                <c:pt idx="0">
                  <c:v>Police: Border Police</c:v>
                </c:pt>
                <c:pt idx="1">
                  <c:v>Police: Customs Investigation</c:v>
                </c:pt>
                <c:pt idx="2">
                  <c:v>Police: Highway Patrols</c:v>
                </c:pt>
                <c:pt idx="3">
                  <c:v>Police: Institutional Dev/Cap Bldg Nationwide</c:v>
                </c:pt>
                <c:pt idx="4">
                  <c:v>Police: Kabul Security</c:v>
                </c:pt>
                <c:pt idx="5">
                  <c:v>Police: Police Weapons/Armaments all Personnel</c:v>
                </c:pt>
                <c:pt idx="6">
                  <c:v>Police: Provincial Security</c:v>
                </c:pt>
                <c:pt idx="7">
                  <c:v>Police: Training/Cap Blg to all Personnel Nationwide</c:v>
                </c:pt>
                <c:pt idx="8">
                  <c:v>Police: Uniforms/Equipment all Personnel</c:v>
                </c:pt>
                <c:pt idx="9">
                  <c:v>Unspecified: National Police</c:v>
                </c:pt>
              </c:strCache>
            </c:strRef>
          </c:cat>
          <c:val>
            <c:numRef>
              <c:f>'NDPdata-4sharing'!$C$165:$C$174</c:f>
              <c:numCache>
                <c:formatCode>General</c:formatCode>
                <c:ptCount val="10"/>
                <c:pt idx="0">
                  <c:v>1.25</c:v>
                </c:pt>
                <c:pt idx="1">
                  <c:v>0</c:v>
                </c:pt>
                <c:pt idx="2">
                  <c:v>1.5</c:v>
                </c:pt>
                <c:pt idx="3">
                  <c:v>2.6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</c:v>
                </c:pt>
                <c:pt idx="8">
                  <c:v>4</c:v>
                </c:pt>
                <c:pt idx="9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4-4947-924B-DA2709266CFD}"/>
            </c:ext>
          </c:extLst>
        </c:ser>
        <c:ser>
          <c:idx val="2"/>
          <c:order val="2"/>
          <c:tx>
            <c:strRef>
              <c:f>'NDPdata-4sharing'!$D$164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'NDPdata-4sharing'!$A$165:$A$174</c:f>
              <c:strCache>
                <c:ptCount val="10"/>
                <c:pt idx="0">
                  <c:v>Police: Border Police</c:v>
                </c:pt>
                <c:pt idx="1">
                  <c:v>Police: Customs Investigation</c:v>
                </c:pt>
                <c:pt idx="2">
                  <c:v>Police: Highway Patrols</c:v>
                </c:pt>
                <c:pt idx="3">
                  <c:v>Police: Institutional Dev/Cap Bldg Nationwide</c:v>
                </c:pt>
                <c:pt idx="4">
                  <c:v>Police: Kabul Security</c:v>
                </c:pt>
                <c:pt idx="5">
                  <c:v>Police: Police Weapons/Armaments all Personnel</c:v>
                </c:pt>
                <c:pt idx="6">
                  <c:v>Police: Provincial Security</c:v>
                </c:pt>
                <c:pt idx="7">
                  <c:v>Police: Training/Cap Blg to all Personnel Nationwide</c:v>
                </c:pt>
                <c:pt idx="8">
                  <c:v>Police: Uniforms/Equipment all Personnel</c:v>
                </c:pt>
                <c:pt idx="9">
                  <c:v>Unspecified: National Police</c:v>
                </c:pt>
              </c:strCache>
            </c:strRef>
          </c:cat>
          <c:val>
            <c:numRef>
              <c:f>'NDPdata-4sharing'!$D$165:$D$174</c:f>
              <c:numCache>
                <c:formatCode>General</c:formatCode>
                <c:ptCount val="10"/>
                <c:pt idx="0">
                  <c:v>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</c:v>
                </c:pt>
                <c:pt idx="8">
                  <c:v>0</c:v>
                </c:pt>
                <c:pt idx="9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4-4947-924B-DA270926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4880"/>
        <c:axId val="1"/>
      </c:barChart>
      <c:catAx>
        <c:axId val="170294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4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14065308629494"/>
          <c:y val="0.30966877392894254"/>
          <c:w val="0.13944119777775735"/>
          <c:h val="0.173300873483169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3.6 Mine Action</a:t>
            </a:r>
          </a:p>
        </c:rich>
      </c:tx>
      <c:layout>
        <c:manualLayout>
          <c:xMode val="edge"/>
          <c:yMode val="edge"/>
          <c:x val="0.40366916926093094"/>
          <c:y val="3.93271749079515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27947470845239E-2"/>
          <c:y val="0.1460723639438202"/>
          <c:w val="0.80874485130674323"/>
          <c:h val="0.65451655382519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'NDPdata-4sharing'!$B$182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'NDPdata-4sharing'!$A$183:$A$187</c:f>
              <c:strCache>
                <c:ptCount val="5"/>
                <c:pt idx="0">
                  <c:v>Coordination of Mine Action</c:v>
                </c:pt>
                <c:pt idx="1">
                  <c:v>Landmine survey</c:v>
                </c:pt>
                <c:pt idx="2">
                  <c:v>Mine and UXO clearance</c:v>
                </c:pt>
                <c:pt idx="3">
                  <c:v>Mine Risk Education</c:v>
                </c:pt>
                <c:pt idx="4">
                  <c:v>Monitoring, Evaluation and Training</c:v>
                </c:pt>
              </c:strCache>
            </c:strRef>
          </c:cat>
          <c:val>
            <c:numRef>
              <c:f>'NDPdata-4sharing'!$B$183:$B$187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15.097</c:v>
                </c:pt>
                <c:pt idx="2">
                  <c:v>39.5</c:v>
                </c:pt>
                <c:pt idx="3">
                  <c:v>4</c:v>
                </c:pt>
                <c:pt idx="4">
                  <c:v>2.8580000000000001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404A-8F8C-EDDE937F7E17}"/>
            </c:ext>
          </c:extLst>
        </c:ser>
        <c:ser>
          <c:idx val="1"/>
          <c:order val="1"/>
          <c:tx>
            <c:strRef>
              <c:f>'NDPdata-4sharing'!$C$182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'NDPdata-4sharing'!$A$183:$A$187</c:f>
              <c:strCache>
                <c:ptCount val="5"/>
                <c:pt idx="0">
                  <c:v>Coordination of Mine Action</c:v>
                </c:pt>
                <c:pt idx="1">
                  <c:v>Landmine survey</c:v>
                </c:pt>
                <c:pt idx="2">
                  <c:v>Mine and UXO clearance</c:v>
                </c:pt>
                <c:pt idx="3">
                  <c:v>Mine Risk Education</c:v>
                </c:pt>
                <c:pt idx="4">
                  <c:v>Monitoring, Evaluation and Training</c:v>
                </c:pt>
              </c:strCache>
            </c:strRef>
          </c:cat>
          <c:val>
            <c:numRef>
              <c:f>'NDPdata-4sharing'!$C$183:$C$187</c:f>
              <c:numCache>
                <c:formatCode>General</c:formatCode>
                <c:ptCount val="5"/>
                <c:pt idx="0">
                  <c:v>1.354635</c:v>
                </c:pt>
                <c:pt idx="1">
                  <c:v>0.24437600000000001</c:v>
                </c:pt>
                <c:pt idx="2">
                  <c:v>27.409414999999999</c:v>
                </c:pt>
                <c:pt idx="3">
                  <c:v>1.0866253100000001</c:v>
                </c:pt>
                <c:pt idx="4">
                  <c:v>0.12676399999999999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8-404A-8F8C-EDDE937F7E17}"/>
            </c:ext>
          </c:extLst>
        </c:ser>
        <c:ser>
          <c:idx val="2"/>
          <c:order val="2"/>
          <c:tx>
            <c:strRef>
              <c:f>'NDPdata-4sharing'!$D$182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'NDPdata-4sharing'!$A$183:$A$187</c:f>
              <c:strCache>
                <c:ptCount val="5"/>
                <c:pt idx="0">
                  <c:v>Coordination of Mine Action</c:v>
                </c:pt>
                <c:pt idx="1">
                  <c:v>Landmine survey</c:v>
                </c:pt>
                <c:pt idx="2">
                  <c:v>Mine and UXO clearance</c:v>
                </c:pt>
                <c:pt idx="3">
                  <c:v>Mine Risk Education</c:v>
                </c:pt>
                <c:pt idx="4">
                  <c:v>Monitoring, Evaluation and Training</c:v>
                </c:pt>
              </c:strCache>
            </c:strRef>
          </c:cat>
          <c:val>
            <c:numRef>
              <c:f>'NDPdata-4sharing'!$D$183:$D$187</c:f>
              <c:numCache>
                <c:formatCode>General</c:formatCode>
                <c:ptCount val="5"/>
                <c:pt idx="0">
                  <c:v>1.354635</c:v>
                </c:pt>
                <c:pt idx="1">
                  <c:v>0.24437600000000001</c:v>
                </c:pt>
                <c:pt idx="2">
                  <c:v>27.409414999999999</c:v>
                </c:pt>
                <c:pt idx="3">
                  <c:v>1.0866253100000001</c:v>
                </c:pt>
                <c:pt idx="4">
                  <c:v>0.12676399999999999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8-404A-8F8C-EDDE937F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37200"/>
        <c:axId val="1"/>
      </c:barChart>
      <c:catAx>
        <c:axId val="170293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3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53372206830058"/>
          <c:y val="0.37641724554753669"/>
          <c:w val="0.13924476570324795"/>
          <c:h val="0.171354119241789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1.1 Refugee and IDP Return</a:t>
            </a:r>
          </a:p>
        </c:rich>
      </c:tx>
      <c:layout>
        <c:manualLayout>
          <c:xMode val="edge"/>
          <c:yMode val="edge"/>
          <c:x val="0.3580715693443256"/>
          <c:y val="4.0001408508487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077138599054776E-2"/>
          <c:y val="0.13714768631481267"/>
          <c:w val="0.78033923677827166"/>
          <c:h val="0.66859497078471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'NDPdata-4sharing'!$B$5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'NDPdata-4sharing'!$A$6:$A$10</c:f>
              <c:strCache>
                <c:ptCount val="5"/>
                <c:pt idx="0">
                  <c:v>Assistance to Residual IDP Caseload</c:v>
                </c:pt>
                <c:pt idx="1">
                  <c:v>Initial Returnee Reintegration</c:v>
                </c:pt>
                <c:pt idx="2">
                  <c:v>R&amp;IDP: Capacity Building</c:v>
                </c:pt>
                <c:pt idx="3">
                  <c:v>R&amp;IDP: Protection &amp; Social Services</c:v>
                </c:pt>
                <c:pt idx="4">
                  <c:v>Return of Refugees &amp; IDPs Sub-Prog</c:v>
                </c:pt>
              </c:strCache>
            </c:strRef>
          </c:cat>
          <c:val>
            <c:numRef>
              <c:f>'NDPdata-4sharing'!$B$6:$B$10</c:f>
              <c:numCache>
                <c:formatCode>General</c:formatCode>
                <c:ptCount val="5"/>
                <c:pt idx="0">
                  <c:v>22.18</c:v>
                </c:pt>
                <c:pt idx="1">
                  <c:v>63.728999999999999</c:v>
                </c:pt>
                <c:pt idx="2">
                  <c:v>4.42</c:v>
                </c:pt>
                <c:pt idx="3">
                  <c:v>4.9420000000000002</c:v>
                </c:pt>
                <c:pt idx="4">
                  <c:v>68.805999999999997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8-4F75-A7CE-FFDE0A2C2B86}"/>
            </c:ext>
          </c:extLst>
        </c:ser>
        <c:ser>
          <c:idx val="1"/>
          <c:order val="1"/>
          <c:tx>
            <c:strRef>
              <c:f>'NDPdata-4sharing'!$C$5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'NDPdata-4sharing'!$A$6:$A$10</c:f>
              <c:strCache>
                <c:ptCount val="5"/>
                <c:pt idx="0">
                  <c:v>Assistance to Residual IDP Caseload</c:v>
                </c:pt>
                <c:pt idx="1">
                  <c:v>Initial Returnee Reintegration</c:v>
                </c:pt>
                <c:pt idx="2">
                  <c:v>R&amp;IDP: Capacity Building</c:v>
                </c:pt>
                <c:pt idx="3">
                  <c:v>R&amp;IDP: Protection &amp; Social Services</c:v>
                </c:pt>
                <c:pt idx="4">
                  <c:v>Return of Refugees &amp; IDPs Sub-Prog</c:v>
                </c:pt>
              </c:strCache>
            </c:strRef>
          </c:cat>
          <c:val>
            <c:numRef>
              <c:f>'NDPdata-4sharing'!$C$6:$C$10</c:f>
              <c:numCache>
                <c:formatCode>General</c:formatCode>
                <c:ptCount val="5"/>
                <c:pt idx="0">
                  <c:v>15.934948</c:v>
                </c:pt>
                <c:pt idx="1">
                  <c:v>36.535128</c:v>
                </c:pt>
                <c:pt idx="2">
                  <c:v>0.969302</c:v>
                </c:pt>
                <c:pt idx="3">
                  <c:v>3.076918</c:v>
                </c:pt>
                <c:pt idx="4">
                  <c:v>22.3237454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8-4F75-A7CE-FFDE0A2C2B86}"/>
            </c:ext>
          </c:extLst>
        </c:ser>
        <c:ser>
          <c:idx val="2"/>
          <c:order val="2"/>
          <c:tx>
            <c:strRef>
              <c:f>'NDPdata-4sharing'!$D$5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'NDPdata-4sharing'!$A$6:$A$10</c:f>
              <c:strCache>
                <c:ptCount val="5"/>
                <c:pt idx="0">
                  <c:v>Assistance to Residual IDP Caseload</c:v>
                </c:pt>
                <c:pt idx="1">
                  <c:v>Initial Returnee Reintegration</c:v>
                </c:pt>
                <c:pt idx="2">
                  <c:v>R&amp;IDP: Capacity Building</c:v>
                </c:pt>
                <c:pt idx="3">
                  <c:v>R&amp;IDP: Protection &amp; Social Services</c:v>
                </c:pt>
                <c:pt idx="4">
                  <c:v>Return of Refugees &amp; IDPs Sub-Prog</c:v>
                </c:pt>
              </c:strCache>
            </c:strRef>
          </c:cat>
          <c:val>
            <c:numRef>
              <c:f>'NDPdata-4sharing'!$D$6:$D$10</c:f>
              <c:numCache>
                <c:formatCode>General</c:formatCode>
                <c:ptCount val="5"/>
                <c:pt idx="0">
                  <c:v>5.8942880000000004</c:v>
                </c:pt>
                <c:pt idx="1">
                  <c:v>34.064006999999997</c:v>
                </c:pt>
                <c:pt idx="2">
                  <c:v>0.969302</c:v>
                </c:pt>
                <c:pt idx="3">
                  <c:v>3.076918</c:v>
                </c:pt>
                <c:pt idx="4">
                  <c:v>12.556671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8-4F75-A7CE-FFDE0A2C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443408"/>
        <c:axId val="1"/>
      </c:barChart>
      <c:catAx>
        <c:axId val="17004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81507474053308"/>
          <c:y val="0.39144235469019451"/>
          <c:w val="0.14123141579716431"/>
          <c:h val="0.182863581753083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1.2 Education &amp; Vocational Training</a:t>
            </a:r>
          </a:p>
        </c:rich>
      </c:tx>
      <c:layout>
        <c:manualLayout>
          <c:xMode val="edge"/>
          <c:yMode val="edge"/>
          <c:x val="0.31955391049055354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42938174525914E-2"/>
          <c:y val="0.13636790044577288"/>
          <c:w val="0.79460503635374269"/>
          <c:h val="0.446036674374715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'NDPdata-4sharing'!$B$19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'NDPdata-4sharing'!$A$20:$A$30</c:f>
              <c:strCache>
                <c:ptCount val="11"/>
                <c:pt idx="0">
                  <c:v>Curriculum/Materials Dev</c:v>
                </c:pt>
                <c:pt idx="1">
                  <c:v>Early Childhood Development</c:v>
                </c:pt>
                <c:pt idx="2">
                  <c:v>Education Infrastructure</c:v>
                </c:pt>
                <c:pt idx="3">
                  <c:v>Education Policy and Reform</c:v>
                </c:pt>
                <c:pt idx="4">
                  <c:v>Higher Education</c:v>
                </c:pt>
                <c:pt idx="5">
                  <c:v>Non-formal Education</c:v>
                </c:pt>
                <c:pt idx="6">
                  <c:v>Primary Education</c:v>
                </c:pt>
                <c:pt idx="7">
                  <c:v>Secondary Education</c:v>
                </c:pt>
                <c:pt idx="8">
                  <c:v>Teacher Development</c:v>
                </c:pt>
                <c:pt idx="9">
                  <c:v>Unspec: ed &amp; vocat training</c:v>
                </c:pt>
                <c:pt idx="10">
                  <c:v>Vocational/Skills Training</c:v>
                </c:pt>
              </c:strCache>
            </c:strRef>
          </c:cat>
          <c:val>
            <c:numRef>
              <c:f>'NDPdata-4sharing'!$B$20:$B$30</c:f>
              <c:numCache>
                <c:formatCode>General</c:formatCode>
                <c:ptCount val="11"/>
                <c:pt idx="0">
                  <c:v>44.174999999999997</c:v>
                </c:pt>
                <c:pt idx="1">
                  <c:v>6.8359199999999998</c:v>
                </c:pt>
                <c:pt idx="2">
                  <c:v>104.078</c:v>
                </c:pt>
                <c:pt idx="3">
                  <c:v>4.0919999999999996</c:v>
                </c:pt>
                <c:pt idx="4">
                  <c:v>23.790600000000001</c:v>
                </c:pt>
                <c:pt idx="5">
                  <c:v>5.4939999999999998</c:v>
                </c:pt>
                <c:pt idx="6">
                  <c:v>1.363</c:v>
                </c:pt>
                <c:pt idx="7">
                  <c:v>6.25</c:v>
                </c:pt>
                <c:pt idx="8">
                  <c:v>27.687000000000001</c:v>
                </c:pt>
                <c:pt idx="9">
                  <c:v>10.478</c:v>
                </c:pt>
                <c:pt idx="10">
                  <c:v>15.756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42A-9FFC-F7D1BE14591D}"/>
            </c:ext>
          </c:extLst>
        </c:ser>
        <c:ser>
          <c:idx val="1"/>
          <c:order val="1"/>
          <c:tx>
            <c:strRef>
              <c:f>'NDPdata-4sharing'!$C$19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'NDPdata-4sharing'!$A$20:$A$30</c:f>
              <c:strCache>
                <c:ptCount val="11"/>
                <c:pt idx="0">
                  <c:v>Curriculum/Materials Dev</c:v>
                </c:pt>
                <c:pt idx="1">
                  <c:v>Early Childhood Development</c:v>
                </c:pt>
                <c:pt idx="2">
                  <c:v>Education Infrastructure</c:v>
                </c:pt>
                <c:pt idx="3">
                  <c:v>Education Policy and Reform</c:v>
                </c:pt>
                <c:pt idx="4">
                  <c:v>Higher Education</c:v>
                </c:pt>
                <c:pt idx="5">
                  <c:v>Non-formal Education</c:v>
                </c:pt>
                <c:pt idx="6">
                  <c:v>Primary Education</c:v>
                </c:pt>
                <c:pt idx="7">
                  <c:v>Secondary Education</c:v>
                </c:pt>
                <c:pt idx="8">
                  <c:v>Teacher Development</c:v>
                </c:pt>
                <c:pt idx="9">
                  <c:v>Unspec: ed &amp; vocat training</c:v>
                </c:pt>
                <c:pt idx="10">
                  <c:v>Vocational/Skills Training</c:v>
                </c:pt>
              </c:strCache>
            </c:strRef>
          </c:cat>
          <c:val>
            <c:numRef>
              <c:f>'NDPdata-4sharing'!$C$20:$C$30</c:f>
              <c:numCache>
                <c:formatCode>General</c:formatCode>
                <c:ptCount val="11"/>
                <c:pt idx="0">
                  <c:v>32.795143490000001</c:v>
                </c:pt>
                <c:pt idx="1">
                  <c:v>5.7465000000000002E-2</c:v>
                </c:pt>
                <c:pt idx="2">
                  <c:v>2.5325349799999999</c:v>
                </c:pt>
                <c:pt idx="3">
                  <c:v>6.5632784299999996</c:v>
                </c:pt>
                <c:pt idx="4">
                  <c:v>2.7665000000000002</c:v>
                </c:pt>
                <c:pt idx="5">
                  <c:v>6.1851783200000003</c:v>
                </c:pt>
                <c:pt idx="6">
                  <c:v>1.75</c:v>
                </c:pt>
                <c:pt idx="7">
                  <c:v>0</c:v>
                </c:pt>
                <c:pt idx="8">
                  <c:v>9.2535119699999981</c:v>
                </c:pt>
                <c:pt idx="9">
                  <c:v>1.6</c:v>
                </c:pt>
                <c:pt idx="10">
                  <c:v>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4-442A-9FFC-F7D1BE14591D}"/>
            </c:ext>
          </c:extLst>
        </c:ser>
        <c:ser>
          <c:idx val="2"/>
          <c:order val="2"/>
          <c:tx>
            <c:strRef>
              <c:f>'NDPdata-4sharing'!$D$19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'NDPdata-4sharing'!$A$20:$A$30</c:f>
              <c:strCache>
                <c:ptCount val="11"/>
                <c:pt idx="0">
                  <c:v>Curriculum/Materials Dev</c:v>
                </c:pt>
                <c:pt idx="1">
                  <c:v>Early Childhood Development</c:v>
                </c:pt>
                <c:pt idx="2">
                  <c:v>Education Infrastructure</c:v>
                </c:pt>
                <c:pt idx="3">
                  <c:v>Education Policy and Reform</c:v>
                </c:pt>
                <c:pt idx="4">
                  <c:v>Higher Education</c:v>
                </c:pt>
                <c:pt idx="5">
                  <c:v>Non-formal Education</c:v>
                </c:pt>
                <c:pt idx="6">
                  <c:v>Primary Education</c:v>
                </c:pt>
                <c:pt idx="7">
                  <c:v>Secondary Education</c:v>
                </c:pt>
                <c:pt idx="8">
                  <c:v>Teacher Development</c:v>
                </c:pt>
                <c:pt idx="9">
                  <c:v>Unspec: ed &amp; vocat training</c:v>
                </c:pt>
                <c:pt idx="10">
                  <c:v>Vocational/Skills Training</c:v>
                </c:pt>
              </c:strCache>
            </c:strRef>
          </c:cat>
          <c:val>
            <c:numRef>
              <c:f>'NDPdata-4sharing'!$D$20:$D$30</c:f>
              <c:numCache>
                <c:formatCode>General</c:formatCode>
                <c:ptCount val="11"/>
                <c:pt idx="0">
                  <c:v>24.980143490000003</c:v>
                </c:pt>
                <c:pt idx="1">
                  <c:v>5.7465000000000002E-2</c:v>
                </c:pt>
                <c:pt idx="2">
                  <c:v>2.18053498</c:v>
                </c:pt>
                <c:pt idx="3">
                  <c:v>2.41427842</c:v>
                </c:pt>
                <c:pt idx="4">
                  <c:v>0.3</c:v>
                </c:pt>
                <c:pt idx="5">
                  <c:v>1.6851783200000001</c:v>
                </c:pt>
                <c:pt idx="6">
                  <c:v>0.56999999999999995</c:v>
                </c:pt>
                <c:pt idx="7">
                  <c:v>0</c:v>
                </c:pt>
                <c:pt idx="8">
                  <c:v>6.2535119699999999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4-442A-9FFC-F7D1BE14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440528"/>
        <c:axId val="1"/>
      </c:barChart>
      <c:catAx>
        <c:axId val="170044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44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38849478298583"/>
          <c:y val="0.3579657386701538"/>
          <c:w val="0.14123141579716431"/>
          <c:h val="0.173300873483169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1.3 Health &amp; Nutrition</a:t>
            </a:r>
          </a:p>
        </c:rich>
      </c:tx>
      <c:layout>
        <c:manualLayout>
          <c:xMode val="edge"/>
          <c:yMode val="edge"/>
          <c:x val="0.39088290836790934"/>
          <c:y val="3.977397096335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8345842924323E-2"/>
          <c:y val="0.11079891911219045"/>
          <c:w val="0.78176581673581858"/>
          <c:h val="0.52274361837546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'NDPdata-4sharing'!$B$38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'NDPdata-4sharing'!$A$39:$A$44</c:f>
              <c:strCache>
                <c:ptCount val="6"/>
                <c:pt idx="0">
                  <c:v>Combat Malnutrition</c:v>
                </c:pt>
                <c:pt idx="1">
                  <c:v>Decrease in Infant Mortality &amp; Children Under 5 Mortality/Morbidity</c:v>
                </c:pt>
                <c:pt idx="2">
                  <c:v>Decrease Incidence of Communicable Disease</c:v>
                </c:pt>
                <c:pt idx="3">
                  <c:v>Decrease Maternal Mortality</c:v>
                </c:pt>
                <c:pt idx="4">
                  <c:v>Enhanced Capacity of MoH to Implement Effective &amp; Efficient Health Services</c:v>
                </c:pt>
                <c:pt idx="5">
                  <c:v>Improved Equitable Distribution of Quality Health Services</c:v>
                </c:pt>
              </c:strCache>
            </c:strRef>
          </c:cat>
          <c:val>
            <c:numRef>
              <c:f>'NDPdata-4sharing'!$B$39:$B$44</c:f>
              <c:numCache>
                <c:formatCode>General</c:formatCode>
                <c:ptCount val="6"/>
                <c:pt idx="0">
                  <c:v>16.95</c:v>
                </c:pt>
                <c:pt idx="1">
                  <c:v>44.835999999999999</c:v>
                </c:pt>
                <c:pt idx="2">
                  <c:v>27.643999999999998</c:v>
                </c:pt>
                <c:pt idx="3">
                  <c:v>33.96</c:v>
                </c:pt>
                <c:pt idx="4">
                  <c:v>22.623000000000001</c:v>
                </c:pt>
                <c:pt idx="5">
                  <c:v>27.481999999999999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9-477A-BB43-6987CB606ED0}"/>
            </c:ext>
          </c:extLst>
        </c:ser>
        <c:ser>
          <c:idx val="1"/>
          <c:order val="1"/>
          <c:tx>
            <c:strRef>
              <c:f>'NDPdata-4sharing'!$C$38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'NDPdata-4sharing'!$A$39:$A$44</c:f>
              <c:strCache>
                <c:ptCount val="6"/>
                <c:pt idx="0">
                  <c:v>Combat Malnutrition</c:v>
                </c:pt>
                <c:pt idx="1">
                  <c:v>Decrease in Infant Mortality &amp; Children Under 5 Mortality/Morbidity</c:v>
                </c:pt>
                <c:pt idx="2">
                  <c:v>Decrease Incidence of Communicable Disease</c:v>
                </c:pt>
                <c:pt idx="3">
                  <c:v>Decrease Maternal Mortality</c:v>
                </c:pt>
                <c:pt idx="4">
                  <c:v>Enhanced Capacity of MoH to Implement Effective &amp; Efficient Health Services</c:v>
                </c:pt>
                <c:pt idx="5">
                  <c:v>Improved Equitable Distribution of Quality Health Services</c:v>
                </c:pt>
              </c:strCache>
            </c:strRef>
          </c:cat>
          <c:val>
            <c:numRef>
              <c:f>'NDPdata-4sharing'!$C$39:$C$44</c:f>
              <c:numCache>
                <c:formatCode>General</c:formatCode>
                <c:ptCount val="6"/>
                <c:pt idx="0">
                  <c:v>4.6007634800000003</c:v>
                </c:pt>
                <c:pt idx="1">
                  <c:v>49.302076650000004</c:v>
                </c:pt>
                <c:pt idx="2">
                  <c:v>7.6382539999999999</c:v>
                </c:pt>
                <c:pt idx="3">
                  <c:v>25.340978</c:v>
                </c:pt>
                <c:pt idx="4">
                  <c:v>20.488677729999999</c:v>
                </c:pt>
                <c:pt idx="5">
                  <c:v>23.243197990000002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9-477A-BB43-6987CB606ED0}"/>
            </c:ext>
          </c:extLst>
        </c:ser>
        <c:ser>
          <c:idx val="2"/>
          <c:order val="2"/>
          <c:tx>
            <c:strRef>
              <c:f>'NDPdata-4sharing'!$D$38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'NDPdata-4sharing'!$A$39:$A$44</c:f>
              <c:strCache>
                <c:ptCount val="6"/>
                <c:pt idx="0">
                  <c:v>Combat Malnutrition</c:v>
                </c:pt>
                <c:pt idx="1">
                  <c:v>Decrease in Infant Mortality &amp; Children Under 5 Mortality/Morbidity</c:v>
                </c:pt>
                <c:pt idx="2">
                  <c:v>Decrease Incidence of Communicable Disease</c:v>
                </c:pt>
                <c:pt idx="3">
                  <c:v>Decrease Maternal Mortality</c:v>
                </c:pt>
                <c:pt idx="4">
                  <c:v>Enhanced Capacity of MoH to Implement Effective &amp; Efficient Health Services</c:v>
                </c:pt>
                <c:pt idx="5">
                  <c:v>Improved Equitable Distribution of Quality Health Services</c:v>
                </c:pt>
              </c:strCache>
            </c:strRef>
          </c:cat>
          <c:val>
            <c:numRef>
              <c:f>'NDPdata-4sharing'!$D$39:$D$44</c:f>
              <c:numCache>
                <c:formatCode>General</c:formatCode>
                <c:ptCount val="6"/>
                <c:pt idx="0">
                  <c:v>4.4007634800000002</c:v>
                </c:pt>
                <c:pt idx="1">
                  <c:v>36.291221749999998</c:v>
                </c:pt>
                <c:pt idx="2">
                  <c:v>2.145254</c:v>
                </c:pt>
                <c:pt idx="3">
                  <c:v>12.855826</c:v>
                </c:pt>
                <c:pt idx="4">
                  <c:v>11.533677730000001</c:v>
                </c:pt>
                <c:pt idx="5">
                  <c:v>20.738793990000001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9-477A-BB43-6987CB60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24240"/>
        <c:axId val="1"/>
      </c:barChart>
      <c:catAx>
        <c:axId val="170292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2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81507474053308"/>
          <c:y val="0.30682777600298894"/>
          <c:w val="0.14123141579716431"/>
          <c:h val="0.181823867261030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1.4 Livelihoods &amp; Social Protection</a:t>
            </a:r>
          </a:p>
        </c:rich>
      </c:tx>
      <c:layout>
        <c:manualLayout>
          <c:xMode val="edge"/>
          <c:yMode val="edge"/>
          <c:x val="0.32194789811680502"/>
          <c:y val="4.0001408508487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36446652673239E-2"/>
          <c:y val="0.10571800820100143"/>
          <c:w val="0.82338887217483758"/>
          <c:h val="0.65430875346025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'NDPdata-4sharing'!$B$52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'NDPdata-4sharing'!$A$53:$A$58</c:f>
              <c:strCache>
                <c:ptCount val="6"/>
                <c:pt idx="0">
                  <c:v>Area Based Development</c:v>
                </c:pt>
                <c:pt idx="1">
                  <c:v>Community Led Development</c:v>
                </c:pt>
                <c:pt idx="2">
                  <c:v>Livelihoods Promotion</c:v>
                </c:pt>
                <c:pt idx="3">
                  <c:v>LSP: Institutional Reform &amp; Strengthening</c:v>
                </c:pt>
                <c:pt idx="4">
                  <c:v>Rural Community Based Water &amp; Sanitation</c:v>
                </c:pt>
                <c:pt idx="5">
                  <c:v>Targeted Social Protection for Vulnerable Groups</c:v>
                </c:pt>
              </c:strCache>
            </c:strRef>
          </c:cat>
          <c:val>
            <c:numRef>
              <c:f>'NDPdata-4sharing'!$B$53:$B$58</c:f>
              <c:numCache>
                <c:formatCode>General</c:formatCode>
                <c:ptCount val="6"/>
                <c:pt idx="0">
                  <c:v>22</c:v>
                </c:pt>
                <c:pt idx="1">
                  <c:v>98.5</c:v>
                </c:pt>
                <c:pt idx="2">
                  <c:v>11.55</c:v>
                </c:pt>
                <c:pt idx="3">
                  <c:v>3.95</c:v>
                </c:pt>
                <c:pt idx="4">
                  <c:v>33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F-486F-9F27-5A4E1DDE06AA}"/>
            </c:ext>
          </c:extLst>
        </c:ser>
        <c:ser>
          <c:idx val="1"/>
          <c:order val="1"/>
          <c:tx>
            <c:strRef>
              <c:f>'NDPdata-4sharing'!$C$52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'NDPdata-4sharing'!$A$53:$A$58</c:f>
              <c:strCache>
                <c:ptCount val="6"/>
                <c:pt idx="0">
                  <c:v>Area Based Development</c:v>
                </c:pt>
                <c:pt idx="1">
                  <c:v>Community Led Development</c:v>
                </c:pt>
                <c:pt idx="2">
                  <c:v>Livelihoods Promotion</c:v>
                </c:pt>
                <c:pt idx="3">
                  <c:v>LSP: Institutional Reform &amp; Strengthening</c:v>
                </c:pt>
                <c:pt idx="4">
                  <c:v>Rural Community Based Water &amp; Sanitation</c:v>
                </c:pt>
                <c:pt idx="5">
                  <c:v>Targeted Social Protection for Vulnerable Groups</c:v>
                </c:pt>
              </c:strCache>
            </c:strRef>
          </c:cat>
          <c:val>
            <c:numRef>
              <c:f>'NDPdata-4sharing'!$C$53:$C$58</c:f>
              <c:numCache>
                <c:formatCode>General</c:formatCode>
                <c:ptCount val="6"/>
                <c:pt idx="0">
                  <c:v>1.8540000000000001</c:v>
                </c:pt>
                <c:pt idx="1">
                  <c:v>23.4</c:v>
                </c:pt>
                <c:pt idx="2">
                  <c:v>17.153338999999999</c:v>
                </c:pt>
                <c:pt idx="3">
                  <c:v>2.2039909999999998</c:v>
                </c:pt>
                <c:pt idx="4">
                  <c:v>17.244557</c:v>
                </c:pt>
                <c:pt idx="5">
                  <c:v>81.861264200000008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F-486F-9F27-5A4E1DDE06AA}"/>
            </c:ext>
          </c:extLst>
        </c:ser>
        <c:ser>
          <c:idx val="2"/>
          <c:order val="2"/>
          <c:tx>
            <c:strRef>
              <c:f>'NDPdata-4sharing'!$D$52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'NDPdata-4sharing'!$A$53:$A$58</c:f>
              <c:strCache>
                <c:ptCount val="6"/>
                <c:pt idx="0">
                  <c:v>Area Based Development</c:v>
                </c:pt>
                <c:pt idx="1">
                  <c:v>Community Led Development</c:v>
                </c:pt>
                <c:pt idx="2">
                  <c:v>Livelihoods Promotion</c:v>
                </c:pt>
                <c:pt idx="3">
                  <c:v>LSP: Institutional Reform &amp; Strengthening</c:v>
                </c:pt>
                <c:pt idx="4">
                  <c:v>Rural Community Based Water &amp; Sanitation</c:v>
                </c:pt>
                <c:pt idx="5">
                  <c:v>Targeted Social Protection for Vulnerable Groups</c:v>
                </c:pt>
              </c:strCache>
            </c:strRef>
          </c:cat>
          <c:val>
            <c:numRef>
              <c:f>'NDPdata-4sharing'!$D$53:$D$58</c:f>
              <c:numCache>
                <c:formatCode>General</c:formatCode>
                <c:ptCount val="6"/>
                <c:pt idx="0">
                  <c:v>1.8540000000000001</c:v>
                </c:pt>
                <c:pt idx="1">
                  <c:v>10</c:v>
                </c:pt>
                <c:pt idx="2">
                  <c:v>8.4533389999999997</c:v>
                </c:pt>
                <c:pt idx="3">
                  <c:v>0.11099299999999999</c:v>
                </c:pt>
                <c:pt idx="4">
                  <c:v>3.932877</c:v>
                </c:pt>
                <c:pt idx="5">
                  <c:v>26.9165502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F-486F-9F27-5A4E1DDE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42960"/>
        <c:axId val="1"/>
      </c:barChart>
      <c:catAx>
        <c:axId val="170294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4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45528838819739"/>
          <c:y val="0.33715472885724784"/>
          <c:w val="0.14103027395382167"/>
          <c:h val="0.17429185135840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1.5 Culture Heritage, Media, &amp; Sport</a:t>
            </a:r>
          </a:p>
        </c:rich>
      </c:tx>
      <c:layout>
        <c:manualLayout>
          <c:xMode val="edge"/>
          <c:yMode val="edge"/>
          <c:x val="0.27596861056054672"/>
          <c:y val="4.0001408508487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88151389789356E-2"/>
          <c:y val="0.14286217324459652"/>
          <c:w val="0.80372301529231382"/>
          <c:h val="0.74859778780168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'NDPdata-4sharing'!$B$66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'NDPdata-4sharing'!$A$67:$A$69</c:f>
              <c:strCache>
                <c:ptCount val="3"/>
                <c:pt idx="0">
                  <c:v>Culture</c:v>
                </c:pt>
                <c:pt idx="1">
                  <c:v>Media</c:v>
                </c:pt>
                <c:pt idx="2">
                  <c:v>Sport</c:v>
                </c:pt>
              </c:strCache>
            </c:strRef>
          </c:cat>
          <c:val>
            <c:numRef>
              <c:f>'NDPdata-4sharing'!$B$67:$B$69</c:f>
              <c:numCache>
                <c:formatCode>General</c:formatCode>
                <c:ptCount val="3"/>
                <c:pt idx="0">
                  <c:v>4.2</c:v>
                </c:pt>
                <c:pt idx="1">
                  <c:v>25.260999999999999</c:v>
                </c:pt>
                <c:pt idx="2">
                  <c:v>0.72799999999999998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C3E-AEE3-E50267B054A4}"/>
            </c:ext>
          </c:extLst>
        </c:ser>
        <c:ser>
          <c:idx val="1"/>
          <c:order val="1"/>
          <c:tx>
            <c:strRef>
              <c:f>'NDPdata-4sharing'!$C$66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'NDPdata-4sharing'!$A$67:$A$69</c:f>
              <c:strCache>
                <c:ptCount val="3"/>
                <c:pt idx="0">
                  <c:v>Culture</c:v>
                </c:pt>
                <c:pt idx="1">
                  <c:v>Media</c:v>
                </c:pt>
                <c:pt idx="2">
                  <c:v>Sport</c:v>
                </c:pt>
              </c:strCache>
            </c:strRef>
          </c:cat>
          <c:val>
            <c:numRef>
              <c:f>'NDPdata-4sharing'!$C$67:$C$69</c:f>
              <c:numCache>
                <c:formatCode>General</c:formatCode>
                <c:ptCount val="3"/>
                <c:pt idx="0">
                  <c:v>4.126252</c:v>
                </c:pt>
                <c:pt idx="1">
                  <c:v>10.445</c:v>
                </c:pt>
                <c:pt idx="2">
                  <c:v>1.101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4-4C3E-AEE3-E50267B054A4}"/>
            </c:ext>
          </c:extLst>
        </c:ser>
        <c:ser>
          <c:idx val="2"/>
          <c:order val="2"/>
          <c:tx>
            <c:strRef>
              <c:f>'NDPdata-4sharing'!$D$66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'NDPdata-4sharing'!$A$67:$A$69</c:f>
              <c:strCache>
                <c:ptCount val="3"/>
                <c:pt idx="0">
                  <c:v>Culture</c:v>
                </c:pt>
                <c:pt idx="1">
                  <c:v>Media</c:v>
                </c:pt>
                <c:pt idx="2">
                  <c:v>Sport</c:v>
                </c:pt>
              </c:strCache>
            </c:strRef>
          </c:cat>
          <c:val>
            <c:numRef>
              <c:f>'NDPdata-4sharing'!$D$67:$D$69</c:f>
              <c:numCache>
                <c:formatCode>General</c:formatCode>
                <c:ptCount val="3"/>
                <c:pt idx="0">
                  <c:v>4.126252</c:v>
                </c:pt>
                <c:pt idx="1">
                  <c:v>9.4450000000000003</c:v>
                </c:pt>
                <c:pt idx="2">
                  <c:v>1.101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4-4C3E-AEE3-E50267B0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25200"/>
        <c:axId val="1"/>
      </c:barChart>
      <c:catAx>
        <c:axId val="170292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2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4361084869271"/>
          <c:y val="0.38287062429551871"/>
          <c:w val="0.14082934250254703"/>
          <c:h val="0.17429185135840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2.1 Transport</a:t>
            </a:r>
          </a:p>
        </c:rich>
      </c:tx>
      <c:layout>
        <c:manualLayout>
          <c:xMode val="edge"/>
          <c:yMode val="edge"/>
          <c:x val="0.4145435325309304"/>
          <c:y val="4.0347163215414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55573535498299E-2"/>
          <c:y val="0.13545119079460727"/>
          <c:w val="0.80344519707025697"/>
          <c:h val="0.75795028040386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'NDPdata-4sharing'!$B$77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'NDPdata-4sharing'!$A$78:$A$80</c:f>
              <c:strCache>
                <c:ptCount val="3"/>
                <c:pt idx="0">
                  <c:v>Civil Aviation &amp;Tourism</c:v>
                </c:pt>
                <c:pt idx="1">
                  <c:v>Road infrastructure</c:v>
                </c:pt>
                <c:pt idx="2">
                  <c:v>Transport Sub-Programme</c:v>
                </c:pt>
              </c:strCache>
            </c:strRef>
          </c:cat>
          <c:val>
            <c:numRef>
              <c:f>'NDPdata-4sharing'!$B$78:$B$80</c:f>
              <c:numCache>
                <c:formatCode>General</c:formatCode>
                <c:ptCount val="3"/>
                <c:pt idx="0">
                  <c:v>26.05</c:v>
                </c:pt>
                <c:pt idx="1">
                  <c:v>211.8</c:v>
                </c:pt>
                <c:pt idx="2">
                  <c:v>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415C-81FF-78AB5374549B}"/>
            </c:ext>
          </c:extLst>
        </c:ser>
        <c:ser>
          <c:idx val="1"/>
          <c:order val="1"/>
          <c:tx>
            <c:strRef>
              <c:f>'NDPdata-4sharing'!$C$77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'NDPdata-4sharing'!$A$78:$A$80</c:f>
              <c:strCache>
                <c:ptCount val="3"/>
                <c:pt idx="0">
                  <c:v>Civil Aviation &amp;Tourism</c:v>
                </c:pt>
                <c:pt idx="1">
                  <c:v>Road infrastructure</c:v>
                </c:pt>
                <c:pt idx="2">
                  <c:v>Transport Sub-Programme</c:v>
                </c:pt>
              </c:strCache>
            </c:strRef>
          </c:cat>
          <c:val>
            <c:numRef>
              <c:f>'NDPdata-4sharing'!$C$78:$C$80</c:f>
              <c:numCache>
                <c:formatCode>General</c:formatCode>
                <c:ptCount val="3"/>
                <c:pt idx="0">
                  <c:v>16</c:v>
                </c:pt>
                <c:pt idx="1">
                  <c:v>463.32064000000003</c:v>
                </c:pt>
                <c:pt idx="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415C-81FF-78AB5374549B}"/>
            </c:ext>
          </c:extLst>
        </c:ser>
        <c:ser>
          <c:idx val="2"/>
          <c:order val="2"/>
          <c:tx>
            <c:strRef>
              <c:f>'NDPdata-4sharing'!$D$77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'NDPdata-4sharing'!$A$78:$A$80</c:f>
              <c:strCache>
                <c:ptCount val="3"/>
                <c:pt idx="0">
                  <c:v>Civil Aviation &amp;Tourism</c:v>
                </c:pt>
                <c:pt idx="1">
                  <c:v>Road infrastructure</c:v>
                </c:pt>
                <c:pt idx="2">
                  <c:v>Transport Sub-Programme</c:v>
                </c:pt>
              </c:strCache>
            </c:strRef>
          </c:cat>
          <c:val>
            <c:numRef>
              <c:f>'NDPdata-4sharing'!$D$78:$D$80</c:f>
              <c:numCache>
                <c:formatCode>General</c:formatCode>
                <c:ptCount val="3"/>
                <c:pt idx="0">
                  <c:v>0</c:v>
                </c:pt>
                <c:pt idx="1">
                  <c:v>124.890395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415C-81FF-78AB5374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50640"/>
        <c:axId val="1"/>
      </c:barChart>
      <c:catAx>
        <c:axId val="170295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5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45528838819739"/>
          <c:y val="0.42076327353218435"/>
          <c:w val="0.14103027395382167"/>
          <c:h val="0.175798354010022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2.2 Energy, Mining &amp; Telecommunications</a:t>
            </a:r>
          </a:p>
        </c:rich>
      </c:tx>
      <c:layout>
        <c:manualLayout>
          <c:xMode val="edge"/>
          <c:yMode val="edge"/>
          <c:x val="0.28955734594905119"/>
          <c:y val="4.0001408508487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61167489266897E-2"/>
          <c:y val="0.13143319938502881"/>
          <c:w val="0.78251107149158217"/>
          <c:h val="0.71431086622298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'NDPdata-4sharing'!$B$88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'NDPdata-4sharing'!$A$89:$A$91</c:f>
              <c:strCache>
                <c:ptCount val="3"/>
                <c:pt idx="0">
                  <c:v>Energy Gen &amp; Supply</c:v>
                </c:pt>
                <c:pt idx="1">
                  <c:v>Mineral resources, mining &amp; energy</c:v>
                </c:pt>
                <c:pt idx="2">
                  <c:v>Telecommunications</c:v>
                </c:pt>
              </c:strCache>
            </c:strRef>
          </c:cat>
          <c:val>
            <c:numRef>
              <c:f>'NDPdata-4sharing'!$B$89:$B$91</c:f>
              <c:numCache>
                <c:formatCode>General</c:formatCode>
                <c:ptCount val="3"/>
                <c:pt idx="0">
                  <c:v>86.143777</c:v>
                </c:pt>
                <c:pt idx="1">
                  <c:v>26.4</c:v>
                </c:pt>
                <c:pt idx="2">
                  <c:v>49.816000000000003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2-488E-96CB-E5DCD29F6312}"/>
            </c:ext>
          </c:extLst>
        </c:ser>
        <c:ser>
          <c:idx val="1"/>
          <c:order val="1"/>
          <c:tx>
            <c:strRef>
              <c:f>'NDPdata-4sharing'!$C$88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'NDPdata-4sharing'!$A$89:$A$91</c:f>
              <c:strCache>
                <c:ptCount val="3"/>
                <c:pt idx="0">
                  <c:v>Energy Gen &amp; Supply</c:v>
                </c:pt>
                <c:pt idx="1">
                  <c:v>Mineral resources, mining &amp; energy</c:v>
                </c:pt>
                <c:pt idx="2">
                  <c:v>Telecommunications</c:v>
                </c:pt>
              </c:strCache>
            </c:strRef>
          </c:cat>
          <c:val>
            <c:numRef>
              <c:f>'NDPdata-4sharing'!$C$89:$C$91</c:f>
              <c:numCache>
                <c:formatCode>General</c:formatCode>
                <c:ptCount val="3"/>
                <c:pt idx="0">
                  <c:v>46.060008000000003</c:v>
                </c:pt>
                <c:pt idx="1">
                  <c:v>10.7</c:v>
                </c:pt>
                <c:pt idx="2">
                  <c:v>13.988002300000002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2-488E-96CB-E5DCD29F6312}"/>
            </c:ext>
          </c:extLst>
        </c:ser>
        <c:ser>
          <c:idx val="2"/>
          <c:order val="2"/>
          <c:tx>
            <c:strRef>
              <c:f>'NDPdata-4sharing'!$D$88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'NDPdata-4sharing'!$A$89:$A$91</c:f>
              <c:strCache>
                <c:ptCount val="3"/>
                <c:pt idx="0">
                  <c:v>Energy Gen &amp; Supply</c:v>
                </c:pt>
                <c:pt idx="1">
                  <c:v>Mineral resources, mining &amp; energy</c:v>
                </c:pt>
                <c:pt idx="2">
                  <c:v>Telecommunications</c:v>
                </c:pt>
              </c:strCache>
            </c:strRef>
          </c:cat>
          <c:val>
            <c:numRef>
              <c:f>'NDPdata-4sharing'!$D$89:$D$91</c:f>
              <c:numCache>
                <c:formatCode>General</c:formatCode>
                <c:ptCount val="3"/>
                <c:pt idx="0">
                  <c:v>7.91</c:v>
                </c:pt>
                <c:pt idx="1">
                  <c:v>0.5</c:v>
                </c:pt>
                <c:pt idx="2">
                  <c:v>1.137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2-488E-96CB-E5DCD29F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35280"/>
        <c:axId val="1"/>
      </c:barChart>
      <c:catAx>
        <c:axId val="17029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3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89738983112084"/>
          <c:y val="0.36572716350616707"/>
          <c:w val="0.1398350109705174"/>
          <c:h val="0.17429185135840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2.3 Natural Resource Management</a:t>
            </a:r>
          </a:p>
        </c:rich>
      </c:tx>
      <c:layout>
        <c:manualLayout>
          <c:xMode val="edge"/>
          <c:yMode val="edge"/>
          <c:x val="0.2840996838060168"/>
          <c:y val="3.9887262928677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17444666052935E-2"/>
          <c:y val="0.12820905941360514"/>
          <c:w val="0.80968409884714776"/>
          <c:h val="0.609705304766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'NDPdata-4sharing'!$B$99</c:f>
              <c:strCache>
                <c:ptCount val="1"/>
                <c:pt idx="0">
                  <c:v>Required1382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'NDPdata-4sharing'!$A$100:$A$108</c:f>
              <c:strCache>
                <c:ptCount val="9"/>
                <c:pt idx="0">
                  <c:v>Emergency Irrigation Rehabilitation Prog</c:v>
                </c:pt>
                <c:pt idx="1">
                  <c:v>Enhanced Performance - Food/Cash Crops</c:v>
                </c:pt>
                <c:pt idx="2">
                  <c:v>Enhanced Performance - Livestock</c:v>
                </c:pt>
                <c:pt idx="3">
                  <c:v>Environmental Preservation &amp; Regeneration</c:v>
                </c:pt>
                <c:pt idx="4">
                  <c:v>Forest &amp; Rangeland Management</c:v>
                </c:pt>
                <c:pt idx="5">
                  <c:v>National Long Term Irrig &amp; Power Prog</c:v>
                </c:pt>
                <c:pt idx="6">
                  <c:v>National River Basin Management Prog</c:v>
                </c:pt>
                <c:pt idx="7">
                  <c:v>NRM: Institutional Strengthening &amp; Capacity Building</c:v>
                </c:pt>
                <c:pt idx="8">
                  <c:v>NRM: Policy Planning &amp; Systems Dev</c:v>
                </c:pt>
              </c:strCache>
            </c:strRef>
          </c:cat>
          <c:val>
            <c:numRef>
              <c:f>'NDPdata-4sharing'!$B$100:$B$108</c:f>
              <c:numCache>
                <c:formatCode>General</c:formatCode>
                <c:ptCount val="9"/>
                <c:pt idx="0">
                  <c:v>19.161000000000001</c:v>
                </c:pt>
                <c:pt idx="1">
                  <c:v>50.265000000000001</c:v>
                </c:pt>
                <c:pt idx="2">
                  <c:v>10.305</c:v>
                </c:pt>
                <c:pt idx="3">
                  <c:v>3.3</c:v>
                </c:pt>
                <c:pt idx="4">
                  <c:v>6.6</c:v>
                </c:pt>
                <c:pt idx="5">
                  <c:v>28.5</c:v>
                </c:pt>
                <c:pt idx="6">
                  <c:v>4.3769999999999998</c:v>
                </c:pt>
                <c:pt idx="7">
                  <c:v>16.777999999999999</c:v>
                </c:pt>
                <c:pt idx="8">
                  <c:v>6.7670000000000003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B-49B8-A678-5C5F304E7AF6}"/>
            </c:ext>
          </c:extLst>
        </c:ser>
        <c:ser>
          <c:idx val="1"/>
          <c:order val="1"/>
          <c:tx>
            <c:strRef>
              <c:f>'NDPdata-4sharing'!$C$99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'NDPdata-4sharing'!$A$100:$A$108</c:f>
              <c:strCache>
                <c:ptCount val="9"/>
                <c:pt idx="0">
                  <c:v>Emergency Irrigation Rehabilitation Prog</c:v>
                </c:pt>
                <c:pt idx="1">
                  <c:v>Enhanced Performance - Food/Cash Crops</c:v>
                </c:pt>
                <c:pt idx="2">
                  <c:v>Enhanced Performance - Livestock</c:v>
                </c:pt>
                <c:pt idx="3">
                  <c:v>Environmental Preservation &amp; Regeneration</c:v>
                </c:pt>
                <c:pt idx="4">
                  <c:v>Forest &amp; Rangeland Management</c:v>
                </c:pt>
                <c:pt idx="5">
                  <c:v>National Long Term Irrig &amp; Power Prog</c:v>
                </c:pt>
                <c:pt idx="6">
                  <c:v>National River Basin Management Prog</c:v>
                </c:pt>
                <c:pt idx="7">
                  <c:v>NRM: Institutional Strengthening &amp; Capacity Building</c:v>
                </c:pt>
                <c:pt idx="8">
                  <c:v>NRM: Policy Planning &amp; Systems Dev</c:v>
                </c:pt>
              </c:strCache>
            </c:strRef>
          </c:cat>
          <c:val>
            <c:numRef>
              <c:f>'NDPdata-4sharing'!$C$100:$C$108</c:f>
              <c:numCache>
                <c:formatCode>General</c:formatCode>
                <c:ptCount val="9"/>
                <c:pt idx="0">
                  <c:v>25.057817</c:v>
                </c:pt>
                <c:pt idx="1">
                  <c:v>26.800740000000001</c:v>
                </c:pt>
                <c:pt idx="2">
                  <c:v>12.628</c:v>
                </c:pt>
                <c:pt idx="3">
                  <c:v>5.01</c:v>
                </c:pt>
                <c:pt idx="4">
                  <c:v>2.2400000000000002</c:v>
                </c:pt>
                <c:pt idx="5">
                  <c:v>9</c:v>
                </c:pt>
                <c:pt idx="6">
                  <c:v>1.38</c:v>
                </c:pt>
                <c:pt idx="7">
                  <c:v>6.9660000000000002</c:v>
                </c:pt>
                <c:pt idx="8">
                  <c:v>2.7629999999999999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B-49B8-A678-5C5F304E7AF6}"/>
            </c:ext>
          </c:extLst>
        </c:ser>
        <c:ser>
          <c:idx val="2"/>
          <c:order val="2"/>
          <c:tx>
            <c:strRef>
              <c:f>'NDPdata-4sharing'!$D$99</c:f>
              <c:strCache>
                <c:ptCount val="1"/>
                <c:pt idx="0">
                  <c:v>Disbursed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7B-49B8-A678-5C5F304E7AF6}"/>
              </c:ext>
            </c:extLst>
          </c:dPt>
          <c:cat>
            <c:strRef>
              <c:f>'NDPdata-4sharing'!$A$100:$A$108</c:f>
              <c:strCache>
                <c:ptCount val="9"/>
                <c:pt idx="0">
                  <c:v>Emergency Irrigation Rehabilitation Prog</c:v>
                </c:pt>
                <c:pt idx="1">
                  <c:v>Enhanced Performance - Food/Cash Crops</c:v>
                </c:pt>
                <c:pt idx="2">
                  <c:v>Enhanced Performance - Livestock</c:v>
                </c:pt>
                <c:pt idx="3">
                  <c:v>Environmental Preservation &amp; Regeneration</c:v>
                </c:pt>
                <c:pt idx="4">
                  <c:v>Forest &amp; Rangeland Management</c:v>
                </c:pt>
                <c:pt idx="5">
                  <c:v>National Long Term Irrig &amp; Power Prog</c:v>
                </c:pt>
                <c:pt idx="6">
                  <c:v>National River Basin Management Prog</c:v>
                </c:pt>
                <c:pt idx="7">
                  <c:v>NRM: Institutional Strengthening &amp; Capacity Building</c:v>
                </c:pt>
                <c:pt idx="8">
                  <c:v>NRM: Policy Planning &amp; Systems Dev</c:v>
                </c:pt>
              </c:strCache>
            </c:strRef>
          </c:cat>
          <c:val>
            <c:numRef>
              <c:f>'NDPdata-4sharing'!$D$100:$D$108</c:f>
              <c:numCache>
                <c:formatCode>General</c:formatCode>
                <c:ptCount val="9"/>
                <c:pt idx="0">
                  <c:v>1.5</c:v>
                </c:pt>
                <c:pt idx="1">
                  <c:v>7.0324929999999997</c:v>
                </c:pt>
                <c:pt idx="2">
                  <c:v>8.1479999999999997</c:v>
                </c:pt>
                <c:pt idx="3">
                  <c:v>0.81</c:v>
                </c:pt>
                <c:pt idx="4">
                  <c:v>0</c:v>
                </c:pt>
                <c:pt idx="5">
                  <c:v>2.69</c:v>
                </c:pt>
                <c:pt idx="6">
                  <c:v>0.1008</c:v>
                </c:pt>
                <c:pt idx="7">
                  <c:v>3.9</c:v>
                </c:pt>
                <c:pt idx="8">
                  <c:v>1.1930000000000001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B-49B8-A678-5C5F304E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954000"/>
        <c:axId val="1"/>
      </c:barChart>
      <c:catAx>
        <c:axId val="170295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295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03755616095999"/>
          <c:y val="0.29345629154669628"/>
          <c:w val="0.14062934348397829"/>
          <c:h val="0.173794502760664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594360</xdr:colOff>
      <xdr:row>1</xdr:row>
      <xdr:rowOff>15240</xdr:rowOff>
    </xdr:from>
    <xdr:to>
      <xdr:col>53</xdr:col>
      <xdr:colOff>45720</xdr:colOff>
      <xdr:row>21</xdr:row>
      <xdr:rowOff>15240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424A276F-52CD-F9F5-B77B-58C16763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121920</xdr:rowOff>
    </xdr:from>
    <xdr:to>
      <xdr:col>9</xdr:col>
      <xdr:colOff>0</xdr:colOff>
      <xdr:row>16</xdr:row>
      <xdr:rowOff>106680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686CF05-6576-4224-5E10-FEBFDB933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0</xdr:row>
      <xdr:rowOff>76200</xdr:rowOff>
    </xdr:from>
    <xdr:to>
      <xdr:col>19</xdr:col>
      <xdr:colOff>114300</xdr:colOff>
      <xdr:row>16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19DEEC7-E89B-47F4-3B48-FD531D37F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18</xdr:row>
      <xdr:rowOff>91440</xdr:rowOff>
    </xdr:from>
    <xdr:to>
      <xdr:col>9</xdr:col>
      <xdr:colOff>0</xdr:colOff>
      <xdr:row>34</xdr:row>
      <xdr:rowOff>91440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110B4FA3-DD69-7F6D-EF6C-65C75FC8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259080</xdr:colOff>
      <xdr:row>18</xdr:row>
      <xdr:rowOff>76200</xdr:rowOff>
    </xdr:from>
    <xdr:to>
      <xdr:col>19</xdr:col>
      <xdr:colOff>121920</xdr:colOff>
      <xdr:row>34</xdr:row>
      <xdr:rowOff>60960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F60A81CE-CDF7-CB92-0A46-5394FCDF6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35</xdr:row>
      <xdr:rowOff>144780</xdr:rowOff>
    </xdr:from>
    <xdr:to>
      <xdr:col>8</xdr:col>
      <xdr:colOff>563880</xdr:colOff>
      <xdr:row>51</xdr:row>
      <xdr:rowOff>129540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D090AE3A-B646-BC0B-D89E-90C507277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259080</xdr:colOff>
      <xdr:row>36</xdr:row>
      <xdr:rowOff>30480</xdr:rowOff>
    </xdr:from>
    <xdr:to>
      <xdr:col>19</xdr:col>
      <xdr:colOff>121920</xdr:colOff>
      <xdr:row>51</xdr:row>
      <xdr:rowOff>160020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A43827D2-5712-2107-0F5A-195247EE4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54</xdr:row>
      <xdr:rowOff>7620</xdr:rowOff>
    </xdr:from>
    <xdr:to>
      <xdr:col>8</xdr:col>
      <xdr:colOff>594360</xdr:colOff>
      <xdr:row>69</xdr:row>
      <xdr:rowOff>160020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EA56AF78-761E-8C0E-41D0-6C13BB093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266700</xdr:colOff>
      <xdr:row>54</xdr:row>
      <xdr:rowOff>7620</xdr:rowOff>
    </xdr:from>
    <xdr:to>
      <xdr:col>19</xdr:col>
      <xdr:colOff>144780</xdr:colOff>
      <xdr:row>70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608A6530-B910-1A2B-A476-E39E6B768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83820</xdr:colOff>
      <xdr:row>71</xdr:row>
      <xdr:rowOff>30480</xdr:rowOff>
    </xdr:from>
    <xdr:to>
      <xdr:col>9</xdr:col>
      <xdr:colOff>0</xdr:colOff>
      <xdr:row>86</xdr:row>
      <xdr:rowOff>160020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ECF52F4F-5F64-9018-7B2D-9F4976DD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259080</xdr:colOff>
      <xdr:row>71</xdr:row>
      <xdr:rowOff>30480</xdr:rowOff>
    </xdr:from>
    <xdr:to>
      <xdr:col>19</xdr:col>
      <xdr:colOff>144780</xdr:colOff>
      <xdr:row>87</xdr:row>
      <xdr:rowOff>22860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AF3FFA81-A244-F5E7-BBF1-1E82F726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68580</xdr:colOff>
      <xdr:row>88</xdr:row>
      <xdr:rowOff>129540</xdr:rowOff>
    </xdr:from>
    <xdr:to>
      <xdr:col>8</xdr:col>
      <xdr:colOff>579120</xdr:colOff>
      <xdr:row>104</xdr:row>
      <xdr:rowOff>129540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EE962122-E030-DE9A-9BC5-CAC2BD72F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297180</xdr:colOff>
      <xdr:row>88</xdr:row>
      <xdr:rowOff>106680</xdr:rowOff>
    </xdr:from>
    <xdr:to>
      <xdr:col>19</xdr:col>
      <xdr:colOff>236220</xdr:colOff>
      <xdr:row>104</xdr:row>
      <xdr:rowOff>99060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553150F4-C5F2-86E9-A3F8-77174098F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114300</xdr:colOff>
      <xdr:row>106</xdr:row>
      <xdr:rowOff>106680</xdr:rowOff>
    </xdr:from>
    <xdr:to>
      <xdr:col>9</xdr:col>
      <xdr:colOff>38100</xdr:colOff>
      <xdr:row>122</xdr:row>
      <xdr:rowOff>106680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E6977467-79FC-6370-3A13-F7600D6F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304800</xdr:colOff>
      <xdr:row>106</xdr:row>
      <xdr:rowOff>38100</xdr:rowOff>
    </xdr:from>
    <xdr:to>
      <xdr:col>19</xdr:col>
      <xdr:colOff>236220</xdr:colOff>
      <xdr:row>122</xdr:row>
      <xdr:rowOff>68580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CCE02567-8210-DCE9-2598-31F47C631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0.50858</cdr:x>
      <cdr:y>0.52233</cdr:y>
    </cdr:from>
    <cdr:to>
      <cdr:x>0.53577</cdr:x>
      <cdr:y>0.56506</cdr:y>
    </cdr:to>
    <cdr:sp macro="" textlink="">
      <cdr:nvSpPr>
        <cdr:cNvPr id="7169" name="Text Box 1">
          <a:extLst xmlns:a="http://schemas.openxmlformats.org/drawingml/2006/main">
            <a:ext uri="{FF2B5EF4-FFF2-40B4-BE49-F238E27FC236}">
              <a16:creationId xmlns:a16="http://schemas.microsoft.com/office/drawing/2014/main" id="{CC7F5B15-40BC-AC33-C086-8623C4BD7A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7952" y="1402449"/>
          <a:ext cx="145481" cy="1149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CC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al%20Reports/Prog-Req-Com-Disb-NDB-Outside-13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-Req-Com-Disb-NDB-Outside-1"/>
    </sheetNames>
    <sheetDataSet>
      <sheetData sheetId="0">
        <row r="2">
          <cell r="G2">
            <v>0</v>
          </cell>
          <cell r="H2">
            <v>1500000</v>
          </cell>
          <cell r="I2">
            <v>1500000</v>
          </cell>
        </row>
        <row r="3">
          <cell r="G3">
            <v>120477201</v>
          </cell>
          <cell r="H3">
            <v>49289938</v>
          </cell>
          <cell r="I3">
            <v>15010554</v>
          </cell>
        </row>
        <row r="4">
          <cell r="G4">
            <v>16130852</v>
          </cell>
          <cell r="H4">
            <v>15425408</v>
          </cell>
          <cell r="I4">
            <v>11418514</v>
          </cell>
        </row>
        <row r="5">
          <cell r="G5">
            <v>15068750</v>
          </cell>
          <cell r="H5">
            <v>49167807</v>
          </cell>
          <cell r="I5">
            <v>32425063</v>
          </cell>
        </row>
        <row r="6">
          <cell r="G6">
            <v>3900000</v>
          </cell>
          <cell r="H6">
            <v>3669400</v>
          </cell>
          <cell r="I6">
            <v>0</v>
          </cell>
        </row>
        <row r="7">
          <cell r="G7">
            <v>2100000</v>
          </cell>
          <cell r="H7">
            <v>5795082</v>
          </cell>
          <cell r="I7">
            <v>2795082</v>
          </cell>
        </row>
        <row r="8">
          <cell r="G8">
            <v>48049443</v>
          </cell>
          <cell r="H8">
            <v>146329444.44</v>
          </cell>
          <cell r="I8">
            <v>0</v>
          </cell>
        </row>
        <row r="9">
          <cell r="G9">
            <v>10600000</v>
          </cell>
          <cell r="H9">
            <v>6564500</v>
          </cell>
          <cell r="I9">
            <v>5335350</v>
          </cell>
        </row>
        <row r="10">
          <cell r="G10">
            <v>46654000</v>
          </cell>
          <cell r="H10">
            <v>26104000</v>
          </cell>
          <cell r="I10">
            <v>13503400</v>
          </cell>
        </row>
        <row r="11">
          <cell r="G11">
            <v>0</v>
          </cell>
          <cell r="H11">
            <v>12447500</v>
          </cell>
          <cell r="I11">
            <v>0</v>
          </cell>
        </row>
        <row r="12">
          <cell r="G12">
            <v>800000</v>
          </cell>
          <cell r="H12">
            <v>11611323</v>
          </cell>
          <cell r="I12">
            <v>5432509</v>
          </cell>
        </row>
        <row r="13">
          <cell r="G13">
            <v>21000000</v>
          </cell>
          <cell r="H13">
            <v>19020629</v>
          </cell>
          <cell r="I13">
            <v>6610065</v>
          </cell>
        </row>
        <row r="14">
          <cell r="G14">
            <v>1222444</v>
          </cell>
          <cell r="H14">
            <v>44824659.439999998</v>
          </cell>
          <cell r="I14">
            <v>8083215</v>
          </cell>
        </row>
        <row r="15">
          <cell r="G15">
            <v>0</v>
          </cell>
          <cell r="H15">
            <v>0</v>
          </cell>
          <cell r="I15">
            <v>0</v>
          </cell>
        </row>
        <row r="16">
          <cell r="G16">
            <v>0</v>
          </cell>
          <cell r="H16">
            <v>2775000</v>
          </cell>
          <cell r="I16">
            <v>0</v>
          </cell>
        </row>
        <row r="17">
          <cell r="G17">
            <v>22257852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10133607</v>
          </cell>
          <cell r="I19">
            <v>9865164</v>
          </cell>
        </row>
        <row r="20">
          <cell r="G20">
            <v>0</v>
          </cell>
          <cell r="H20">
            <v>850642</v>
          </cell>
          <cell r="I20">
            <v>509358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D_Report_Gen" refreshOnLoad="1" connectionId="1" autoFormatId="16" applyNumberFormats="0" applyBorderFormats="0" applyFontFormats="1" applyPatternFormats="1" applyAlignmentFormats="0" applyWidthHeightFormats="0">
  <queryTableRefresh nextId="5">
    <queryTableFields count="4">
      <queryTableField id="1" name="NDP"/>
      <queryTableField id="2" name="Spend1382"/>
      <queryTableField id="3" name="Committed"/>
      <queryTableField id="4" name="Disbursed"/>
    </queryTableFields>
  </queryTableRefresh>
</queryTable>
</file>

<file path=xl/queryTables/queryTable2.xml><?xml version="1.0" encoding="utf-8"?>
<queryTable xmlns="http://schemas.openxmlformats.org/spreadsheetml/2006/main" name="DAD_Report_Gen" connectionId="2" autoFormatId="16" applyNumberFormats="0" applyBorderFormats="0" applyFontFormats="1" applyPatternFormats="1" applyAlignmentFormats="0" applyWidthHeightFormats="0">
  <queryTableRefresh nextId="6">
    <queryTableFields count="5">
      <queryTableField id="1" name="NDP"/>
      <queryTableField id="2" name="Sub_NDP"/>
      <queryTableField id="3" name="Spend1382"/>
      <queryTableField id="4" name="Committed"/>
      <queryTableField id="5" name="Disbursed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zoomScale="75" workbookViewId="0">
      <selection activeCell="X39" sqref="X39"/>
    </sheetView>
  </sheetViews>
  <sheetFormatPr defaultRowHeight="13.2" x14ac:dyDescent="0.25"/>
  <cols>
    <col min="1" max="1" width="43.5546875" customWidth="1"/>
    <col min="2" max="2" width="13.5546875" style="3" customWidth="1"/>
    <col min="3" max="3" width="16.33203125" style="3" customWidth="1"/>
    <col min="4" max="4" width="14.109375" style="3" customWidth="1"/>
    <col min="5" max="6" width="12.33203125" customWidth="1"/>
    <col min="7" max="7" width="43.5546875" customWidth="1"/>
    <col min="8" max="9" width="13.109375" customWidth="1"/>
    <col min="10" max="10" width="12.33203125" customWidth="1"/>
    <col min="24" max="24" width="45.33203125" customWidth="1"/>
    <col min="25" max="27" width="13.88671875" style="3" customWidth="1"/>
  </cols>
  <sheetData>
    <row r="1" spans="1:26" x14ac:dyDescent="0.25">
      <c r="F1" s="5"/>
    </row>
    <row r="2" spans="1:26" ht="53.4" thickBot="1" x14ac:dyDescent="0.35">
      <c r="A2" s="41" t="s">
        <v>104</v>
      </c>
      <c r="B2" s="30" t="s">
        <v>12</v>
      </c>
      <c r="C2" s="30" t="s">
        <v>13</v>
      </c>
      <c r="D2" s="29" t="s">
        <v>19</v>
      </c>
      <c r="E2" s="28" t="s">
        <v>14</v>
      </c>
      <c r="F2" s="43"/>
      <c r="G2" s="42" t="s">
        <v>104</v>
      </c>
      <c r="H2" s="44" t="s">
        <v>111</v>
      </c>
      <c r="I2" s="44" t="s">
        <v>109</v>
      </c>
      <c r="J2" s="45" t="s">
        <v>110</v>
      </c>
      <c r="Y2" s="3" t="s">
        <v>123</v>
      </c>
    </row>
    <row r="3" spans="1:26" ht="18.75" customHeight="1" x14ac:dyDescent="0.25">
      <c r="A3" s="27" t="s">
        <v>21</v>
      </c>
      <c r="B3" s="31">
        <f>Y33/1000000</f>
        <v>164.077</v>
      </c>
      <c r="C3" s="31">
        <f>Z33/1000000</f>
        <v>78.840041400000004</v>
      </c>
      <c r="D3" s="31">
        <f>AA33/1000000</f>
        <v>56.561185999999999</v>
      </c>
      <c r="E3" s="32">
        <f>B3-C3</f>
        <v>85.236958599999994</v>
      </c>
      <c r="F3" s="38"/>
      <c r="G3" s="35" t="s">
        <v>21</v>
      </c>
      <c r="H3" s="46">
        <f>'[1]Prog-Req-Com-Disb-NDB-Outside-1'!$G$2/1000000</f>
        <v>0</v>
      </c>
      <c r="I3" s="46">
        <f>'[1]Prog-Req-Com-Disb-NDB-Outside-1'!$H$2/1000000</f>
        <v>1.5</v>
      </c>
      <c r="J3" s="47">
        <f>'[1]Prog-Req-Com-Disb-NDB-Outside-1'!$I$2/1000000</f>
        <v>1.5</v>
      </c>
      <c r="Y3" s="54" t="s">
        <v>113</v>
      </c>
      <c r="Z3" s="55"/>
    </row>
    <row r="4" spans="1:26" ht="15" customHeight="1" x14ac:dyDescent="0.25">
      <c r="A4" s="27" t="s">
        <v>10</v>
      </c>
      <c r="B4" s="31">
        <f t="shared" ref="B4:B15" si="0">Y34/1000000</f>
        <v>249.99951999999999</v>
      </c>
      <c r="C4" s="31">
        <f t="shared" ref="C4:C15" si="1">Z34/1000000</f>
        <v>72.083612189999997</v>
      </c>
      <c r="D4" s="31">
        <f t="shared" ref="D4:D15" si="2">AA34/1000000</f>
        <v>38.441112179999998</v>
      </c>
      <c r="E4" s="32">
        <f t="shared" ref="E4:E17" si="3">B4-C4</f>
        <v>177.91590780999999</v>
      </c>
      <c r="F4" s="38"/>
      <c r="G4" s="35" t="s">
        <v>10</v>
      </c>
      <c r="H4" s="46">
        <f>'[1]Prog-Req-Com-Disb-NDB-Outside-1'!$G$3/1000000</f>
        <v>120.47720099999999</v>
      </c>
      <c r="I4" s="46">
        <f>'[1]Prog-Req-Com-Disb-NDB-Outside-1'!$H$3/1000000</f>
        <v>49.289937999999999</v>
      </c>
      <c r="J4" s="47">
        <f>'[1]Prog-Req-Com-Disb-NDB-Outside-1'!$I$3/1000000</f>
        <v>15.010554000000001</v>
      </c>
      <c r="Y4" s="50" t="s">
        <v>114</v>
      </c>
      <c r="Z4" s="51">
        <f>B3</f>
        <v>164.077</v>
      </c>
    </row>
    <row r="5" spans="1:26" ht="15" customHeight="1" x14ac:dyDescent="0.25">
      <c r="A5" s="27" t="s">
        <v>3</v>
      </c>
      <c r="B5" s="31">
        <f t="shared" si="0"/>
        <v>173.495</v>
      </c>
      <c r="C5" s="31">
        <f t="shared" si="1"/>
        <v>130.61394784999999</v>
      </c>
      <c r="D5" s="31">
        <f t="shared" si="2"/>
        <v>87.965536950000001</v>
      </c>
      <c r="E5" s="32">
        <f t="shared" si="3"/>
        <v>42.881052150000016</v>
      </c>
      <c r="F5" s="38"/>
      <c r="G5" s="35" t="s">
        <v>3</v>
      </c>
      <c r="H5" s="46">
        <f>'[1]Prog-Req-Com-Disb-NDB-Outside-1'!$G$4/1000000</f>
        <v>16.130852000000001</v>
      </c>
      <c r="I5" s="46">
        <f>'[1]Prog-Req-Com-Disb-NDB-Outside-1'!$H$4/1000000</f>
        <v>15.425407999999999</v>
      </c>
      <c r="J5" s="47">
        <f>'[1]Prog-Req-Com-Disb-NDB-Outside-1'!$I$4/1000000</f>
        <v>11.418514</v>
      </c>
      <c r="Y5" s="50" t="s">
        <v>115</v>
      </c>
      <c r="Z5" s="51">
        <f>C3</f>
        <v>78.840041400000004</v>
      </c>
    </row>
    <row r="6" spans="1:26" ht="16.5" customHeight="1" thickBot="1" x14ac:dyDescent="0.3">
      <c r="A6" s="27" t="s">
        <v>4</v>
      </c>
      <c r="B6" s="31">
        <f t="shared" si="0"/>
        <v>248</v>
      </c>
      <c r="C6" s="31">
        <f t="shared" si="1"/>
        <v>143.71715119999999</v>
      </c>
      <c r="D6" s="31">
        <f t="shared" si="2"/>
        <v>51.2677592</v>
      </c>
      <c r="E6" s="32">
        <f t="shared" si="3"/>
        <v>104.28284880000001</v>
      </c>
      <c r="F6" s="38"/>
      <c r="G6" s="35" t="s">
        <v>4</v>
      </c>
      <c r="H6" s="46">
        <f>'[1]Prog-Req-Com-Disb-NDB-Outside-1'!$G$5/1000000</f>
        <v>15.06875</v>
      </c>
      <c r="I6" s="46">
        <f>'[1]Prog-Req-Com-Disb-NDB-Outside-1'!$H$5/1000000</f>
        <v>49.167807000000003</v>
      </c>
      <c r="J6" s="47">
        <f>'[1]Prog-Req-Com-Disb-NDB-Outside-1'!$I$5/1000000</f>
        <v>32.425063000000002</v>
      </c>
      <c r="Y6" s="52" t="s">
        <v>116</v>
      </c>
      <c r="Z6" s="53">
        <f>D3</f>
        <v>56.561185999999999</v>
      </c>
    </row>
    <row r="7" spans="1:26" x14ac:dyDescent="0.25">
      <c r="A7" s="27" t="s">
        <v>5</v>
      </c>
      <c r="B7" s="31">
        <f t="shared" si="0"/>
        <v>30.189</v>
      </c>
      <c r="C7" s="31">
        <f t="shared" si="1"/>
        <v>15.672252</v>
      </c>
      <c r="D7" s="31">
        <f t="shared" si="2"/>
        <v>14.672252</v>
      </c>
      <c r="E7" s="32">
        <f t="shared" si="3"/>
        <v>14.516748</v>
      </c>
      <c r="F7" s="38"/>
      <c r="G7" s="35" t="s">
        <v>5</v>
      </c>
      <c r="H7" s="46">
        <f>'[1]Prog-Req-Com-Disb-NDB-Outside-1'!$G$6/1000000</f>
        <v>3.9</v>
      </c>
      <c r="I7" s="46">
        <f>'[1]Prog-Req-Com-Disb-NDB-Outside-1'!$H$6/1000000</f>
        <v>3.6694</v>
      </c>
      <c r="J7" s="47">
        <f>'[1]Prog-Req-Com-Disb-NDB-Outside-1'!$I$6/1000000</f>
        <v>0</v>
      </c>
    </row>
    <row r="8" spans="1:26" ht="13.8" thickBot="1" x14ac:dyDescent="0.3">
      <c r="A8" s="27" t="s">
        <v>6</v>
      </c>
      <c r="B8" s="31">
        <f t="shared" si="0"/>
        <v>253.6</v>
      </c>
      <c r="C8" s="31">
        <f t="shared" si="1"/>
        <v>493.52064000000001</v>
      </c>
      <c r="D8" s="31">
        <f t="shared" si="2"/>
        <v>130.89039500000001</v>
      </c>
      <c r="E8" s="32">
        <f t="shared" si="3"/>
        <v>-239.92064000000002</v>
      </c>
      <c r="F8" s="38"/>
      <c r="G8" s="35" t="s">
        <v>6</v>
      </c>
      <c r="H8" s="46">
        <f>'[1]Prog-Req-Com-Disb-NDB-Outside-1'!$G$7/1000000</f>
        <v>2.1</v>
      </c>
      <c r="I8" s="46">
        <f>'[1]Prog-Req-Com-Disb-NDB-Outside-1'!$H$7/1000000</f>
        <v>5.7950819999999998</v>
      </c>
      <c r="J8" s="47">
        <f>'[1]Prog-Req-Com-Disb-NDB-Outside-1'!$I$7/1000000</f>
        <v>2.7950819999999998</v>
      </c>
      <c r="Y8" s="3" t="s">
        <v>117</v>
      </c>
    </row>
    <row r="9" spans="1:26" ht="13.8" x14ac:dyDescent="0.25">
      <c r="A9" s="27" t="s">
        <v>22</v>
      </c>
      <c r="B9" s="31">
        <f t="shared" si="0"/>
        <v>162.35977700000001</v>
      </c>
      <c r="C9" s="31">
        <f t="shared" si="1"/>
        <v>70.74801029999999</v>
      </c>
      <c r="D9" s="31">
        <f t="shared" si="2"/>
        <v>9.5470000000000006</v>
      </c>
      <c r="E9" s="32">
        <f t="shared" si="3"/>
        <v>91.611766700000018</v>
      </c>
      <c r="F9" s="38"/>
      <c r="G9" s="35" t="s">
        <v>22</v>
      </c>
      <c r="H9" s="46">
        <f>'[1]Prog-Req-Com-Disb-NDB-Outside-1'!$G$8/1000000</f>
        <v>48.049442999999997</v>
      </c>
      <c r="I9" s="46">
        <f>'[1]Prog-Req-Com-Disb-NDB-Outside-1'!$H$8/1000000</f>
        <v>146.32944444</v>
      </c>
      <c r="J9" s="47">
        <f>'[1]Prog-Req-Com-Disb-NDB-Outside-1'!$I$8/1000000</f>
        <v>0</v>
      </c>
      <c r="Y9" s="54" t="s">
        <v>113</v>
      </c>
      <c r="Z9" s="55"/>
    </row>
    <row r="10" spans="1:26" ht="13.8" x14ac:dyDescent="0.25">
      <c r="A10" s="27" t="s">
        <v>7</v>
      </c>
      <c r="B10" s="31">
        <f t="shared" si="0"/>
        <v>146.053</v>
      </c>
      <c r="C10" s="31">
        <f t="shared" si="1"/>
        <v>91.845556999999999</v>
      </c>
      <c r="D10" s="31">
        <f t="shared" si="2"/>
        <v>25.374293000000002</v>
      </c>
      <c r="E10" s="32">
        <f t="shared" si="3"/>
        <v>54.207442999999998</v>
      </c>
      <c r="F10" s="38"/>
      <c r="G10" s="35" t="s">
        <v>7</v>
      </c>
      <c r="H10" s="46">
        <f>'[1]Prog-Req-Com-Disb-NDB-Outside-1'!$G$9/1000000</f>
        <v>10.6</v>
      </c>
      <c r="I10" s="46">
        <f>'[1]Prog-Req-Com-Disb-NDB-Outside-1'!$H$9/1000000</f>
        <v>6.5644999999999998</v>
      </c>
      <c r="J10" s="47">
        <f>'[1]Prog-Req-Com-Disb-NDB-Outside-1'!$I$9/1000000</f>
        <v>5.33535</v>
      </c>
      <c r="Y10" s="50" t="s">
        <v>114</v>
      </c>
      <c r="Z10" s="51">
        <f>B4</f>
        <v>249.99951999999999</v>
      </c>
    </row>
    <row r="11" spans="1:26" ht="13.8" x14ac:dyDescent="0.25">
      <c r="A11" s="27" t="s">
        <v>8</v>
      </c>
      <c r="B11" s="31">
        <f t="shared" si="0"/>
        <v>75.233999999999995</v>
      </c>
      <c r="C11" s="31">
        <f t="shared" si="1"/>
        <v>61.831707999999999</v>
      </c>
      <c r="D11" s="31">
        <f t="shared" si="2"/>
        <v>23.640564000000001</v>
      </c>
      <c r="E11" s="32">
        <f t="shared" si="3"/>
        <v>13.402291999999996</v>
      </c>
      <c r="F11" s="38"/>
      <c r="G11" s="35" t="s">
        <v>8</v>
      </c>
      <c r="H11" s="46">
        <f>'[1]Prog-Req-Com-Disb-NDB-Outside-1'!$G$10/1000000</f>
        <v>46.654000000000003</v>
      </c>
      <c r="I11" s="46">
        <f>'[1]Prog-Req-Com-Disb-NDB-Outside-1'!$H$10/1000000</f>
        <v>26.103999999999999</v>
      </c>
      <c r="J11" s="47">
        <f>'[1]Prog-Req-Com-Disb-NDB-Outside-1'!$I$10/1000000</f>
        <v>13.503399999999999</v>
      </c>
      <c r="Y11" s="50" t="s">
        <v>115</v>
      </c>
      <c r="Z11" s="51">
        <f>C4</f>
        <v>72.083612189999997</v>
      </c>
    </row>
    <row r="12" spans="1:26" ht="14.4" thickBot="1" x14ac:dyDescent="0.3">
      <c r="A12" s="27" t="s">
        <v>23</v>
      </c>
      <c r="B12" s="31">
        <f t="shared" si="0"/>
        <v>5.4850000000000003</v>
      </c>
      <c r="C12" s="31">
        <f t="shared" si="1"/>
        <v>5.7220000000000004</v>
      </c>
      <c r="D12" s="31">
        <f t="shared" si="2"/>
        <v>1.5</v>
      </c>
      <c r="E12" s="32">
        <f t="shared" si="3"/>
        <v>-0.2370000000000001</v>
      </c>
      <c r="F12" s="38"/>
      <c r="G12" s="35" t="s">
        <v>23</v>
      </c>
      <c r="H12" s="46">
        <f>'[1]Prog-Req-Com-Disb-NDB-Outside-1'!$G$11/1000000</f>
        <v>0</v>
      </c>
      <c r="I12" s="46">
        <f>'[1]Prog-Req-Com-Disb-NDB-Outside-1'!$H$11/1000000</f>
        <v>12.4475</v>
      </c>
      <c r="J12" s="47">
        <f>'[1]Prog-Req-Com-Disb-NDB-Outside-1'!$I$11/1000000</f>
        <v>0</v>
      </c>
      <c r="Y12" s="52" t="s">
        <v>116</v>
      </c>
      <c r="Z12" s="53">
        <f>D4</f>
        <v>38.441112179999998</v>
      </c>
    </row>
    <row r="13" spans="1:26" x14ac:dyDescent="0.25">
      <c r="A13" s="27" t="s">
        <v>15</v>
      </c>
      <c r="B13" s="31">
        <f t="shared" si="0"/>
        <v>96.977000000000004</v>
      </c>
      <c r="C13" s="31">
        <f t="shared" si="1"/>
        <v>71.680758999999995</v>
      </c>
      <c r="D13" s="31">
        <f t="shared" si="2"/>
        <v>35.110039999999998</v>
      </c>
      <c r="E13" s="32">
        <f t="shared" si="3"/>
        <v>25.296241000000009</v>
      </c>
      <c r="F13" s="38"/>
      <c r="G13" s="35" t="s">
        <v>15</v>
      </c>
      <c r="H13" s="46">
        <f>'[1]Prog-Req-Com-Disb-NDB-Outside-1'!$G$12/1000000</f>
        <v>0.8</v>
      </c>
      <c r="I13" s="46">
        <f>'[1]Prog-Req-Com-Disb-NDB-Outside-1'!$H$12/1000000</f>
        <v>11.611323000000001</v>
      </c>
      <c r="J13" s="47">
        <f>'[1]Prog-Req-Com-Disb-NDB-Outside-1'!$I$12/1000000</f>
        <v>5.4325089999999996</v>
      </c>
    </row>
    <row r="14" spans="1:26" ht="13.8" thickBot="1" x14ac:dyDescent="0.3">
      <c r="A14" s="27" t="s">
        <v>9</v>
      </c>
      <c r="B14" s="31">
        <f t="shared" si="0"/>
        <v>24.87</v>
      </c>
      <c r="C14" s="31">
        <f t="shared" si="1"/>
        <v>23.863572999999999</v>
      </c>
      <c r="D14" s="31">
        <f t="shared" si="2"/>
        <v>17.769573000000001</v>
      </c>
      <c r="E14" s="32">
        <f t="shared" si="3"/>
        <v>1.0064270000000022</v>
      </c>
      <c r="F14" s="38"/>
      <c r="G14" s="35" t="s">
        <v>9</v>
      </c>
      <c r="H14" s="46">
        <f>'[1]Prog-Req-Com-Disb-NDB-Outside-1'!$G$13/1000000</f>
        <v>21</v>
      </c>
      <c r="I14" s="46">
        <f>'[1]Prog-Req-Com-Disb-NDB-Outside-1'!$H$13/1000000</f>
        <v>19.020629</v>
      </c>
      <c r="J14" s="47">
        <f>'[1]Prog-Req-Com-Disb-NDB-Outside-1'!$I$13/1000000</f>
        <v>6.6100649999999996</v>
      </c>
      <c r="Y14" s="3" t="s">
        <v>3</v>
      </c>
    </row>
    <row r="15" spans="1:26" ht="13.8" x14ac:dyDescent="0.25">
      <c r="A15" s="27" t="s">
        <v>16</v>
      </c>
      <c r="B15" s="31">
        <f t="shared" si="0"/>
        <v>98.41</v>
      </c>
      <c r="C15" s="31">
        <f t="shared" si="1"/>
        <v>13.82</v>
      </c>
      <c r="D15" s="31">
        <f t="shared" si="2"/>
        <v>5.72</v>
      </c>
      <c r="E15" s="32">
        <f t="shared" si="3"/>
        <v>84.59</v>
      </c>
      <c r="F15" s="38"/>
      <c r="G15" s="35" t="s">
        <v>16</v>
      </c>
      <c r="H15" s="46">
        <f>'[1]Prog-Req-Com-Disb-NDB-Outside-1'!$G$14/1000000</f>
        <v>1.2224440000000001</v>
      </c>
      <c r="I15" s="46">
        <f>'[1]Prog-Req-Com-Disb-NDB-Outside-1'!$H$14/1000000</f>
        <v>44.824659439999998</v>
      </c>
      <c r="J15" s="47">
        <f>'[1]Prog-Req-Com-Disb-NDB-Outside-1'!$I$14/1000000</f>
        <v>8.0832149999999992</v>
      </c>
      <c r="Y15" s="54" t="s">
        <v>113</v>
      </c>
      <c r="Z15" s="55"/>
    </row>
    <row r="16" spans="1:26" ht="13.8" x14ac:dyDescent="0.25">
      <c r="A16" s="27" t="s">
        <v>20</v>
      </c>
      <c r="B16" s="31">
        <v>0</v>
      </c>
      <c r="C16" s="31">
        <v>0</v>
      </c>
      <c r="D16" s="31">
        <v>0</v>
      </c>
      <c r="E16" s="32">
        <f t="shared" si="3"/>
        <v>0</v>
      </c>
      <c r="F16" s="38"/>
      <c r="G16" s="35" t="s">
        <v>20</v>
      </c>
      <c r="H16" s="46">
        <f>'[1]Prog-Req-Com-Disb-NDB-Outside-1'!$G$15/1000000</f>
        <v>0</v>
      </c>
      <c r="I16" s="46">
        <f>'[1]Prog-Req-Com-Disb-NDB-Outside-1'!$H$15/1000000</f>
        <v>0</v>
      </c>
      <c r="J16" s="47">
        <f>'[1]Prog-Req-Com-Disb-NDB-Outside-1'!$I$15/1000000</f>
        <v>0</v>
      </c>
      <c r="Y16" s="50" t="s">
        <v>114</v>
      </c>
      <c r="Z16" s="51">
        <f>B5</f>
        <v>173.495</v>
      </c>
    </row>
    <row r="17" spans="1:27" ht="13.8" x14ac:dyDescent="0.25">
      <c r="A17" s="27" t="s">
        <v>18</v>
      </c>
      <c r="B17" s="31">
        <f>Y47/1000000</f>
        <v>66.055000000000007</v>
      </c>
      <c r="C17" s="31">
        <f>Z47/1000000</f>
        <v>30.22181531</v>
      </c>
      <c r="D17" s="31">
        <f>AA47/1000000</f>
        <v>30.22181531</v>
      </c>
      <c r="E17" s="32">
        <f t="shared" si="3"/>
        <v>35.83318469000001</v>
      </c>
      <c r="F17" s="38"/>
      <c r="G17" s="35" t="s">
        <v>99</v>
      </c>
      <c r="H17" s="46">
        <f>'[1]Prog-Req-Com-Disb-NDB-Outside-1'!$G$16/1000000</f>
        <v>0</v>
      </c>
      <c r="I17" s="46">
        <f>'[1]Prog-Req-Com-Disb-NDB-Outside-1'!$H$16/1000000</f>
        <v>2.7749999999999999</v>
      </c>
      <c r="J17" s="47">
        <f>'[1]Prog-Req-Com-Disb-NDB-Outside-1'!$I$16/1000000</f>
        <v>0</v>
      </c>
      <c r="Y17" s="50" t="s">
        <v>115</v>
      </c>
      <c r="Z17" s="51">
        <f>C5</f>
        <v>130.61394784999999</v>
      </c>
    </row>
    <row r="18" spans="1:27" s="1" customFormat="1" ht="14.4" thickBot="1" x14ac:dyDescent="0.3">
      <c r="A18" s="33" t="s">
        <v>11</v>
      </c>
      <c r="B18" s="34">
        <f>SUM(B3:B17)</f>
        <v>1794.8042969999997</v>
      </c>
      <c r="C18" s="34">
        <f>SUM(C3:C17)</f>
        <v>1304.1810672500001</v>
      </c>
      <c r="D18" s="34">
        <f>SUM(D3:D17)</f>
        <v>528.68152664000002</v>
      </c>
      <c r="E18" s="32">
        <f>SUM(E3:E17)</f>
        <v>490.62322975000001</v>
      </c>
      <c r="F18" s="38"/>
      <c r="G18" s="36" t="s">
        <v>105</v>
      </c>
      <c r="H18" s="46">
        <f>'[1]Prog-Req-Com-Disb-NDB-Outside-1'!$G$17/1000000</f>
        <v>22.257852</v>
      </c>
      <c r="I18" s="46">
        <f>'[1]Prog-Req-Com-Disb-NDB-Outside-1'!$H$17/1000000</f>
        <v>0</v>
      </c>
      <c r="J18" s="47">
        <f>'[1]Prog-Req-Com-Disb-NDB-Outside-1'!$I$17/1000000</f>
        <v>0</v>
      </c>
      <c r="Y18" s="52" t="s">
        <v>116</v>
      </c>
      <c r="Z18" s="53">
        <f>D5</f>
        <v>87.965536950000001</v>
      </c>
      <c r="AA18" s="2"/>
    </row>
    <row r="19" spans="1:27" x14ac:dyDescent="0.25">
      <c r="F19" s="39"/>
      <c r="G19" s="36" t="s">
        <v>106</v>
      </c>
      <c r="H19" s="46">
        <f>'[1]Prog-Req-Com-Disb-NDB-Outside-1'!$G$18/1000000</f>
        <v>0</v>
      </c>
      <c r="I19" s="46">
        <f>'[1]Prog-Req-Com-Disb-NDB-Outside-1'!$H$18/1000000</f>
        <v>0</v>
      </c>
      <c r="J19" s="47">
        <f>'[1]Prog-Req-Com-Disb-NDB-Outside-1'!$I$18/1000000</f>
        <v>0</v>
      </c>
    </row>
    <row r="20" spans="1:27" ht="13.8" thickBot="1" x14ac:dyDescent="0.3">
      <c r="F20" s="40"/>
      <c r="G20" s="36" t="s">
        <v>107</v>
      </c>
      <c r="H20" s="46">
        <f>'[1]Prog-Req-Com-Disb-NDB-Outside-1'!$G$19/1000000</f>
        <v>0</v>
      </c>
      <c r="I20" s="46">
        <f>'[1]Prog-Req-Com-Disb-NDB-Outside-1'!$H$19/1000000</f>
        <v>10.133607</v>
      </c>
      <c r="J20" s="47">
        <f>'[1]Prog-Req-Com-Disb-NDB-Outside-1'!$I$19/1000000</f>
        <v>9.865164</v>
      </c>
      <c r="Y20" s="3" t="s">
        <v>118</v>
      </c>
    </row>
    <row r="21" spans="1:27" ht="13.8" x14ac:dyDescent="0.25">
      <c r="F21" s="40"/>
      <c r="G21" s="36" t="s">
        <v>108</v>
      </c>
      <c r="H21" s="46">
        <f>'[1]Prog-Req-Com-Disb-NDB-Outside-1'!$G$20/1000000</f>
        <v>0</v>
      </c>
      <c r="I21" s="46">
        <f>'[1]Prog-Req-Com-Disb-NDB-Outside-1'!$H$20/1000000</f>
        <v>0.85064200000000001</v>
      </c>
      <c r="J21" s="47">
        <f>'[1]Prog-Req-Com-Disb-NDB-Outside-1'!$I$20/1000000</f>
        <v>0.50935799999999998</v>
      </c>
      <c r="Y21" s="54" t="s">
        <v>113</v>
      </c>
      <c r="Z21" s="55"/>
    </row>
    <row r="22" spans="1:27" ht="13.8" x14ac:dyDescent="0.25">
      <c r="B22" s="3">
        <v>21</v>
      </c>
      <c r="F22" s="40"/>
      <c r="G22" s="37" t="s">
        <v>112</v>
      </c>
      <c r="H22" s="48">
        <f>SUM(H3:H21)</f>
        <v>308.26054199999999</v>
      </c>
      <c r="I22" s="48">
        <f>SUM(I3:I21)</f>
        <v>405.50893987999996</v>
      </c>
      <c r="J22" s="49">
        <f>SUM(J3:J21)</f>
        <v>112.488274</v>
      </c>
      <c r="Y22" s="50" t="s">
        <v>114</v>
      </c>
      <c r="Z22" s="51">
        <f>B6</f>
        <v>248</v>
      </c>
    </row>
    <row r="23" spans="1:27" ht="13.8" x14ac:dyDescent="0.25">
      <c r="Y23" s="50" t="s">
        <v>115</v>
      </c>
      <c r="Z23" s="51">
        <f>C6</f>
        <v>143.71715119999999</v>
      </c>
    </row>
    <row r="24" spans="1:27" ht="14.4" thickBot="1" x14ac:dyDescent="0.3">
      <c r="Y24" s="52" t="s">
        <v>116</v>
      </c>
      <c r="Z24" s="53">
        <f>D6</f>
        <v>51.2677592</v>
      </c>
    </row>
    <row r="32" spans="1:27" x14ac:dyDescent="0.25">
      <c r="X32" s="1" t="s">
        <v>0</v>
      </c>
      <c r="Y32" s="2" t="s">
        <v>1</v>
      </c>
      <c r="Z32" s="2" t="s">
        <v>2</v>
      </c>
      <c r="AA32" s="2" t="s">
        <v>17</v>
      </c>
    </row>
    <row r="33" spans="24:27" x14ac:dyDescent="0.25">
      <c r="X33" t="s">
        <v>21</v>
      </c>
      <c r="Y33" s="3">
        <v>164077000</v>
      </c>
      <c r="Z33" s="3">
        <v>78840041.400000006</v>
      </c>
      <c r="AA33" s="3">
        <v>56561186</v>
      </c>
    </row>
    <row r="34" spans="24:27" x14ac:dyDescent="0.25">
      <c r="X34" t="s">
        <v>10</v>
      </c>
      <c r="Y34" s="3">
        <v>249999520</v>
      </c>
      <c r="Z34" s="3">
        <v>72083612.189999998</v>
      </c>
      <c r="AA34" s="3">
        <v>38441112.18</v>
      </c>
    </row>
    <row r="35" spans="24:27" x14ac:dyDescent="0.25">
      <c r="X35" t="s">
        <v>24</v>
      </c>
      <c r="Y35" s="3">
        <v>173495000</v>
      </c>
      <c r="Z35" s="3">
        <v>130613947.84999999</v>
      </c>
      <c r="AA35" s="3">
        <v>87965536.950000003</v>
      </c>
    </row>
    <row r="36" spans="24:27" x14ac:dyDescent="0.25">
      <c r="X36" t="s">
        <v>4</v>
      </c>
      <c r="Y36" s="3">
        <v>248000000</v>
      </c>
      <c r="Z36" s="3">
        <v>143717151.19999999</v>
      </c>
      <c r="AA36" s="3">
        <v>51267759.200000003</v>
      </c>
    </row>
    <row r="37" spans="24:27" x14ac:dyDescent="0.25">
      <c r="X37" t="s">
        <v>5</v>
      </c>
      <c r="Y37" s="3">
        <v>30189000</v>
      </c>
      <c r="Z37" s="3">
        <v>15672252</v>
      </c>
      <c r="AA37" s="3">
        <v>14672252</v>
      </c>
    </row>
    <row r="38" spans="24:27" x14ac:dyDescent="0.25">
      <c r="X38" t="s">
        <v>6</v>
      </c>
      <c r="Y38" s="3">
        <v>253600000</v>
      </c>
      <c r="Z38" s="3">
        <v>493520640</v>
      </c>
      <c r="AA38" s="3">
        <v>130890395</v>
      </c>
    </row>
    <row r="39" spans="24:27" x14ac:dyDescent="0.25">
      <c r="X39" t="s">
        <v>22</v>
      </c>
      <c r="Y39" s="3">
        <v>162359777</v>
      </c>
      <c r="Z39" s="3">
        <v>70748010.299999997</v>
      </c>
      <c r="AA39" s="3">
        <v>9547000</v>
      </c>
    </row>
    <row r="40" spans="24:27" x14ac:dyDescent="0.25">
      <c r="X40" t="s">
        <v>7</v>
      </c>
      <c r="Y40" s="3">
        <v>146053000</v>
      </c>
      <c r="Z40" s="3">
        <v>91845557</v>
      </c>
      <c r="AA40" s="3">
        <v>25374293</v>
      </c>
    </row>
    <row r="41" spans="24:27" x14ac:dyDescent="0.25">
      <c r="X41" t="s">
        <v>8</v>
      </c>
      <c r="Y41" s="3">
        <v>75234000</v>
      </c>
      <c r="Z41" s="3">
        <v>61831708</v>
      </c>
      <c r="AA41" s="3">
        <v>23640564</v>
      </c>
    </row>
    <row r="42" spans="24:27" x14ac:dyDescent="0.25">
      <c r="X42" t="s">
        <v>23</v>
      </c>
      <c r="Y42" s="3">
        <v>5485000</v>
      </c>
      <c r="Z42" s="3">
        <v>5722000</v>
      </c>
      <c r="AA42" s="3">
        <v>1500000</v>
      </c>
    </row>
    <row r="43" spans="24:27" x14ac:dyDescent="0.25">
      <c r="X43" t="s">
        <v>15</v>
      </c>
      <c r="Y43" s="3">
        <v>96977000</v>
      </c>
      <c r="Z43" s="3">
        <v>71680759</v>
      </c>
      <c r="AA43" s="3">
        <v>35110040</v>
      </c>
    </row>
    <row r="44" spans="24:27" x14ac:dyDescent="0.25">
      <c r="X44" t="s">
        <v>9</v>
      </c>
      <c r="Y44" s="3">
        <v>24870000</v>
      </c>
      <c r="Z44" s="3">
        <v>23863573</v>
      </c>
      <c r="AA44" s="3">
        <v>17769573</v>
      </c>
    </row>
    <row r="45" spans="24:27" x14ac:dyDescent="0.25">
      <c r="X45" t="s">
        <v>16</v>
      </c>
      <c r="Y45" s="3">
        <v>98410000</v>
      </c>
      <c r="Z45" s="3">
        <v>13820000</v>
      </c>
      <c r="AA45" s="3">
        <v>5720000</v>
      </c>
    </row>
    <row r="46" spans="24:27" x14ac:dyDescent="0.25">
      <c r="X46" t="s">
        <v>20</v>
      </c>
      <c r="Y46" s="3">
        <v>0</v>
      </c>
      <c r="Z46" s="3">
        <v>0</v>
      </c>
      <c r="AA46" s="3">
        <v>0</v>
      </c>
    </row>
    <row r="47" spans="24:27" x14ac:dyDescent="0.25">
      <c r="X47" t="s">
        <v>99</v>
      </c>
      <c r="Y47" s="3">
        <v>66055000</v>
      </c>
      <c r="Z47" s="3">
        <v>30221815.309999999</v>
      </c>
      <c r="AA47" s="3">
        <v>30221815.309999999</v>
      </c>
    </row>
    <row r="49" spans="25:26" ht="13.8" thickBot="1" x14ac:dyDescent="0.3">
      <c r="Y49" s="3" t="s">
        <v>119</v>
      </c>
    </row>
    <row r="50" spans="25:26" ht="13.8" x14ac:dyDescent="0.25">
      <c r="Y50" s="54" t="s">
        <v>113</v>
      </c>
      <c r="Z50" s="55"/>
    </row>
    <row r="51" spans="25:26" ht="13.8" x14ac:dyDescent="0.25">
      <c r="Y51" s="50" t="s">
        <v>114</v>
      </c>
      <c r="Z51" s="51">
        <f>B7</f>
        <v>30.189</v>
      </c>
    </row>
    <row r="52" spans="25:26" ht="13.8" x14ac:dyDescent="0.25">
      <c r="Y52" s="50" t="s">
        <v>115</v>
      </c>
      <c r="Z52" s="51">
        <f>C7</f>
        <v>15.672252</v>
      </c>
    </row>
    <row r="53" spans="25:26" ht="14.4" thickBot="1" x14ac:dyDescent="0.3">
      <c r="Y53" s="52" t="s">
        <v>116</v>
      </c>
      <c r="Z53" s="53">
        <f>D7</f>
        <v>14.672252</v>
      </c>
    </row>
    <row r="56" spans="25:26" ht="13.8" thickBot="1" x14ac:dyDescent="0.3">
      <c r="Y56" s="3" t="s">
        <v>6</v>
      </c>
    </row>
    <row r="57" spans="25:26" ht="13.8" x14ac:dyDescent="0.25">
      <c r="Y57" s="54" t="s">
        <v>113</v>
      </c>
      <c r="Z57" s="55"/>
    </row>
    <row r="58" spans="25:26" ht="13.8" x14ac:dyDescent="0.25">
      <c r="Y58" s="50" t="s">
        <v>114</v>
      </c>
      <c r="Z58" s="51">
        <f>B8</f>
        <v>253.6</v>
      </c>
    </row>
    <row r="59" spans="25:26" ht="13.8" x14ac:dyDescent="0.25">
      <c r="Y59" s="50" t="s">
        <v>115</v>
      </c>
      <c r="Z59" s="51">
        <f>C8</f>
        <v>493.52064000000001</v>
      </c>
    </row>
    <row r="60" spans="25:26" ht="14.4" thickBot="1" x14ac:dyDescent="0.3">
      <c r="Y60" s="52" t="s">
        <v>116</v>
      </c>
      <c r="Z60" s="53">
        <f>D8</f>
        <v>130.89039500000001</v>
      </c>
    </row>
    <row r="62" spans="25:26" ht="13.8" thickBot="1" x14ac:dyDescent="0.3">
      <c r="Y62" s="3" t="s">
        <v>120</v>
      </c>
    </row>
    <row r="63" spans="25:26" ht="13.8" x14ac:dyDescent="0.25">
      <c r="Y63" s="54" t="s">
        <v>113</v>
      </c>
      <c r="Z63" s="55"/>
    </row>
    <row r="64" spans="25:26" ht="13.8" x14ac:dyDescent="0.25">
      <c r="Y64" s="50" t="s">
        <v>114</v>
      </c>
      <c r="Z64" s="51">
        <f>B9</f>
        <v>162.35977700000001</v>
      </c>
    </row>
    <row r="65" spans="25:26" ht="13.8" x14ac:dyDescent="0.25">
      <c r="Y65" s="50" t="s">
        <v>115</v>
      </c>
      <c r="Z65" s="51">
        <f>C9</f>
        <v>70.74801029999999</v>
      </c>
    </row>
    <row r="66" spans="25:26" ht="14.4" thickBot="1" x14ac:dyDescent="0.3">
      <c r="Y66" s="52" t="s">
        <v>116</v>
      </c>
      <c r="Z66" s="53">
        <f>D9</f>
        <v>9.5470000000000006</v>
      </c>
    </row>
    <row r="68" spans="25:26" ht="13.8" thickBot="1" x14ac:dyDescent="0.3">
      <c r="Y68" s="3" t="s">
        <v>7</v>
      </c>
    </row>
    <row r="69" spans="25:26" ht="13.8" x14ac:dyDescent="0.25">
      <c r="Y69" s="54" t="s">
        <v>113</v>
      </c>
      <c r="Z69" s="55"/>
    </row>
    <row r="70" spans="25:26" ht="13.8" x14ac:dyDescent="0.25">
      <c r="Y70" s="50" t="s">
        <v>114</v>
      </c>
      <c r="Z70" s="51">
        <f>B10</f>
        <v>146.053</v>
      </c>
    </row>
    <row r="71" spans="25:26" ht="13.8" x14ac:dyDescent="0.25">
      <c r="Y71" s="50" t="s">
        <v>115</v>
      </c>
      <c r="Z71" s="51">
        <f>C10</f>
        <v>91.845556999999999</v>
      </c>
    </row>
    <row r="72" spans="25:26" ht="14.4" thickBot="1" x14ac:dyDescent="0.3">
      <c r="Y72" s="52" t="s">
        <v>116</v>
      </c>
      <c r="Z72" s="53">
        <f>D10</f>
        <v>25.374293000000002</v>
      </c>
    </row>
    <row r="74" spans="25:26" ht="13.8" thickBot="1" x14ac:dyDescent="0.3">
      <c r="Y74" s="3" t="s">
        <v>8</v>
      </c>
    </row>
    <row r="75" spans="25:26" ht="13.8" x14ac:dyDescent="0.25">
      <c r="Y75" s="54" t="s">
        <v>113</v>
      </c>
      <c r="Z75" s="55"/>
    </row>
    <row r="76" spans="25:26" ht="13.8" x14ac:dyDescent="0.25">
      <c r="Y76" s="50" t="s">
        <v>114</v>
      </c>
      <c r="Z76" s="51">
        <f>B11</f>
        <v>75.233999999999995</v>
      </c>
    </row>
    <row r="77" spans="25:26" ht="13.8" x14ac:dyDescent="0.25">
      <c r="Y77" s="50" t="s">
        <v>115</v>
      </c>
      <c r="Z77" s="51">
        <f>C11</f>
        <v>61.831707999999999</v>
      </c>
    </row>
    <row r="78" spans="25:26" ht="14.4" thickBot="1" x14ac:dyDescent="0.3">
      <c r="Y78" s="52" t="s">
        <v>116</v>
      </c>
      <c r="Z78" s="53">
        <f>D11</f>
        <v>23.640564000000001</v>
      </c>
    </row>
    <row r="80" spans="25:26" ht="13.8" thickBot="1" x14ac:dyDescent="0.3">
      <c r="Y80" s="3" t="s">
        <v>23</v>
      </c>
    </row>
    <row r="81" spans="25:26" ht="13.8" x14ac:dyDescent="0.25">
      <c r="Y81" s="54" t="s">
        <v>113</v>
      </c>
      <c r="Z81" s="55"/>
    </row>
    <row r="82" spans="25:26" ht="13.8" x14ac:dyDescent="0.25">
      <c r="Y82" s="50" t="s">
        <v>114</v>
      </c>
      <c r="Z82" s="51">
        <f>B12</f>
        <v>5.4850000000000003</v>
      </c>
    </row>
    <row r="83" spans="25:26" ht="13.8" x14ac:dyDescent="0.25">
      <c r="Y83" s="50" t="s">
        <v>115</v>
      </c>
      <c r="Z83" s="51">
        <f>C12</f>
        <v>5.7220000000000004</v>
      </c>
    </row>
    <row r="84" spans="25:26" ht="14.4" thickBot="1" x14ac:dyDescent="0.3">
      <c r="Y84" s="52" t="s">
        <v>116</v>
      </c>
      <c r="Z84" s="53">
        <f>D12</f>
        <v>1.5</v>
      </c>
    </row>
    <row r="86" spans="25:26" ht="13.8" thickBot="1" x14ac:dyDescent="0.3">
      <c r="Y86" s="3" t="s">
        <v>121</v>
      </c>
    </row>
    <row r="87" spans="25:26" ht="13.8" x14ac:dyDescent="0.25">
      <c r="Y87" s="54" t="s">
        <v>113</v>
      </c>
      <c r="Z87" s="55"/>
    </row>
    <row r="88" spans="25:26" ht="13.8" x14ac:dyDescent="0.25">
      <c r="Y88" s="50" t="s">
        <v>114</v>
      </c>
      <c r="Z88" s="51">
        <f>B13</f>
        <v>96.977000000000004</v>
      </c>
    </row>
    <row r="89" spans="25:26" ht="13.8" x14ac:dyDescent="0.25">
      <c r="Y89" s="50" t="s">
        <v>115</v>
      </c>
      <c r="Z89" s="51">
        <f>C13</f>
        <v>71.680758999999995</v>
      </c>
    </row>
    <row r="90" spans="25:26" ht="14.4" thickBot="1" x14ac:dyDescent="0.3">
      <c r="Y90" s="52" t="s">
        <v>116</v>
      </c>
      <c r="Z90" s="53">
        <f>D13</f>
        <v>35.110039999999998</v>
      </c>
    </row>
    <row r="92" spans="25:26" ht="13.8" thickBot="1" x14ac:dyDescent="0.3">
      <c r="Y92" s="3" t="s">
        <v>9</v>
      </c>
    </row>
    <row r="93" spans="25:26" ht="13.8" x14ac:dyDescent="0.25">
      <c r="Y93" s="54" t="s">
        <v>113</v>
      </c>
      <c r="Z93" s="55"/>
    </row>
    <row r="94" spans="25:26" ht="13.8" x14ac:dyDescent="0.25">
      <c r="Y94" s="50" t="s">
        <v>114</v>
      </c>
      <c r="Z94" s="51">
        <f>B14</f>
        <v>24.87</v>
      </c>
    </row>
    <row r="95" spans="25:26" ht="13.8" x14ac:dyDescent="0.25">
      <c r="Y95" s="50" t="s">
        <v>115</v>
      </c>
      <c r="Z95" s="51">
        <f>C14</f>
        <v>23.863572999999999</v>
      </c>
    </row>
    <row r="96" spans="25:26" ht="14.4" thickBot="1" x14ac:dyDescent="0.3">
      <c r="Y96" s="52" t="s">
        <v>116</v>
      </c>
      <c r="Z96" s="53">
        <f>D14</f>
        <v>17.769573000000001</v>
      </c>
    </row>
    <row r="98" spans="25:26" ht="13.8" thickBot="1" x14ac:dyDescent="0.3">
      <c r="Y98" s="3" t="s">
        <v>122</v>
      </c>
    </row>
    <row r="99" spans="25:26" ht="13.8" x14ac:dyDescent="0.25">
      <c r="Y99" s="54" t="s">
        <v>113</v>
      </c>
      <c r="Z99" s="55"/>
    </row>
    <row r="100" spans="25:26" ht="13.8" x14ac:dyDescent="0.25">
      <c r="Y100" s="50" t="s">
        <v>114</v>
      </c>
      <c r="Z100" s="51">
        <f>B15</f>
        <v>98.41</v>
      </c>
    </row>
    <row r="101" spans="25:26" ht="13.8" x14ac:dyDescent="0.25">
      <c r="Y101" s="50" t="s">
        <v>115</v>
      </c>
      <c r="Z101" s="51">
        <f>C15</f>
        <v>13.82</v>
      </c>
    </row>
    <row r="102" spans="25:26" ht="14.4" thickBot="1" x14ac:dyDescent="0.3">
      <c r="Y102" s="52" t="s">
        <v>116</v>
      </c>
      <c r="Z102" s="53">
        <f>D15</f>
        <v>5.72</v>
      </c>
    </row>
  </sheetData>
  <mergeCells count="13">
    <mergeCell ref="Y63:Z63"/>
    <mergeCell ref="Y69:Z69"/>
    <mergeCell ref="Y99:Z99"/>
    <mergeCell ref="Y75:Z75"/>
    <mergeCell ref="Y81:Z81"/>
    <mergeCell ref="Y87:Z87"/>
    <mergeCell ref="Y93:Z93"/>
    <mergeCell ref="Y3:Z3"/>
    <mergeCell ref="Y9:Z9"/>
    <mergeCell ref="Y15:Z15"/>
    <mergeCell ref="Y21:Z21"/>
    <mergeCell ref="Y50:Z50"/>
    <mergeCell ref="Y57:Z57"/>
  </mergeCells>
  <phoneticPr fontId="0" type="noConversion"/>
  <pageMargins left="0.64" right="0.26" top="0.4" bottom="0.28999999999999998" header="0.24" footer="0.17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75" workbookViewId="0">
      <selection activeCell="N128" sqref="N128"/>
    </sheetView>
  </sheetViews>
  <sheetFormatPr defaultRowHeight="13.2" x14ac:dyDescent="0.25"/>
  <sheetData/>
  <phoneticPr fontId="0" type="noConversion"/>
  <pageMargins left="0.5" right="0.17" top="0.2" bottom="0.17" header="0.17" footer="0.17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163" workbookViewId="0">
      <selection activeCell="D194" sqref="D194"/>
    </sheetView>
  </sheetViews>
  <sheetFormatPr defaultColWidth="9.109375" defaultRowHeight="13.2" x14ac:dyDescent="0.25"/>
  <cols>
    <col min="1" max="1" width="47.5546875" style="13" bestFit="1" customWidth="1"/>
    <col min="2" max="2" width="11.5546875" style="17" customWidth="1"/>
    <col min="3" max="3" width="12.5546875" style="17" customWidth="1"/>
    <col min="4" max="4" width="15.33203125" style="17" customWidth="1"/>
    <col min="5" max="16384" width="9.109375" style="5"/>
  </cols>
  <sheetData>
    <row r="1" spans="1:7" x14ac:dyDescent="0.25">
      <c r="A1" s="14"/>
    </row>
    <row r="2" spans="1:7" x14ac:dyDescent="0.25">
      <c r="A2" s="6"/>
      <c r="B2" s="9"/>
      <c r="C2" s="9"/>
      <c r="D2" s="9"/>
      <c r="E2" s="7"/>
      <c r="F2" s="7"/>
      <c r="G2" s="7"/>
    </row>
    <row r="3" spans="1:7" x14ac:dyDescent="0.25">
      <c r="A3" s="8" t="str">
        <f>'Sub-NDP'!A2</f>
        <v>1.1 Refugee &amp; IDP Return</v>
      </c>
      <c r="B3" s="18"/>
      <c r="C3" s="19"/>
      <c r="D3" s="19"/>
      <c r="E3" s="7"/>
      <c r="F3" s="7"/>
      <c r="G3" s="7"/>
    </row>
    <row r="4" spans="1:7" ht="13.8" x14ac:dyDescent="0.25">
      <c r="A4" s="15"/>
      <c r="B4" s="20"/>
      <c r="C4" s="19"/>
      <c r="D4" s="19"/>
      <c r="E4" s="7"/>
      <c r="F4" s="7"/>
      <c r="G4" s="7"/>
    </row>
    <row r="5" spans="1:7" x14ac:dyDescent="0.25">
      <c r="A5" s="10" t="s">
        <v>25</v>
      </c>
      <c r="B5" s="10" t="s">
        <v>98</v>
      </c>
      <c r="C5" s="10" t="s">
        <v>2</v>
      </c>
      <c r="D5" s="10" t="s">
        <v>17</v>
      </c>
      <c r="E5" s="7"/>
      <c r="F5" s="7"/>
      <c r="G5" s="7"/>
    </row>
    <row r="6" spans="1:7" x14ac:dyDescent="0.25">
      <c r="A6" s="6" t="str">
        <f>'Sub-NDP'!B2</f>
        <v>Assistance to Residual IDP Caseload</v>
      </c>
      <c r="B6" s="6">
        <f>'Sub-NDP'!C2/1000000</f>
        <v>22.18</v>
      </c>
      <c r="C6" s="6">
        <f>'Sub-NDP'!D2/1000000</f>
        <v>15.934948</v>
      </c>
      <c r="D6" s="6">
        <f>'Sub-NDP'!E2/1000000</f>
        <v>5.8942880000000004</v>
      </c>
      <c r="E6" s="7"/>
      <c r="F6" s="7"/>
      <c r="G6" s="7"/>
    </row>
    <row r="7" spans="1:7" x14ac:dyDescent="0.25">
      <c r="A7" s="6" t="str">
        <f>'Sub-NDP'!B3</f>
        <v>Initial Returnee Reintegration</v>
      </c>
      <c r="B7" s="6">
        <f>'Sub-NDP'!C3/1000000</f>
        <v>63.728999999999999</v>
      </c>
      <c r="C7" s="6">
        <f>'Sub-NDP'!D3/1000000</f>
        <v>36.535128</v>
      </c>
      <c r="D7" s="6">
        <f>'Sub-NDP'!E3/1000000</f>
        <v>34.064006999999997</v>
      </c>
      <c r="E7" s="7"/>
      <c r="F7" s="7"/>
      <c r="G7" s="7"/>
    </row>
    <row r="8" spans="1:7" x14ac:dyDescent="0.25">
      <c r="A8" s="6" t="str">
        <f>'Sub-NDP'!B4</f>
        <v>R&amp;IDP: Capacity Building</v>
      </c>
      <c r="B8" s="6">
        <f>'Sub-NDP'!C4/1000000</f>
        <v>4.42</v>
      </c>
      <c r="C8" s="6">
        <f>'Sub-NDP'!D4/1000000</f>
        <v>0.969302</v>
      </c>
      <c r="D8" s="6">
        <f>'Sub-NDP'!E4/1000000</f>
        <v>0.969302</v>
      </c>
      <c r="E8" s="7"/>
      <c r="F8" s="7"/>
      <c r="G8" s="7"/>
    </row>
    <row r="9" spans="1:7" x14ac:dyDescent="0.25">
      <c r="A9" s="6" t="str">
        <f>'Sub-NDP'!B5</f>
        <v>R&amp;IDP: Protection &amp; Social Services</v>
      </c>
      <c r="B9" s="6">
        <f>'Sub-NDP'!C5/1000000</f>
        <v>4.9420000000000002</v>
      </c>
      <c r="C9" s="6">
        <f>'Sub-NDP'!D5/1000000</f>
        <v>3.076918</v>
      </c>
      <c r="D9" s="6">
        <f>'Sub-NDP'!E5/1000000</f>
        <v>3.076918</v>
      </c>
      <c r="E9" s="7"/>
      <c r="F9" s="7"/>
      <c r="G9" s="7"/>
    </row>
    <row r="10" spans="1:7" x14ac:dyDescent="0.25">
      <c r="A10" s="6" t="str">
        <f>'Sub-NDP'!B6</f>
        <v>Return of Refugees &amp; IDPs Sub-Prog</v>
      </c>
      <c r="B10" s="6">
        <f>'Sub-NDP'!C6/1000000</f>
        <v>68.805999999999997</v>
      </c>
      <c r="C10" s="6">
        <f>'Sub-NDP'!D6/1000000</f>
        <v>22.3237454</v>
      </c>
      <c r="D10" s="6">
        <f>'Sub-NDP'!E6/1000000</f>
        <v>12.556671</v>
      </c>
      <c r="E10" s="7"/>
      <c r="F10" s="7"/>
      <c r="G10" s="7"/>
    </row>
    <row r="11" spans="1:7" x14ac:dyDescent="0.25">
      <c r="A11" s="6"/>
      <c r="B11" s="21"/>
      <c r="C11" s="21"/>
      <c r="D11" s="21"/>
      <c r="E11" s="7"/>
      <c r="F11" s="7"/>
      <c r="G11" s="7"/>
    </row>
    <row r="12" spans="1:7" x14ac:dyDescent="0.25">
      <c r="A12" s="6"/>
      <c r="B12" s="21"/>
      <c r="C12" s="21"/>
      <c r="D12" s="21"/>
      <c r="E12" s="7"/>
      <c r="F12" s="7"/>
      <c r="G12" s="7"/>
    </row>
    <row r="13" spans="1:7" x14ac:dyDescent="0.25">
      <c r="A13" s="6"/>
      <c r="B13" s="21"/>
      <c r="C13" s="21"/>
      <c r="D13" s="21"/>
      <c r="E13" s="7"/>
      <c r="F13" s="7"/>
      <c r="G13" s="7"/>
    </row>
    <row r="14" spans="1:7" s="16" customFormat="1" x14ac:dyDescent="0.25">
      <c r="A14" s="10" t="s">
        <v>11</v>
      </c>
      <c r="B14" s="12">
        <f>SUM(B6:B13)</f>
        <v>164.077</v>
      </c>
      <c r="C14" s="12">
        <f>SUM(C6:C13)</f>
        <v>78.84004139999999</v>
      </c>
      <c r="D14" s="12">
        <f>SUM(D6:D10)</f>
        <v>56.561185999999999</v>
      </c>
      <c r="E14" s="11"/>
      <c r="F14" s="11"/>
      <c r="G14" s="11"/>
    </row>
    <row r="15" spans="1:7" x14ac:dyDescent="0.25">
      <c r="A15" s="15"/>
      <c r="B15" s="9"/>
      <c r="C15" s="9"/>
      <c r="D15" s="9"/>
      <c r="E15" s="7"/>
      <c r="F15" s="7"/>
      <c r="G15" s="7"/>
    </row>
    <row r="16" spans="1:7" x14ac:dyDescent="0.25">
      <c r="A16" s="15"/>
      <c r="B16" s="9"/>
      <c r="C16" s="9"/>
      <c r="D16" s="9"/>
      <c r="E16" s="7"/>
      <c r="F16" s="7"/>
      <c r="G16" s="7"/>
    </row>
    <row r="17" spans="1:7" x14ac:dyDescent="0.25">
      <c r="A17" s="8" t="str">
        <f>'Sub-NDP'!A7</f>
        <v>1.2 Education &amp; Vocational Training</v>
      </c>
      <c r="B17" s="9"/>
      <c r="C17" s="9"/>
      <c r="D17" s="9"/>
      <c r="E17" s="7"/>
      <c r="F17" s="7"/>
      <c r="G17" s="7"/>
    </row>
    <row r="18" spans="1:7" x14ac:dyDescent="0.25">
      <c r="A18" s="6"/>
      <c r="B18" s="9"/>
      <c r="C18" s="9"/>
      <c r="D18" s="9"/>
      <c r="E18" s="7"/>
      <c r="F18" s="7"/>
      <c r="G18" s="7"/>
    </row>
    <row r="19" spans="1:7" x14ac:dyDescent="0.25">
      <c r="A19" s="10" t="s">
        <v>25</v>
      </c>
      <c r="B19" s="10" t="str">
        <f>B5</f>
        <v>Required1382</v>
      </c>
      <c r="C19" s="10" t="s">
        <v>2</v>
      </c>
      <c r="D19" s="10" t="s">
        <v>17</v>
      </c>
      <c r="E19" s="7"/>
      <c r="F19" s="7"/>
      <c r="G19" s="7"/>
    </row>
    <row r="20" spans="1:7" x14ac:dyDescent="0.25">
      <c r="A20" s="6" t="str">
        <f>'Sub-NDP'!B7</f>
        <v>Curriculum/Materials Dev</v>
      </c>
      <c r="B20" s="6">
        <f>'Sub-NDP'!C7/1000000</f>
        <v>44.174999999999997</v>
      </c>
      <c r="C20" s="6">
        <f>'Sub-NDP'!D7/1000000</f>
        <v>32.795143490000001</v>
      </c>
      <c r="D20" s="6">
        <f>'Sub-NDP'!E7/1000000</f>
        <v>24.980143490000003</v>
      </c>
      <c r="E20" s="7"/>
      <c r="F20" s="7"/>
      <c r="G20" s="7"/>
    </row>
    <row r="21" spans="1:7" x14ac:dyDescent="0.25">
      <c r="A21" s="6" t="str">
        <f>'Sub-NDP'!B8</f>
        <v>Early Childhood Development</v>
      </c>
      <c r="B21" s="6">
        <f>'Sub-NDP'!C8/1000000</f>
        <v>6.8359199999999998</v>
      </c>
      <c r="C21" s="6">
        <f>'Sub-NDP'!D8/1000000</f>
        <v>5.7465000000000002E-2</v>
      </c>
      <c r="D21" s="6">
        <f>'Sub-NDP'!E8/1000000</f>
        <v>5.7465000000000002E-2</v>
      </c>
      <c r="E21" s="7"/>
      <c r="G21" s="7"/>
    </row>
    <row r="22" spans="1:7" x14ac:dyDescent="0.25">
      <c r="A22" s="6" t="str">
        <f>'Sub-NDP'!B9</f>
        <v>Education Infrastructure</v>
      </c>
      <c r="B22" s="6">
        <f>'Sub-NDP'!C9/1000000</f>
        <v>104.078</v>
      </c>
      <c r="C22" s="6">
        <f>'Sub-NDP'!D9/1000000</f>
        <v>2.5325349799999999</v>
      </c>
      <c r="D22" s="6">
        <f>'Sub-NDP'!E9/1000000</f>
        <v>2.18053498</v>
      </c>
      <c r="E22" s="7"/>
      <c r="F22" s="7"/>
      <c r="G22" s="7"/>
    </row>
    <row r="23" spans="1:7" s="16" customFormat="1" x14ac:dyDescent="0.25">
      <c r="A23" s="6" t="str">
        <f>'Sub-NDP'!B10</f>
        <v>Education Policy and Reform</v>
      </c>
      <c r="B23" s="6">
        <f>'Sub-NDP'!C10/1000000</f>
        <v>4.0919999999999996</v>
      </c>
      <c r="C23" s="6">
        <f>'Sub-NDP'!D10/1000000</f>
        <v>6.5632784299999996</v>
      </c>
      <c r="D23" s="6">
        <f>'Sub-NDP'!E10/1000000</f>
        <v>2.41427842</v>
      </c>
      <c r="E23" s="11"/>
      <c r="F23" s="11"/>
      <c r="G23" s="11"/>
    </row>
    <row r="24" spans="1:7" x14ac:dyDescent="0.25">
      <c r="A24" s="6" t="str">
        <f>'Sub-NDP'!B11</f>
        <v>Higher Education</v>
      </c>
      <c r="B24" s="6">
        <f>'Sub-NDP'!C11/1000000</f>
        <v>23.790600000000001</v>
      </c>
      <c r="C24" s="6">
        <f>'Sub-NDP'!D11/1000000</f>
        <v>2.7665000000000002</v>
      </c>
      <c r="D24" s="6">
        <f>'Sub-NDP'!E11/1000000</f>
        <v>0.3</v>
      </c>
      <c r="E24" s="7"/>
      <c r="F24" s="7"/>
      <c r="G24" s="7"/>
    </row>
    <row r="25" spans="1:7" x14ac:dyDescent="0.25">
      <c r="A25" s="6" t="str">
        <f>'Sub-NDP'!B12</f>
        <v>Non-formal Education</v>
      </c>
      <c r="B25" s="6">
        <f>'Sub-NDP'!C12/1000000</f>
        <v>5.4939999999999998</v>
      </c>
      <c r="C25" s="6">
        <f>'Sub-NDP'!D12/1000000</f>
        <v>6.1851783200000003</v>
      </c>
      <c r="D25" s="6">
        <f>'Sub-NDP'!E12/1000000</f>
        <v>1.6851783200000001</v>
      </c>
      <c r="E25" s="7"/>
      <c r="F25" s="7"/>
      <c r="G25" s="7"/>
    </row>
    <row r="26" spans="1:7" x14ac:dyDescent="0.25">
      <c r="A26" s="6" t="str">
        <f>'Sub-NDP'!B13</f>
        <v>Primary Education</v>
      </c>
      <c r="B26" s="6">
        <f>'Sub-NDP'!C13/1000000</f>
        <v>1.363</v>
      </c>
      <c r="C26" s="6">
        <f>'Sub-NDP'!D13/1000000</f>
        <v>1.75</v>
      </c>
      <c r="D26" s="6">
        <f>'Sub-NDP'!E13/1000000</f>
        <v>0.56999999999999995</v>
      </c>
      <c r="E26" s="7"/>
      <c r="F26" s="7"/>
      <c r="G26" s="7"/>
    </row>
    <row r="27" spans="1:7" x14ac:dyDescent="0.25">
      <c r="A27" s="6" t="str">
        <f>'Sub-NDP'!B14</f>
        <v>Secondary Education</v>
      </c>
      <c r="B27" s="6">
        <f>'Sub-NDP'!C14/1000000</f>
        <v>6.25</v>
      </c>
      <c r="C27" s="6">
        <f>'Sub-NDP'!D14/1000000</f>
        <v>0</v>
      </c>
      <c r="D27" s="6">
        <f>'Sub-NDP'!E14/1000000</f>
        <v>0</v>
      </c>
      <c r="E27" s="7"/>
      <c r="F27" s="7"/>
      <c r="G27" s="7"/>
    </row>
    <row r="28" spans="1:7" x14ac:dyDescent="0.25">
      <c r="A28" s="6" t="str">
        <f>'Sub-NDP'!B15</f>
        <v>Teacher Development</v>
      </c>
      <c r="B28" s="6">
        <f>'Sub-NDP'!C15/1000000</f>
        <v>27.687000000000001</v>
      </c>
      <c r="C28" s="6">
        <f>'Sub-NDP'!D15/1000000</f>
        <v>9.2535119699999981</v>
      </c>
      <c r="D28" s="6">
        <f>'Sub-NDP'!E15/1000000</f>
        <v>6.2535119699999999</v>
      </c>
      <c r="E28" s="7"/>
      <c r="F28" s="7"/>
      <c r="G28" s="7"/>
    </row>
    <row r="29" spans="1:7" x14ac:dyDescent="0.25">
      <c r="A29" s="6" t="str">
        <f>'Sub-NDP'!B16</f>
        <v>Unspec: ed &amp; vocat training</v>
      </c>
      <c r="B29" s="6">
        <f>'Sub-NDP'!C16/1000000</f>
        <v>10.478</v>
      </c>
      <c r="C29" s="6">
        <f>'Sub-NDP'!D16/1000000</f>
        <v>1.6</v>
      </c>
      <c r="D29" s="6">
        <f>'Sub-NDP'!E16/1000000</f>
        <v>0</v>
      </c>
      <c r="E29" s="7"/>
      <c r="F29" s="7"/>
      <c r="G29" s="7"/>
    </row>
    <row r="30" spans="1:7" x14ac:dyDescent="0.25">
      <c r="A30" s="6" t="str">
        <f>'Sub-NDP'!B17</f>
        <v>Vocational/Skills Training</v>
      </c>
      <c r="B30" s="6">
        <f>'Sub-NDP'!C17/1000000</f>
        <v>15.756</v>
      </c>
      <c r="C30" s="6">
        <f>'Sub-NDP'!D17/1000000</f>
        <v>8.58</v>
      </c>
      <c r="D30" s="6">
        <f>'Sub-NDP'!E17/1000000</f>
        <v>0</v>
      </c>
      <c r="E30" s="7"/>
      <c r="F30" s="7"/>
      <c r="G30" s="7"/>
    </row>
    <row r="31" spans="1:7" x14ac:dyDescent="0.25">
      <c r="A31" s="6"/>
      <c r="B31" s="6"/>
      <c r="C31" s="6"/>
      <c r="D31" s="6"/>
      <c r="E31" s="7"/>
      <c r="F31" s="7"/>
      <c r="G31" s="7"/>
    </row>
    <row r="32" spans="1:7" x14ac:dyDescent="0.25">
      <c r="A32" s="10" t="s">
        <v>11</v>
      </c>
      <c r="B32" s="12">
        <f>SUM(B20:B30)</f>
        <v>249.99952000000005</v>
      </c>
      <c r="C32" s="12">
        <f>SUM(C20:C30)</f>
        <v>72.083612189999997</v>
      </c>
      <c r="D32" s="12">
        <f>SUM(D20:D30)</f>
        <v>38.441112179999998</v>
      </c>
      <c r="E32" s="7"/>
      <c r="F32" s="7"/>
      <c r="G32" s="7"/>
    </row>
    <row r="33" spans="1:7" x14ac:dyDescent="0.25">
      <c r="A33" s="10"/>
      <c r="B33" s="12"/>
      <c r="C33" s="12"/>
      <c r="D33" s="12"/>
      <c r="E33" s="7"/>
      <c r="F33" s="7"/>
      <c r="G33" s="7"/>
    </row>
    <row r="34" spans="1:7" x14ac:dyDescent="0.25">
      <c r="A34" s="10"/>
      <c r="B34" s="12"/>
      <c r="C34" s="12"/>
      <c r="D34" s="12"/>
      <c r="E34" s="7"/>
      <c r="F34" s="7"/>
      <c r="G34" s="7"/>
    </row>
    <row r="35" spans="1:7" x14ac:dyDescent="0.25">
      <c r="A35" s="15"/>
      <c r="B35" s="9"/>
      <c r="C35" s="9"/>
      <c r="D35" s="9"/>
      <c r="E35" s="7"/>
      <c r="F35" s="7"/>
      <c r="G35" s="7"/>
    </row>
    <row r="36" spans="1:7" x14ac:dyDescent="0.25">
      <c r="A36" s="8" t="str">
        <f>'Sub-NDP'!A18</f>
        <v>1.3 Health &amp; Nutrition</v>
      </c>
      <c r="B36" s="9"/>
      <c r="C36" s="9"/>
      <c r="D36" s="9"/>
      <c r="E36" s="7"/>
      <c r="F36" s="7"/>
      <c r="G36" s="7"/>
    </row>
    <row r="37" spans="1:7" x14ac:dyDescent="0.25">
      <c r="A37" s="6"/>
      <c r="B37" s="9"/>
      <c r="C37" s="9"/>
      <c r="D37" s="9"/>
      <c r="E37" s="7"/>
      <c r="F37" s="7"/>
      <c r="G37" s="7"/>
    </row>
    <row r="38" spans="1:7" x14ac:dyDescent="0.25">
      <c r="A38" s="10" t="s">
        <v>25</v>
      </c>
      <c r="B38" s="10" t="str">
        <f>B5</f>
        <v>Required1382</v>
      </c>
      <c r="C38" s="10" t="s">
        <v>2</v>
      </c>
      <c r="D38" s="10" t="s">
        <v>17</v>
      </c>
      <c r="E38" s="7"/>
      <c r="F38" s="7"/>
      <c r="G38" s="7"/>
    </row>
    <row r="39" spans="1:7" x14ac:dyDescent="0.25">
      <c r="A39" s="6" t="str">
        <f>'Sub-NDP'!B18</f>
        <v>Combat Malnutrition</v>
      </c>
      <c r="B39" s="6">
        <f>'Sub-NDP'!C18/1000000</f>
        <v>16.95</v>
      </c>
      <c r="C39" s="6">
        <f>'Sub-NDP'!D18/1000000</f>
        <v>4.6007634800000003</v>
      </c>
      <c r="D39" s="6">
        <f>'Sub-NDP'!E18/1000000</f>
        <v>4.4007634800000002</v>
      </c>
      <c r="E39" s="7"/>
      <c r="F39" s="7"/>
      <c r="G39" s="7"/>
    </row>
    <row r="40" spans="1:7" x14ac:dyDescent="0.25">
      <c r="A40" s="6" t="str">
        <f>'Sub-NDP'!B19</f>
        <v>Decrease in Infant Mortality &amp; Children Under 5 Mortality/Morbidity</v>
      </c>
      <c r="B40" s="6">
        <f>'Sub-NDP'!C19/1000000</f>
        <v>44.835999999999999</v>
      </c>
      <c r="C40" s="6">
        <f>'Sub-NDP'!D19/1000000</f>
        <v>49.302076650000004</v>
      </c>
      <c r="D40" s="6">
        <f>'Sub-NDP'!E19/1000000</f>
        <v>36.291221749999998</v>
      </c>
      <c r="E40" s="7"/>
      <c r="F40" s="7"/>
      <c r="G40" s="7"/>
    </row>
    <row r="41" spans="1:7" x14ac:dyDescent="0.25">
      <c r="A41" s="6" t="str">
        <f>'Sub-NDP'!B20</f>
        <v>Decrease Incidence of Communicable Disease</v>
      </c>
      <c r="B41" s="6">
        <f>'Sub-NDP'!C20/1000000</f>
        <v>27.643999999999998</v>
      </c>
      <c r="C41" s="6">
        <f>'Sub-NDP'!D20/1000000</f>
        <v>7.6382539999999999</v>
      </c>
      <c r="D41" s="6">
        <f>'Sub-NDP'!E20/1000000</f>
        <v>2.145254</v>
      </c>
      <c r="E41" s="7"/>
      <c r="F41" s="7"/>
      <c r="G41" s="7"/>
    </row>
    <row r="42" spans="1:7" x14ac:dyDescent="0.25">
      <c r="A42" s="6" t="str">
        <f>'Sub-NDP'!B21</f>
        <v>Decrease Maternal Mortality</v>
      </c>
      <c r="B42" s="6">
        <f>'Sub-NDP'!C21/1000000</f>
        <v>33.96</v>
      </c>
      <c r="C42" s="6">
        <f>'Sub-NDP'!D21/1000000</f>
        <v>25.340978</v>
      </c>
      <c r="D42" s="6">
        <f>'Sub-NDP'!E21/1000000</f>
        <v>12.855826</v>
      </c>
      <c r="E42" s="7"/>
      <c r="F42" s="7"/>
      <c r="G42" s="7"/>
    </row>
    <row r="43" spans="1:7" x14ac:dyDescent="0.25">
      <c r="A43" s="6" t="str">
        <f>'Sub-NDP'!B22</f>
        <v>Enhanced Capacity of MoH to Implement Effective &amp; Efficient Health Services</v>
      </c>
      <c r="B43" s="6">
        <f>'Sub-NDP'!C22/1000000</f>
        <v>22.623000000000001</v>
      </c>
      <c r="C43" s="6">
        <f>'Sub-NDP'!D22/1000000</f>
        <v>20.488677729999999</v>
      </c>
      <c r="D43" s="6">
        <f>'Sub-NDP'!E22/1000000</f>
        <v>11.533677730000001</v>
      </c>
      <c r="E43" s="7"/>
      <c r="F43" s="7"/>
      <c r="G43" s="7"/>
    </row>
    <row r="44" spans="1:7" x14ac:dyDescent="0.25">
      <c r="A44" s="6" t="str">
        <f>'Sub-NDP'!B23</f>
        <v>Improved Equitable Distribution of Quality Health Services</v>
      </c>
      <c r="B44" s="6">
        <f>'Sub-NDP'!C23/1000000</f>
        <v>27.481999999999999</v>
      </c>
      <c r="C44" s="6">
        <f>'Sub-NDP'!D23/1000000</f>
        <v>23.243197990000002</v>
      </c>
      <c r="D44" s="6">
        <f>'Sub-NDP'!E23/1000000</f>
        <v>20.738793990000001</v>
      </c>
      <c r="E44" s="7"/>
      <c r="F44" s="7"/>
      <c r="G44" s="7"/>
    </row>
    <row r="45" spans="1:7" x14ac:dyDescent="0.25">
      <c r="A45" s="6"/>
      <c r="B45" s="6"/>
      <c r="C45" s="6"/>
      <c r="D45" s="6"/>
      <c r="E45" s="7"/>
      <c r="F45" s="7"/>
      <c r="G45" s="7"/>
    </row>
    <row r="46" spans="1:7" x14ac:dyDescent="0.25">
      <c r="A46" s="6"/>
      <c r="B46" s="21"/>
      <c r="C46" s="21"/>
      <c r="D46" s="21"/>
      <c r="E46" s="7"/>
      <c r="F46" s="7"/>
      <c r="G46" s="7"/>
    </row>
    <row r="47" spans="1:7" s="16" customFormat="1" x14ac:dyDescent="0.25">
      <c r="A47" s="10" t="s">
        <v>11</v>
      </c>
      <c r="B47" s="12">
        <f>SUM(B39:B46)</f>
        <v>173.495</v>
      </c>
      <c r="C47" s="12">
        <f>SUM(C39:C46)</f>
        <v>130.61394785000002</v>
      </c>
      <c r="D47" s="12">
        <f>SUM(D39:D46)</f>
        <v>87.965536950000001</v>
      </c>
      <c r="E47" s="11"/>
      <c r="F47" s="11"/>
      <c r="G47" s="11"/>
    </row>
    <row r="48" spans="1:7" x14ac:dyDescent="0.25">
      <c r="A48" s="6"/>
      <c r="B48" s="9"/>
      <c r="C48" s="9"/>
      <c r="D48" s="9"/>
      <c r="E48" s="7"/>
      <c r="F48" s="7"/>
      <c r="G48" s="7"/>
    </row>
    <row r="49" spans="1:7" x14ac:dyDescent="0.25">
      <c r="A49" s="6"/>
      <c r="B49" s="9"/>
      <c r="C49" s="9"/>
      <c r="D49" s="9"/>
      <c r="E49" s="7"/>
      <c r="F49" s="7"/>
      <c r="G49" s="7"/>
    </row>
    <row r="50" spans="1:7" x14ac:dyDescent="0.25">
      <c r="A50" s="8" t="str">
        <f>'Sub-NDP'!A24</f>
        <v>1.4 Livelihoods &amp; Social Protection</v>
      </c>
      <c r="B50" s="9"/>
      <c r="C50" s="9"/>
      <c r="D50" s="9"/>
      <c r="E50" s="7"/>
      <c r="F50" s="7"/>
      <c r="G50" s="7"/>
    </row>
    <row r="51" spans="1:7" x14ac:dyDescent="0.25">
      <c r="A51" s="6"/>
      <c r="B51" s="9"/>
      <c r="C51" s="9"/>
      <c r="D51" s="9"/>
      <c r="E51" s="7"/>
      <c r="F51" s="7"/>
      <c r="G51" s="7"/>
    </row>
    <row r="52" spans="1:7" x14ac:dyDescent="0.25">
      <c r="A52" s="10" t="s">
        <v>25</v>
      </c>
      <c r="B52" s="10" t="str">
        <f>B5</f>
        <v>Required1382</v>
      </c>
      <c r="C52" s="10" t="s">
        <v>2</v>
      </c>
      <c r="D52" s="10" t="s">
        <v>17</v>
      </c>
      <c r="E52" s="7"/>
      <c r="F52" s="7"/>
      <c r="G52" s="7"/>
    </row>
    <row r="53" spans="1:7" x14ac:dyDescent="0.25">
      <c r="A53" s="6" t="str">
        <f>'Sub-NDP'!B24</f>
        <v>Area Based Development</v>
      </c>
      <c r="B53" s="6">
        <f>'Sub-NDP'!C24/1000000</f>
        <v>22</v>
      </c>
      <c r="C53" s="6">
        <f>'Sub-NDP'!D24/1000000</f>
        <v>1.8540000000000001</v>
      </c>
      <c r="D53" s="6">
        <f>'Sub-NDP'!E24/1000000</f>
        <v>1.8540000000000001</v>
      </c>
      <c r="E53" s="7"/>
      <c r="F53" s="7"/>
      <c r="G53" s="7"/>
    </row>
    <row r="54" spans="1:7" x14ac:dyDescent="0.25">
      <c r="A54" s="6" t="str">
        <f>'Sub-NDP'!B25</f>
        <v>Community Led Development</v>
      </c>
      <c r="B54" s="6">
        <f>'Sub-NDP'!C25/1000000</f>
        <v>98.5</v>
      </c>
      <c r="C54" s="6">
        <f>'Sub-NDP'!D25/1000000</f>
        <v>23.4</v>
      </c>
      <c r="D54" s="6">
        <f>'Sub-NDP'!E25/1000000</f>
        <v>10</v>
      </c>
      <c r="E54" s="7"/>
      <c r="F54" s="7"/>
      <c r="G54" s="7"/>
    </row>
    <row r="55" spans="1:7" x14ac:dyDescent="0.25">
      <c r="A55" s="6" t="str">
        <f>'Sub-NDP'!B26</f>
        <v>Livelihoods Promotion</v>
      </c>
      <c r="B55" s="6">
        <f>'Sub-NDP'!C26/1000000</f>
        <v>11.55</v>
      </c>
      <c r="C55" s="6">
        <f>'Sub-NDP'!D26/1000000</f>
        <v>17.153338999999999</v>
      </c>
      <c r="D55" s="6">
        <f>'Sub-NDP'!E26/1000000</f>
        <v>8.4533389999999997</v>
      </c>
      <c r="E55" s="7"/>
      <c r="F55" s="7"/>
      <c r="G55" s="7"/>
    </row>
    <row r="56" spans="1:7" x14ac:dyDescent="0.25">
      <c r="A56" s="6" t="str">
        <f>'Sub-NDP'!B27</f>
        <v>LSP: Institutional Reform &amp; Strengthening</v>
      </c>
      <c r="B56" s="6">
        <f>'Sub-NDP'!C27/1000000</f>
        <v>3.95</v>
      </c>
      <c r="C56" s="6">
        <f>'Sub-NDP'!D27/1000000</f>
        <v>2.2039909999999998</v>
      </c>
      <c r="D56" s="6">
        <f>'Sub-NDP'!E27/1000000</f>
        <v>0.11099299999999999</v>
      </c>
      <c r="E56" s="7"/>
      <c r="F56" s="7"/>
      <c r="G56" s="7"/>
    </row>
    <row r="57" spans="1:7" x14ac:dyDescent="0.25">
      <c r="A57" s="6" t="str">
        <f>'Sub-NDP'!B28</f>
        <v>Rural Community Based Water &amp; Sanitation</v>
      </c>
      <c r="B57" s="6">
        <f>'Sub-NDP'!C28/1000000</f>
        <v>33</v>
      </c>
      <c r="C57" s="6">
        <f>'Sub-NDP'!D28/1000000</f>
        <v>17.244557</v>
      </c>
      <c r="D57" s="6">
        <f>'Sub-NDP'!E28/1000000</f>
        <v>3.932877</v>
      </c>
      <c r="E57" s="7"/>
      <c r="F57" s="7"/>
      <c r="G57" s="7"/>
    </row>
    <row r="58" spans="1:7" x14ac:dyDescent="0.25">
      <c r="A58" s="6" t="str">
        <f>'Sub-NDP'!B29</f>
        <v>Targeted Social Protection for Vulnerable Groups</v>
      </c>
      <c r="B58" s="6">
        <f>'Sub-NDP'!C29/1000000</f>
        <v>79</v>
      </c>
      <c r="C58" s="6">
        <f>'Sub-NDP'!D29/1000000</f>
        <v>81.861264200000008</v>
      </c>
      <c r="D58" s="6">
        <f>'Sub-NDP'!E29/1000000</f>
        <v>26.9165502</v>
      </c>
      <c r="E58" s="7"/>
      <c r="F58" s="7"/>
      <c r="G58" s="7"/>
    </row>
    <row r="59" spans="1:7" x14ac:dyDescent="0.25">
      <c r="A59" s="6"/>
      <c r="B59" s="6"/>
      <c r="C59" s="6"/>
      <c r="D59" s="6"/>
      <c r="E59" s="7"/>
      <c r="F59" s="7"/>
      <c r="G59" s="7"/>
    </row>
    <row r="60" spans="1:7" x14ac:dyDescent="0.25">
      <c r="A60" s="6"/>
      <c r="B60" s="6"/>
      <c r="C60" s="6"/>
      <c r="D60" s="6"/>
      <c r="E60" s="7"/>
      <c r="F60" s="7"/>
      <c r="G60" s="7"/>
    </row>
    <row r="61" spans="1:7" s="16" customFormat="1" x14ac:dyDescent="0.25">
      <c r="A61" s="10" t="s">
        <v>11</v>
      </c>
      <c r="B61" s="12">
        <f>SUM(B53:B60)</f>
        <v>248</v>
      </c>
      <c r="C61" s="12">
        <f>SUM(C53:C60)</f>
        <v>143.71715119999999</v>
      </c>
      <c r="D61" s="12">
        <f>SUM(D53:D60)</f>
        <v>51.2677592</v>
      </c>
      <c r="E61" s="11"/>
      <c r="F61" s="11"/>
      <c r="G61" s="11"/>
    </row>
    <row r="62" spans="1:7" x14ac:dyDescent="0.25">
      <c r="A62" s="6"/>
      <c r="B62" s="9"/>
      <c r="C62" s="9"/>
      <c r="D62" s="9"/>
      <c r="E62" s="7"/>
      <c r="F62" s="7"/>
      <c r="G62" s="7"/>
    </row>
    <row r="63" spans="1:7" x14ac:dyDescent="0.25">
      <c r="A63" s="6"/>
      <c r="B63" s="9"/>
      <c r="C63" s="9"/>
      <c r="D63" s="9"/>
      <c r="E63" s="7"/>
      <c r="F63" s="7"/>
      <c r="G63" s="7"/>
    </row>
    <row r="64" spans="1:7" x14ac:dyDescent="0.25">
      <c r="A64" s="8" t="str">
        <f>'Sub-NDP'!A30</f>
        <v>1.5 Cultural Heritage, Media &amp; Sport</v>
      </c>
      <c r="B64" s="9"/>
      <c r="C64" s="9"/>
      <c r="D64" s="9"/>
      <c r="E64" s="7"/>
      <c r="F64" s="7"/>
      <c r="G64" s="7"/>
    </row>
    <row r="65" spans="1:7" x14ac:dyDescent="0.25">
      <c r="A65" s="15"/>
      <c r="B65" s="9"/>
      <c r="C65" s="9"/>
      <c r="D65" s="9"/>
      <c r="E65" s="7"/>
      <c r="F65" s="7"/>
      <c r="G65" s="7"/>
    </row>
    <row r="66" spans="1:7" x14ac:dyDescent="0.25">
      <c r="A66" s="10" t="s">
        <v>25</v>
      </c>
      <c r="B66" s="10" t="str">
        <f>B5</f>
        <v>Required1382</v>
      </c>
      <c r="C66" s="10" t="s">
        <v>2</v>
      </c>
      <c r="D66" s="10" t="s">
        <v>17</v>
      </c>
      <c r="E66" s="7"/>
      <c r="F66" s="7"/>
      <c r="G66" s="7"/>
    </row>
    <row r="67" spans="1:7" x14ac:dyDescent="0.25">
      <c r="A67" s="6" t="str">
        <f>'Sub-NDP'!B30</f>
        <v>Culture</v>
      </c>
      <c r="B67" s="6">
        <f>'Sub-NDP'!C30/1000000</f>
        <v>4.2</v>
      </c>
      <c r="C67" s="6">
        <f>'Sub-NDP'!D30/1000000</f>
        <v>4.126252</v>
      </c>
      <c r="D67" s="6">
        <f>'Sub-NDP'!E30/1000000</f>
        <v>4.126252</v>
      </c>
      <c r="E67" s="7"/>
      <c r="F67" s="7"/>
      <c r="G67" s="7"/>
    </row>
    <row r="68" spans="1:7" x14ac:dyDescent="0.25">
      <c r="A68" s="6" t="str">
        <f>'Sub-NDP'!B31</f>
        <v>Media</v>
      </c>
      <c r="B68" s="6">
        <f>'Sub-NDP'!C31/1000000</f>
        <v>25.260999999999999</v>
      </c>
      <c r="C68" s="6">
        <f>'Sub-NDP'!D31/1000000</f>
        <v>10.445</v>
      </c>
      <c r="D68" s="6">
        <f>'Sub-NDP'!E31/1000000</f>
        <v>9.4450000000000003</v>
      </c>
      <c r="E68" s="7"/>
      <c r="F68" s="7"/>
      <c r="G68" s="7"/>
    </row>
    <row r="69" spans="1:7" x14ac:dyDescent="0.25">
      <c r="A69" s="6" t="str">
        <f>'Sub-NDP'!B32</f>
        <v>Sport</v>
      </c>
      <c r="B69" s="6">
        <f>'Sub-NDP'!C32/1000000</f>
        <v>0.72799999999999998</v>
      </c>
      <c r="C69" s="6">
        <f>'Sub-NDP'!D32/1000000</f>
        <v>1.101</v>
      </c>
      <c r="D69" s="6">
        <f>'Sub-NDP'!E32/1000000</f>
        <v>1.101</v>
      </c>
      <c r="E69" s="7"/>
      <c r="F69" s="7"/>
      <c r="G69" s="7"/>
    </row>
    <row r="70" spans="1:7" x14ac:dyDescent="0.25">
      <c r="A70" s="6"/>
      <c r="B70" s="21"/>
      <c r="C70" s="21"/>
      <c r="D70" s="21"/>
      <c r="E70" s="7"/>
      <c r="F70" s="7"/>
      <c r="G70" s="7"/>
    </row>
    <row r="71" spans="1:7" x14ac:dyDescent="0.25">
      <c r="A71" s="6"/>
      <c r="B71" s="21"/>
      <c r="C71" s="21"/>
      <c r="D71" s="21"/>
      <c r="E71" s="7"/>
      <c r="F71" s="7"/>
      <c r="G71" s="7"/>
    </row>
    <row r="72" spans="1:7" s="16" customFormat="1" x14ac:dyDescent="0.25">
      <c r="A72" s="22" t="s">
        <v>11</v>
      </c>
      <c r="B72" s="12">
        <f>SUM(B67:B71)</f>
        <v>30.189</v>
      </c>
      <c r="C72" s="12">
        <f>SUM(C67:C71)</f>
        <v>15.672252</v>
      </c>
      <c r="D72" s="12">
        <f>SUM(D67:D71)</f>
        <v>14.672252</v>
      </c>
      <c r="E72" s="11"/>
      <c r="F72" s="11"/>
      <c r="G72" s="11"/>
    </row>
    <row r="73" spans="1:7" x14ac:dyDescent="0.25">
      <c r="A73" s="15"/>
      <c r="B73" s="9"/>
      <c r="C73" s="9"/>
      <c r="D73" s="9"/>
      <c r="E73" s="7"/>
      <c r="F73" s="7"/>
      <c r="G73" s="7"/>
    </row>
    <row r="74" spans="1:7" x14ac:dyDescent="0.25">
      <c r="A74" s="6"/>
      <c r="B74" s="12"/>
      <c r="C74" s="12"/>
      <c r="D74" s="12"/>
      <c r="E74" s="7"/>
      <c r="F74" s="7"/>
      <c r="G74" s="7"/>
    </row>
    <row r="75" spans="1:7" x14ac:dyDescent="0.25">
      <c r="A75" s="8" t="str">
        <f>'Sub-NDP'!A33</f>
        <v>2.1 Transport</v>
      </c>
      <c r="B75" s="9"/>
      <c r="C75" s="9"/>
      <c r="D75" s="9"/>
      <c r="E75" s="7"/>
      <c r="F75" s="7"/>
      <c r="G75" s="7"/>
    </row>
    <row r="76" spans="1:7" x14ac:dyDescent="0.25">
      <c r="A76" s="6"/>
      <c r="B76" s="9"/>
      <c r="C76" s="9"/>
      <c r="D76" s="9"/>
      <c r="E76" s="7"/>
      <c r="F76" s="7"/>
      <c r="G76" s="7"/>
    </row>
    <row r="77" spans="1:7" x14ac:dyDescent="0.25">
      <c r="A77" s="10" t="s">
        <v>25</v>
      </c>
      <c r="B77" s="10" t="str">
        <f>B5</f>
        <v>Required1382</v>
      </c>
      <c r="C77" s="10" t="s">
        <v>2</v>
      </c>
      <c r="D77" s="10" t="s">
        <v>17</v>
      </c>
      <c r="E77" s="7"/>
      <c r="F77" s="7"/>
      <c r="G77" s="7"/>
    </row>
    <row r="78" spans="1:7" x14ac:dyDescent="0.25">
      <c r="A78" s="6" t="str">
        <f>'Sub-NDP'!B33</f>
        <v>Civil Aviation &amp;Tourism</v>
      </c>
      <c r="B78" s="6">
        <f>'Sub-NDP'!C33/1000000</f>
        <v>26.05</v>
      </c>
      <c r="C78" s="6">
        <f>'Sub-NDP'!D33/1000000</f>
        <v>16</v>
      </c>
      <c r="D78" s="6">
        <f>'Sub-NDP'!E33/1000000</f>
        <v>0</v>
      </c>
      <c r="E78" s="7"/>
      <c r="F78" s="7"/>
      <c r="G78" s="7"/>
    </row>
    <row r="79" spans="1:7" x14ac:dyDescent="0.25">
      <c r="A79" s="6" t="str">
        <f>'Sub-NDP'!B34</f>
        <v>Road infrastructure</v>
      </c>
      <c r="B79" s="6">
        <f>'Sub-NDP'!C34/1000000</f>
        <v>211.8</v>
      </c>
      <c r="C79" s="6">
        <f>'Sub-NDP'!D34/1000000</f>
        <v>463.32064000000003</v>
      </c>
      <c r="D79" s="6">
        <f>'Sub-NDP'!E34/1000000</f>
        <v>124.890395</v>
      </c>
      <c r="E79" s="7"/>
      <c r="F79" s="7"/>
      <c r="G79" s="7"/>
    </row>
    <row r="80" spans="1:7" x14ac:dyDescent="0.25">
      <c r="A80" s="6" t="str">
        <f>'Sub-NDP'!B35</f>
        <v>Transport Sub-Programme</v>
      </c>
      <c r="B80" s="6">
        <f>'Sub-NDP'!C35/1000000</f>
        <v>15.75</v>
      </c>
      <c r="C80" s="6">
        <f>'Sub-NDP'!D35/1000000</f>
        <v>14.2</v>
      </c>
      <c r="D80" s="6">
        <f>'Sub-NDP'!E35/1000000</f>
        <v>6</v>
      </c>
      <c r="E80" s="7"/>
      <c r="F80" s="7"/>
      <c r="G80" s="7"/>
    </row>
    <row r="81" spans="1:7" x14ac:dyDescent="0.25">
      <c r="A81" s="6"/>
      <c r="B81" s="21"/>
      <c r="C81" s="21"/>
      <c r="D81" s="21"/>
      <c r="E81" s="7"/>
      <c r="F81" s="7"/>
      <c r="G81" s="7"/>
    </row>
    <row r="82" spans="1:7" x14ac:dyDescent="0.25">
      <c r="A82" s="6"/>
      <c r="B82" s="21"/>
      <c r="C82" s="21"/>
      <c r="D82" s="21"/>
      <c r="E82" s="7"/>
      <c r="F82" s="7"/>
      <c r="G82" s="7"/>
    </row>
    <row r="83" spans="1:7" s="16" customFormat="1" x14ac:dyDescent="0.25">
      <c r="A83" s="10" t="s">
        <v>11</v>
      </c>
      <c r="B83" s="12">
        <f>SUM(B78:B82)</f>
        <v>253.60000000000002</v>
      </c>
      <c r="C83" s="12">
        <f>SUM(C78:C82)</f>
        <v>493.52064000000001</v>
      </c>
      <c r="D83" s="12">
        <f>SUM(D78:D82)</f>
        <v>130.89039500000001</v>
      </c>
      <c r="E83" s="11"/>
      <c r="F83" s="11"/>
      <c r="G83" s="11"/>
    </row>
    <row r="84" spans="1:7" x14ac:dyDescent="0.25">
      <c r="A84" s="6"/>
      <c r="B84" s="9"/>
      <c r="C84" s="9"/>
      <c r="D84" s="9"/>
      <c r="E84" s="7"/>
      <c r="F84" s="7"/>
      <c r="G84" s="7"/>
    </row>
    <row r="85" spans="1:7" x14ac:dyDescent="0.25">
      <c r="A85" s="6"/>
      <c r="B85" s="9"/>
      <c r="C85" s="9"/>
      <c r="D85" s="9"/>
      <c r="E85" s="7"/>
      <c r="F85" s="7"/>
      <c r="G85" s="7"/>
    </row>
    <row r="86" spans="1:7" x14ac:dyDescent="0.25">
      <c r="A86" s="8" t="str">
        <f>'Sub-NDP'!A36</f>
        <v>2.2 Energy, Mining, &amp; Telecommunications</v>
      </c>
      <c r="B86" s="9"/>
      <c r="C86" s="9"/>
      <c r="D86" s="9"/>
      <c r="E86" s="7"/>
      <c r="F86" s="7"/>
      <c r="G86" s="7"/>
    </row>
    <row r="87" spans="1:7" x14ac:dyDescent="0.25">
      <c r="A87" s="6"/>
      <c r="B87" s="9"/>
      <c r="C87" s="9"/>
      <c r="D87" s="9"/>
      <c r="E87" s="7"/>
      <c r="F87" s="7"/>
      <c r="G87" s="7"/>
    </row>
    <row r="88" spans="1:7" x14ac:dyDescent="0.25">
      <c r="A88" s="10" t="s">
        <v>25</v>
      </c>
      <c r="B88" s="10" t="str">
        <f>B5</f>
        <v>Required1382</v>
      </c>
      <c r="C88" s="10" t="s">
        <v>2</v>
      </c>
      <c r="D88" s="10" t="s">
        <v>17</v>
      </c>
      <c r="E88" s="7"/>
      <c r="F88" s="7"/>
      <c r="G88" s="7"/>
    </row>
    <row r="89" spans="1:7" x14ac:dyDescent="0.25">
      <c r="A89" s="6" t="str">
        <f>'Sub-NDP'!B36</f>
        <v>Energy Gen &amp; Supply</v>
      </c>
      <c r="B89" s="6">
        <f>'Sub-NDP'!C36/1000000</f>
        <v>86.143777</v>
      </c>
      <c r="C89" s="6">
        <f>'Sub-NDP'!D36/1000000</f>
        <v>46.060008000000003</v>
      </c>
      <c r="D89" s="6">
        <f>'Sub-NDP'!E36/1000000</f>
        <v>7.91</v>
      </c>
      <c r="E89" s="7"/>
      <c r="F89" s="7"/>
      <c r="G89" s="7"/>
    </row>
    <row r="90" spans="1:7" x14ac:dyDescent="0.25">
      <c r="A90" s="6" t="str">
        <f>'Sub-NDP'!B37</f>
        <v>Mineral resources, mining &amp; energy</v>
      </c>
      <c r="B90" s="6">
        <f>'Sub-NDP'!C37/1000000</f>
        <v>26.4</v>
      </c>
      <c r="C90" s="6">
        <f>'Sub-NDP'!D37/1000000</f>
        <v>10.7</v>
      </c>
      <c r="D90" s="6">
        <f>'Sub-NDP'!E37/1000000</f>
        <v>0.5</v>
      </c>
      <c r="E90" s="7"/>
      <c r="F90" s="7"/>
      <c r="G90" s="7"/>
    </row>
    <row r="91" spans="1:7" x14ac:dyDescent="0.25">
      <c r="A91" s="6" t="str">
        <f>'Sub-NDP'!B38</f>
        <v>Telecommunications</v>
      </c>
      <c r="B91" s="6">
        <f>'Sub-NDP'!C38/1000000</f>
        <v>49.816000000000003</v>
      </c>
      <c r="C91" s="6">
        <f>'Sub-NDP'!D38/1000000</f>
        <v>13.988002300000002</v>
      </c>
      <c r="D91" s="6">
        <f>'Sub-NDP'!E38/1000000</f>
        <v>1.137</v>
      </c>
      <c r="E91" s="7"/>
      <c r="F91" s="7"/>
      <c r="G91" s="7"/>
    </row>
    <row r="92" spans="1:7" x14ac:dyDescent="0.25">
      <c r="A92" s="6"/>
      <c r="B92" s="21"/>
      <c r="C92" s="21"/>
      <c r="D92" s="21"/>
      <c r="E92" s="7"/>
      <c r="F92" s="7"/>
      <c r="G92" s="7"/>
    </row>
    <row r="93" spans="1:7" x14ac:dyDescent="0.25">
      <c r="A93" s="6"/>
      <c r="B93" s="21"/>
      <c r="C93" s="21"/>
      <c r="D93" s="21"/>
      <c r="E93" s="7"/>
      <c r="F93" s="7"/>
      <c r="G93" s="7"/>
    </row>
    <row r="94" spans="1:7" s="16" customFormat="1" x14ac:dyDescent="0.25">
      <c r="A94" s="10" t="s">
        <v>11</v>
      </c>
      <c r="B94" s="12">
        <f>SUM(B89:B93)</f>
        <v>162.35977700000001</v>
      </c>
      <c r="C94" s="12">
        <f>SUM(C89:C93)</f>
        <v>70.748010300000004</v>
      </c>
      <c r="D94" s="12">
        <f>SUM(D89:D93)</f>
        <v>9.5470000000000006</v>
      </c>
      <c r="E94" s="11"/>
      <c r="F94" s="11"/>
      <c r="G94" s="11"/>
    </row>
    <row r="95" spans="1:7" x14ac:dyDescent="0.25">
      <c r="A95" s="6"/>
      <c r="B95" s="9"/>
      <c r="C95" s="9"/>
      <c r="D95" s="9"/>
      <c r="E95" s="7"/>
      <c r="F95" s="7"/>
      <c r="G95" s="7"/>
    </row>
    <row r="96" spans="1:7" x14ac:dyDescent="0.25">
      <c r="A96" s="6"/>
      <c r="B96" s="9"/>
      <c r="C96" s="9"/>
      <c r="D96" s="9"/>
      <c r="E96" s="7"/>
      <c r="F96" s="7"/>
      <c r="G96" s="7"/>
    </row>
    <row r="97" spans="1:7" x14ac:dyDescent="0.25">
      <c r="A97" s="8" t="str">
        <f>'Sub-NDP'!A39</f>
        <v>2.3 Natural Resource Management</v>
      </c>
      <c r="B97" s="9"/>
      <c r="C97" s="9"/>
      <c r="D97" s="9"/>
      <c r="E97" s="7"/>
      <c r="F97" s="7"/>
      <c r="G97" s="7"/>
    </row>
    <row r="98" spans="1:7" x14ac:dyDescent="0.25">
      <c r="A98" s="6"/>
      <c r="B98" s="9"/>
      <c r="C98" s="9"/>
      <c r="D98" s="9"/>
      <c r="E98" s="7"/>
      <c r="F98" s="7"/>
      <c r="G98" s="7"/>
    </row>
    <row r="99" spans="1:7" x14ac:dyDescent="0.25">
      <c r="A99" s="10" t="s">
        <v>25</v>
      </c>
      <c r="B99" s="10" t="str">
        <f>B5</f>
        <v>Required1382</v>
      </c>
      <c r="C99" s="10" t="s">
        <v>2</v>
      </c>
      <c r="D99" s="10" t="s">
        <v>17</v>
      </c>
      <c r="E99" s="7"/>
      <c r="F99" s="7"/>
      <c r="G99" s="7"/>
    </row>
    <row r="100" spans="1:7" x14ac:dyDescent="0.25">
      <c r="A100" s="6" t="str">
        <f>'Sub-NDP'!B39</f>
        <v>Emergency Irrigation Rehabilitation Prog</v>
      </c>
      <c r="B100" s="6">
        <f>'Sub-NDP'!C39/1000000</f>
        <v>19.161000000000001</v>
      </c>
      <c r="C100" s="6">
        <f>'Sub-NDP'!D39/1000000</f>
        <v>25.057817</v>
      </c>
      <c r="D100" s="6">
        <f>'Sub-NDP'!E39/1000000</f>
        <v>1.5</v>
      </c>
      <c r="E100" s="7"/>
      <c r="F100" s="7"/>
      <c r="G100" s="7"/>
    </row>
    <row r="101" spans="1:7" x14ac:dyDescent="0.25">
      <c r="A101" s="6" t="str">
        <f>'Sub-NDP'!B40</f>
        <v>Enhanced Performance - Food/Cash Crops</v>
      </c>
      <c r="B101" s="6">
        <f>'Sub-NDP'!C40/1000000</f>
        <v>50.265000000000001</v>
      </c>
      <c r="C101" s="6">
        <f>'Sub-NDP'!D40/1000000</f>
        <v>26.800740000000001</v>
      </c>
      <c r="D101" s="6">
        <f>'Sub-NDP'!E40/1000000</f>
        <v>7.0324929999999997</v>
      </c>
      <c r="E101" s="7"/>
      <c r="F101" s="7"/>
      <c r="G101" s="7"/>
    </row>
    <row r="102" spans="1:7" x14ac:dyDescent="0.25">
      <c r="A102" s="6" t="str">
        <f>'Sub-NDP'!B41</f>
        <v>Enhanced Performance - Livestock</v>
      </c>
      <c r="B102" s="6">
        <f>'Sub-NDP'!C41/1000000</f>
        <v>10.305</v>
      </c>
      <c r="C102" s="6">
        <f>'Sub-NDP'!D41/1000000</f>
        <v>12.628</v>
      </c>
      <c r="D102" s="6">
        <f>'Sub-NDP'!E41/1000000</f>
        <v>8.1479999999999997</v>
      </c>
      <c r="E102" s="7"/>
      <c r="F102" s="7"/>
      <c r="G102" s="7"/>
    </row>
    <row r="103" spans="1:7" x14ac:dyDescent="0.25">
      <c r="A103" s="6" t="str">
        <f>'Sub-NDP'!B42</f>
        <v>Environmental Preservation &amp; Regeneration</v>
      </c>
      <c r="B103" s="6">
        <f>'Sub-NDP'!C42/1000000</f>
        <v>3.3</v>
      </c>
      <c r="C103" s="6">
        <f>'Sub-NDP'!D42/1000000</f>
        <v>5.01</v>
      </c>
      <c r="D103" s="6">
        <f>'Sub-NDP'!E42/1000000</f>
        <v>0.81</v>
      </c>
    </row>
    <row r="104" spans="1:7" x14ac:dyDescent="0.25">
      <c r="A104" s="6" t="str">
        <f>'Sub-NDP'!B43</f>
        <v>Forest &amp; Rangeland Management</v>
      </c>
      <c r="B104" s="6">
        <f>'Sub-NDP'!C43/1000000</f>
        <v>6.6</v>
      </c>
      <c r="C104" s="6">
        <f>'Sub-NDP'!D43/1000000</f>
        <v>2.2400000000000002</v>
      </c>
      <c r="D104" s="6">
        <f>'Sub-NDP'!E43/1000000</f>
        <v>0</v>
      </c>
    </row>
    <row r="105" spans="1:7" x14ac:dyDescent="0.25">
      <c r="A105" s="6" t="str">
        <f>'Sub-NDP'!B44</f>
        <v>National Long Term Irrig &amp; Power Prog</v>
      </c>
      <c r="B105" s="6">
        <f>'Sub-NDP'!C44/1000000</f>
        <v>28.5</v>
      </c>
      <c r="C105" s="6">
        <f>'Sub-NDP'!D44/1000000</f>
        <v>9</v>
      </c>
      <c r="D105" s="6">
        <f>'Sub-NDP'!E44/1000000</f>
        <v>2.69</v>
      </c>
    </row>
    <row r="106" spans="1:7" x14ac:dyDescent="0.25">
      <c r="A106" s="6" t="str">
        <f>'Sub-NDP'!B45</f>
        <v>National River Basin Management Prog</v>
      </c>
      <c r="B106" s="6">
        <f>'Sub-NDP'!C45/1000000</f>
        <v>4.3769999999999998</v>
      </c>
      <c r="C106" s="6">
        <f>'Sub-NDP'!D45/1000000</f>
        <v>1.38</v>
      </c>
      <c r="D106" s="6">
        <f>'Sub-NDP'!E45/1000000</f>
        <v>0.1008</v>
      </c>
    </row>
    <row r="107" spans="1:7" x14ac:dyDescent="0.25">
      <c r="A107" s="6" t="str">
        <f>'Sub-NDP'!B46</f>
        <v>NRM: Institutional Strengthening &amp; Capacity Building</v>
      </c>
      <c r="B107" s="6">
        <f>'Sub-NDP'!C46/1000000</f>
        <v>16.777999999999999</v>
      </c>
      <c r="C107" s="6">
        <f>'Sub-NDP'!D46/1000000</f>
        <v>6.9660000000000002</v>
      </c>
      <c r="D107" s="6">
        <f>'Sub-NDP'!E46/1000000</f>
        <v>3.9</v>
      </c>
    </row>
    <row r="108" spans="1:7" x14ac:dyDescent="0.25">
      <c r="A108" s="6" t="str">
        <f>'Sub-NDP'!B47</f>
        <v>NRM: Policy Planning &amp; Systems Dev</v>
      </c>
      <c r="B108" s="6">
        <f>'Sub-NDP'!C47/1000000</f>
        <v>6.7670000000000003</v>
      </c>
      <c r="C108" s="6">
        <f>'Sub-NDP'!D47/1000000</f>
        <v>2.7629999999999999</v>
      </c>
      <c r="D108" s="6">
        <f>'Sub-NDP'!E47/1000000</f>
        <v>1.1930000000000001</v>
      </c>
    </row>
    <row r="109" spans="1:7" x14ac:dyDescent="0.25">
      <c r="A109" s="6"/>
      <c r="B109" s="21"/>
      <c r="C109" s="21"/>
      <c r="D109" s="21"/>
    </row>
    <row r="110" spans="1:7" x14ac:dyDescent="0.25">
      <c r="A110" s="6"/>
      <c r="B110" s="21"/>
      <c r="C110" s="21"/>
      <c r="D110" s="21"/>
    </row>
    <row r="111" spans="1:7" s="24" customFormat="1" x14ac:dyDescent="0.25">
      <c r="A111" s="4" t="s">
        <v>11</v>
      </c>
      <c r="B111" s="23">
        <f>SUM(B100:B110)</f>
        <v>146.05299999999997</v>
      </c>
      <c r="C111" s="23">
        <f>SUM(C100:C110)</f>
        <v>91.845556999999999</v>
      </c>
      <c r="D111" s="23">
        <f>SUM(D100:D110)</f>
        <v>25.374292999999998</v>
      </c>
    </row>
    <row r="114" spans="1:7" x14ac:dyDescent="0.25">
      <c r="A114" s="25" t="str">
        <f>'Sub-NDP'!A48</f>
        <v>2.4 Urban Management</v>
      </c>
    </row>
    <row r="116" spans="1:7" x14ac:dyDescent="0.25">
      <c r="A116" s="10" t="s">
        <v>25</v>
      </c>
      <c r="B116" s="10" t="str">
        <f>B5</f>
        <v>Required1382</v>
      </c>
      <c r="C116" s="10" t="s">
        <v>2</v>
      </c>
      <c r="D116" s="10" t="s">
        <v>17</v>
      </c>
      <c r="E116" s="7"/>
      <c r="F116" s="7"/>
      <c r="G116" s="7"/>
    </row>
    <row r="117" spans="1:7" x14ac:dyDescent="0.25">
      <c r="A117" s="13" t="str">
        <f>'Sub-NDP'!B48</f>
        <v>Urban Government Buildings</v>
      </c>
      <c r="B117" s="13">
        <f>'Sub-NDP'!C48/1000000</f>
        <v>1.1000000000000001</v>
      </c>
      <c r="C117" s="13">
        <f>'Sub-NDP'!D48/1000000</f>
        <v>0</v>
      </c>
      <c r="D117" s="13">
        <f>'Sub-NDP'!E48/1000000</f>
        <v>0</v>
      </c>
    </row>
    <row r="118" spans="1:7" x14ac:dyDescent="0.25">
      <c r="A118" s="13" t="str">
        <f>'Sub-NDP'!B49</f>
        <v>Urban Housing</v>
      </c>
      <c r="B118" s="13">
        <f>'Sub-NDP'!C49/1000000</f>
        <v>27.507000000000001</v>
      </c>
      <c r="C118" s="13">
        <f>'Sub-NDP'!D49/1000000</f>
        <v>11.952</v>
      </c>
      <c r="D118" s="13">
        <f>'Sub-NDP'!E49/1000000</f>
        <v>4.3319999999999999</v>
      </c>
    </row>
    <row r="119" spans="1:7" x14ac:dyDescent="0.25">
      <c r="A119" s="13" t="str">
        <f>'Sub-NDP'!B50</f>
        <v>Urban Infrastructure</v>
      </c>
      <c r="B119" s="13">
        <f>'Sub-NDP'!C50/1000000</f>
        <v>39.375999999999998</v>
      </c>
      <c r="C119" s="13">
        <f>'Sub-NDP'!D50/1000000</f>
        <v>48.149707999999997</v>
      </c>
      <c r="D119" s="13">
        <f>'Sub-NDP'!E50/1000000</f>
        <v>19.308564000000001</v>
      </c>
    </row>
    <row r="120" spans="1:7" x14ac:dyDescent="0.25">
      <c r="A120" s="13" t="str">
        <f>'Sub-NDP'!B51</f>
        <v>Urban Planning &amp; Management</v>
      </c>
      <c r="B120" s="13">
        <f>'Sub-NDP'!C51/1000000</f>
        <v>7.2510000000000003</v>
      </c>
      <c r="C120" s="13">
        <f>'Sub-NDP'!D51/1000000</f>
        <v>1.73</v>
      </c>
      <c r="D120" s="13">
        <f>'Sub-NDP'!E51/1000000</f>
        <v>0</v>
      </c>
    </row>
    <row r="121" spans="1:7" x14ac:dyDescent="0.25">
      <c r="B121" s="26"/>
      <c r="C121" s="26"/>
      <c r="D121" s="26"/>
    </row>
    <row r="122" spans="1:7" x14ac:dyDescent="0.25">
      <c r="B122" s="26"/>
      <c r="C122" s="26"/>
      <c r="D122" s="26"/>
    </row>
    <row r="123" spans="1:7" s="24" customFormat="1" x14ac:dyDescent="0.25">
      <c r="A123" s="4" t="s">
        <v>11</v>
      </c>
      <c r="B123" s="23">
        <f>SUM(B117:B122)</f>
        <v>75.234000000000009</v>
      </c>
      <c r="C123" s="23">
        <f>SUM(C117:C122)</f>
        <v>61.831707999999992</v>
      </c>
      <c r="D123" s="23">
        <f>SUM(D117:D122)</f>
        <v>23.640564000000001</v>
      </c>
    </row>
    <row r="126" spans="1:7" x14ac:dyDescent="0.25">
      <c r="A126" s="25" t="str">
        <f>'Sub-NDP'!A52</f>
        <v>3.1 Trade &amp; Investment</v>
      </c>
    </row>
    <row r="128" spans="1:7" x14ac:dyDescent="0.25">
      <c r="A128" s="10" t="s">
        <v>25</v>
      </c>
      <c r="B128" s="10" t="str">
        <f>B5</f>
        <v>Required1382</v>
      </c>
      <c r="C128" s="10" t="s">
        <v>2</v>
      </c>
      <c r="D128" s="10" t="s">
        <v>17</v>
      </c>
      <c r="E128" s="7"/>
      <c r="F128" s="7"/>
      <c r="G128" s="7"/>
    </row>
    <row r="129" spans="1:7" x14ac:dyDescent="0.25">
      <c r="A129" s="13" t="str">
        <f>'Sub-NDP'!B52</f>
        <v>Investment Policy &amp; Mgm</v>
      </c>
      <c r="B129" s="13">
        <f>'Sub-NDP'!C52/1000000</f>
        <v>2.8540000000000001</v>
      </c>
      <c r="C129" s="13">
        <f>'Sub-NDP'!D52/1000000</f>
        <v>2.85</v>
      </c>
      <c r="D129" s="13">
        <f>'Sub-NDP'!E52/1000000</f>
        <v>0</v>
      </c>
    </row>
    <row r="130" spans="1:7" x14ac:dyDescent="0.25">
      <c r="A130" s="13" t="str">
        <f>'Sub-NDP'!B53</f>
        <v>Trade Policy, Mgm, Promotion</v>
      </c>
      <c r="B130" s="13">
        <f>'Sub-NDP'!C53/1000000</f>
        <v>2.6309999999999998</v>
      </c>
      <c r="C130" s="13">
        <f>'Sub-NDP'!D53/1000000</f>
        <v>2.8719999999999999</v>
      </c>
      <c r="D130" s="13">
        <f>'Sub-NDP'!E53/1000000</f>
        <v>1.5</v>
      </c>
    </row>
    <row r="131" spans="1:7" x14ac:dyDescent="0.25">
      <c r="B131" s="26"/>
      <c r="C131" s="26"/>
      <c r="D131" s="26"/>
    </row>
    <row r="132" spans="1:7" x14ac:dyDescent="0.25">
      <c r="B132" s="26"/>
      <c r="C132" s="26"/>
      <c r="D132" s="26"/>
    </row>
    <row r="133" spans="1:7" s="24" customFormat="1" x14ac:dyDescent="0.25">
      <c r="A133" s="4" t="s">
        <v>11</v>
      </c>
      <c r="B133" s="23">
        <f>SUM(B129:B132)</f>
        <v>5.4849999999999994</v>
      </c>
      <c r="C133" s="23">
        <f>SUM(C129:C132)</f>
        <v>5.7219999999999995</v>
      </c>
      <c r="D133" s="23">
        <f>SUM(D129:D132)</f>
        <v>1.5</v>
      </c>
    </row>
    <row r="136" spans="1:7" x14ac:dyDescent="0.25">
      <c r="A136" s="25" t="str">
        <f>'Sub-NDP'!A54</f>
        <v>3.2 Public Administration Reform &amp; Economic Mgmt</v>
      </c>
    </row>
    <row r="138" spans="1:7" x14ac:dyDescent="0.25">
      <c r="A138" s="10" t="s">
        <v>25</v>
      </c>
      <c r="B138" s="10" t="str">
        <f>B5</f>
        <v>Required1382</v>
      </c>
      <c r="C138" s="10" t="s">
        <v>2</v>
      </c>
      <c r="D138" s="10" t="s">
        <v>17</v>
      </c>
      <c r="E138" s="7"/>
      <c r="F138" s="7"/>
      <c r="G138" s="7"/>
    </row>
    <row r="139" spans="1:7" x14ac:dyDescent="0.25">
      <c r="A139" s="13" t="str">
        <f>'Sub-NDP'!B54</f>
        <v>Economic Management</v>
      </c>
      <c r="B139" s="13">
        <f>'Sub-NDP'!C54/1000000</f>
        <v>31.256</v>
      </c>
      <c r="C139" s="13">
        <f>'Sub-NDP'!D54/1000000</f>
        <v>46.626899000000002</v>
      </c>
      <c r="D139" s="13">
        <f>'Sub-NDP'!E54/1000000</f>
        <v>30.050428</v>
      </c>
    </row>
    <row r="140" spans="1:7" x14ac:dyDescent="0.25">
      <c r="A140" s="13" t="str">
        <f>'Sub-NDP'!B55</f>
        <v>Governance</v>
      </c>
      <c r="B140" s="13">
        <f>'Sub-NDP'!C55/1000000</f>
        <v>60.850999999999999</v>
      </c>
      <c r="C140" s="13">
        <f>'Sub-NDP'!D55/1000000</f>
        <v>19.935289999999998</v>
      </c>
      <c r="D140" s="13">
        <f>'Sub-NDP'!E55/1000000</f>
        <v>1.531042</v>
      </c>
    </row>
    <row r="141" spans="1:7" x14ac:dyDescent="0.25">
      <c r="A141" s="13" t="str">
        <f>'Sub-NDP'!B56</f>
        <v>Physical Infrastructure of Govt</v>
      </c>
      <c r="B141" s="13">
        <f>'Sub-NDP'!C56/1000000</f>
        <v>4.87</v>
      </c>
      <c r="C141" s="13">
        <f>'Sub-NDP'!D56/1000000</f>
        <v>5.1185700000000001</v>
      </c>
      <c r="D141" s="13">
        <f>'Sub-NDP'!E56/1000000</f>
        <v>3.5285700000000002</v>
      </c>
    </row>
    <row r="142" spans="1:7" x14ac:dyDescent="0.25">
      <c r="B142" s="26"/>
      <c r="C142" s="26"/>
      <c r="D142" s="26"/>
    </row>
    <row r="143" spans="1:7" x14ac:dyDescent="0.25">
      <c r="B143" s="26"/>
      <c r="C143" s="26"/>
      <c r="D143" s="26"/>
    </row>
    <row r="144" spans="1:7" s="24" customFormat="1" x14ac:dyDescent="0.25">
      <c r="A144" s="4" t="s">
        <v>11</v>
      </c>
      <c r="B144" s="23">
        <f>SUM(B139:B143)</f>
        <v>96.977000000000004</v>
      </c>
      <c r="C144" s="23">
        <f>SUM(C139:C143)</f>
        <v>71.680759000000009</v>
      </c>
      <c r="D144" s="23">
        <f>SUM(D139:D143)</f>
        <v>35.110039999999998</v>
      </c>
    </row>
    <row r="147" spans="1:7" x14ac:dyDescent="0.25">
      <c r="A147" s="25" t="str">
        <f>'Sub-NDP'!A57</f>
        <v>3.3 Justice</v>
      </c>
    </row>
    <row r="149" spans="1:7" x14ac:dyDescent="0.25">
      <c r="A149" s="10" t="s">
        <v>25</v>
      </c>
      <c r="B149" s="10" t="str">
        <f>B5</f>
        <v>Required1382</v>
      </c>
      <c r="C149" s="10" t="s">
        <v>2</v>
      </c>
      <c r="D149" s="10" t="s">
        <v>17</v>
      </c>
      <c r="E149" s="7"/>
      <c r="F149" s="7"/>
      <c r="G149" s="7"/>
    </row>
    <row r="150" spans="1:7" x14ac:dyDescent="0.25">
      <c r="A150" s="13" t="str">
        <f>'Sub-NDP'!B57</f>
        <v>Corrections (Rehab of Penetentiary System)</v>
      </c>
      <c r="B150" s="13">
        <f>'Sub-NDP'!C57/1000000</f>
        <v>2</v>
      </c>
      <c r="C150" s="13">
        <f>'Sub-NDP'!D57/1000000</f>
        <v>2</v>
      </c>
      <c r="D150" s="13">
        <f>'Sub-NDP'!E57/1000000</f>
        <v>2</v>
      </c>
    </row>
    <row r="151" spans="1:7" x14ac:dyDescent="0.25">
      <c r="A151" s="13" t="str">
        <f>'Sub-NDP'!B58</f>
        <v>Justice: Secretariat - Admin, Personnel, Budgeting</v>
      </c>
      <c r="B151" s="13">
        <f>'Sub-NDP'!C58/1000000</f>
        <v>2</v>
      </c>
      <c r="C151" s="13">
        <f>'Sub-NDP'!D58/1000000</f>
        <v>0.23300000000000001</v>
      </c>
      <c r="D151" s="13">
        <f>'Sub-NDP'!E58/1000000</f>
        <v>0.23</v>
      </c>
    </row>
    <row r="152" spans="1:7" x14ac:dyDescent="0.25">
      <c r="A152" s="13" t="str">
        <f>'Sub-NDP'!B59</f>
        <v>Justice: Survey, Physical Infrastructure, Training</v>
      </c>
      <c r="B152" s="13">
        <f>'Sub-NDP'!C59/1000000</f>
        <v>15.32</v>
      </c>
      <c r="C152" s="13">
        <f>'Sub-NDP'!D59/1000000</f>
        <v>9.1909989999999997</v>
      </c>
      <c r="D152" s="13">
        <f>'Sub-NDP'!E59/1000000</f>
        <v>7.2239990000000001</v>
      </c>
    </row>
    <row r="153" spans="1:7" x14ac:dyDescent="0.25">
      <c r="A153" s="13" t="str">
        <f>'Sub-NDP'!B60</f>
        <v>Law Reform</v>
      </c>
      <c r="B153" s="13">
        <f>'Sub-NDP'!C60/1000000</f>
        <v>0.9</v>
      </c>
      <c r="C153" s="13">
        <f>'Sub-NDP'!D60/1000000</f>
        <v>0.27500000000000002</v>
      </c>
      <c r="D153" s="13">
        <f>'Sub-NDP'!E60/1000000</f>
        <v>0.27500000000000002</v>
      </c>
    </row>
    <row r="154" spans="1:7" x14ac:dyDescent="0.25">
      <c r="A154" s="13" t="str">
        <f>'Sub-NDP'!B61</f>
        <v>Legal Education &amp; Awareness</v>
      </c>
      <c r="B154" s="13">
        <f>'Sub-NDP'!C61/1000000</f>
        <v>0.85</v>
      </c>
      <c r="C154" s="13">
        <f>'Sub-NDP'!D61/1000000</f>
        <v>1.75</v>
      </c>
      <c r="D154" s="13">
        <f>'Sub-NDP'!E61/1000000</f>
        <v>1.75</v>
      </c>
    </row>
    <row r="155" spans="1:7" x14ac:dyDescent="0.25">
      <c r="A155" s="13" t="str">
        <f>'Sub-NDP'!B62</f>
        <v>Structure of Justice &amp; Judicial Institutions</v>
      </c>
      <c r="B155" s="13">
        <f>'Sub-NDP'!C62/1000000</f>
        <v>3.8</v>
      </c>
      <c r="C155" s="13">
        <f>'Sub-NDP'!D62/1000000</f>
        <v>2.2805740000000001</v>
      </c>
      <c r="D155" s="13">
        <f>'Sub-NDP'!E62/1000000</f>
        <v>1.5805739999999999</v>
      </c>
    </row>
    <row r="156" spans="1:7" x14ac:dyDescent="0.25">
      <c r="A156" s="13" t="str">
        <f>'Sub-NDP'!B63</f>
        <v>Unspec: Justice</v>
      </c>
      <c r="B156" s="13">
        <f>'Sub-NDP'!C63/1000000</f>
        <v>0</v>
      </c>
      <c r="C156" s="13">
        <f>'Sub-NDP'!D63/1000000</f>
        <v>8.1340000000000003</v>
      </c>
      <c r="D156" s="13">
        <f>'Sub-NDP'!E63/1000000</f>
        <v>4.71</v>
      </c>
    </row>
    <row r="157" spans="1:7" x14ac:dyDescent="0.25">
      <c r="B157" s="26"/>
      <c r="C157" s="26"/>
      <c r="D157" s="26"/>
    </row>
    <row r="158" spans="1:7" x14ac:dyDescent="0.25">
      <c r="B158" s="26"/>
      <c r="C158" s="26"/>
      <c r="D158" s="26"/>
    </row>
    <row r="159" spans="1:7" s="24" customFormat="1" x14ac:dyDescent="0.25">
      <c r="A159" s="4" t="s">
        <v>11</v>
      </c>
      <c r="B159" s="23">
        <f>SUM(B150:B158)</f>
        <v>24.87</v>
      </c>
      <c r="C159" s="23">
        <f>SUM(C150:C158)</f>
        <v>23.863573000000002</v>
      </c>
      <c r="D159" s="23">
        <f>SUM(D150:D158)</f>
        <v>17.769573000000001</v>
      </c>
    </row>
    <row r="162" spans="1:7" x14ac:dyDescent="0.25">
      <c r="A162" s="25" t="str">
        <f>'Sub-NDP'!A64</f>
        <v>3.4 National Police &amp; Law Enforcement</v>
      </c>
    </row>
    <row r="164" spans="1:7" x14ac:dyDescent="0.25">
      <c r="A164" s="10" t="s">
        <v>25</v>
      </c>
      <c r="B164" s="10" t="str">
        <f>B5</f>
        <v>Required1382</v>
      </c>
      <c r="C164" s="10" t="s">
        <v>2</v>
      </c>
      <c r="D164" s="10" t="s">
        <v>17</v>
      </c>
      <c r="E164" s="7"/>
      <c r="F164" s="7"/>
      <c r="G164" s="7"/>
    </row>
    <row r="165" spans="1:7" x14ac:dyDescent="0.25">
      <c r="A165" s="13" t="str">
        <f>'Sub-NDP'!B64</f>
        <v>Police: Border Police</v>
      </c>
      <c r="B165" s="13">
        <f>'Sub-NDP'!C64/1000000</f>
        <v>3.07</v>
      </c>
      <c r="C165" s="13">
        <f>'Sub-NDP'!D64/1000000</f>
        <v>1.25</v>
      </c>
      <c r="D165" s="13">
        <f>'Sub-NDP'!E64/1000000</f>
        <v>1.25</v>
      </c>
    </row>
    <row r="166" spans="1:7" x14ac:dyDescent="0.25">
      <c r="A166" s="13" t="str">
        <f>'Sub-NDP'!B65</f>
        <v>Police: Customs Investigation</v>
      </c>
      <c r="B166" s="13">
        <f>'Sub-NDP'!C65/1000000</f>
        <v>1.22</v>
      </c>
      <c r="C166" s="13">
        <f>'Sub-NDP'!D65/1000000</f>
        <v>0</v>
      </c>
      <c r="D166" s="13">
        <f>'Sub-NDP'!E65/1000000</f>
        <v>0</v>
      </c>
    </row>
    <row r="167" spans="1:7" x14ac:dyDescent="0.25">
      <c r="A167" s="13" t="str">
        <f>'Sub-NDP'!B66</f>
        <v>Police: Highway Patrols</v>
      </c>
      <c r="B167" s="13">
        <f>'Sub-NDP'!C66/1000000</f>
        <v>9.94</v>
      </c>
      <c r="C167" s="13">
        <f>'Sub-NDP'!D66/1000000</f>
        <v>1.5</v>
      </c>
      <c r="D167" s="13">
        <f>'Sub-NDP'!E66/1000000</f>
        <v>0</v>
      </c>
    </row>
    <row r="168" spans="1:7" x14ac:dyDescent="0.25">
      <c r="A168" s="13" t="str">
        <f>'Sub-NDP'!B67</f>
        <v>Police: Institutional Dev/Cap Bldg Nationwide</v>
      </c>
      <c r="B168" s="13">
        <f>'Sub-NDP'!C67/1000000</f>
        <v>4.4000000000000004</v>
      </c>
      <c r="C168" s="13">
        <f>'Sub-NDP'!D67/1000000</f>
        <v>2.6</v>
      </c>
      <c r="D168" s="13">
        <f>'Sub-NDP'!E67/1000000</f>
        <v>0</v>
      </c>
    </row>
    <row r="169" spans="1:7" x14ac:dyDescent="0.25">
      <c r="A169" s="13" t="str">
        <f>'Sub-NDP'!B68</f>
        <v>Police: Kabul Security</v>
      </c>
      <c r="B169" s="13">
        <f>'Sub-NDP'!C68/1000000</f>
        <v>13.36</v>
      </c>
      <c r="C169" s="13">
        <f>'Sub-NDP'!D68/1000000</f>
        <v>0</v>
      </c>
      <c r="D169" s="13">
        <f>'Sub-NDP'!E68/1000000</f>
        <v>0</v>
      </c>
    </row>
    <row r="170" spans="1:7" x14ac:dyDescent="0.25">
      <c r="A170" s="13" t="str">
        <f>'Sub-NDP'!B69</f>
        <v>Police: Police Weapons/Armaments all Personnel</v>
      </c>
      <c r="B170" s="13">
        <f>'Sub-NDP'!C69/1000000</f>
        <v>4.93</v>
      </c>
      <c r="C170" s="13">
        <f>'Sub-NDP'!D69/1000000</f>
        <v>0</v>
      </c>
      <c r="D170" s="13">
        <f>'Sub-NDP'!E69/1000000</f>
        <v>0</v>
      </c>
    </row>
    <row r="171" spans="1:7" x14ac:dyDescent="0.25">
      <c r="A171" s="13" t="str">
        <f>'Sub-NDP'!B70</f>
        <v>Police: Provincial Security</v>
      </c>
      <c r="B171" s="13">
        <f>'Sub-NDP'!C70/1000000</f>
        <v>16.59</v>
      </c>
      <c r="C171" s="13">
        <f>'Sub-NDP'!D70/1000000</f>
        <v>0</v>
      </c>
      <c r="D171" s="13">
        <f>'Sub-NDP'!E70/1000000</f>
        <v>0</v>
      </c>
    </row>
    <row r="172" spans="1:7" x14ac:dyDescent="0.25">
      <c r="A172" s="13" t="str">
        <f>'Sub-NDP'!B71</f>
        <v>Police: Training/Cap Blg to all Personnel Nationwide</v>
      </c>
      <c r="B172" s="13">
        <f>'Sub-NDP'!C71/1000000</f>
        <v>3.59</v>
      </c>
      <c r="C172" s="13">
        <f>'Sub-NDP'!D71/1000000</f>
        <v>2.16</v>
      </c>
      <c r="D172" s="13">
        <f>'Sub-NDP'!E71/1000000</f>
        <v>2.16</v>
      </c>
    </row>
    <row r="173" spans="1:7" x14ac:dyDescent="0.25">
      <c r="A173" s="13" t="str">
        <f>'Sub-NDP'!B72</f>
        <v>Police: Uniforms/Equipment all Personnel</v>
      </c>
      <c r="B173" s="13">
        <f>'Sub-NDP'!C72/1000000</f>
        <v>32.57</v>
      </c>
      <c r="C173" s="13">
        <f>'Sub-NDP'!D72/1000000</f>
        <v>4</v>
      </c>
      <c r="D173" s="13">
        <f>'Sub-NDP'!E72/1000000</f>
        <v>0</v>
      </c>
    </row>
    <row r="174" spans="1:7" x14ac:dyDescent="0.25">
      <c r="A174" s="13" t="str">
        <f>'Sub-NDP'!B73</f>
        <v>Unspecified: National Police</v>
      </c>
      <c r="B174" s="13">
        <f>'Sub-NDP'!C73/1000000</f>
        <v>8.74</v>
      </c>
      <c r="C174" s="13">
        <f>'Sub-NDP'!D73/1000000</f>
        <v>2.31</v>
      </c>
      <c r="D174" s="13">
        <f>'Sub-NDP'!E73/1000000</f>
        <v>2.31</v>
      </c>
    </row>
    <row r="175" spans="1:7" x14ac:dyDescent="0.25">
      <c r="B175" s="26"/>
      <c r="C175" s="26"/>
      <c r="D175" s="26"/>
    </row>
    <row r="176" spans="1:7" x14ac:dyDescent="0.25">
      <c r="B176" s="26"/>
      <c r="C176" s="26"/>
      <c r="D176" s="26"/>
    </row>
    <row r="177" spans="1:7" s="24" customFormat="1" x14ac:dyDescent="0.25">
      <c r="A177" s="4" t="s">
        <v>11</v>
      </c>
      <c r="B177" s="23">
        <f>SUM(B165:B176)</f>
        <v>98.410000000000011</v>
      </c>
      <c r="C177" s="23">
        <f>SUM(C165:C176)</f>
        <v>13.82</v>
      </c>
      <c r="D177" s="23">
        <f>SUM(D165:D176)</f>
        <v>5.7200000000000006</v>
      </c>
    </row>
    <row r="180" spans="1:7" x14ac:dyDescent="0.25">
      <c r="A180" s="25" t="str">
        <f>'Sub-NDP'!A75</f>
        <v>3.6 Mine Action Prog. for Afghanistan (MAPA)</v>
      </c>
    </row>
    <row r="182" spans="1:7" x14ac:dyDescent="0.25">
      <c r="A182" s="10" t="s">
        <v>25</v>
      </c>
      <c r="B182" s="10" t="str">
        <f>B5</f>
        <v>Required1382</v>
      </c>
      <c r="C182" s="10" t="s">
        <v>2</v>
      </c>
      <c r="D182" s="10" t="s">
        <v>17</v>
      </c>
      <c r="E182" s="7"/>
      <c r="F182" s="7"/>
      <c r="G182" s="7"/>
    </row>
    <row r="183" spans="1:7" x14ac:dyDescent="0.25">
      <c r="A183" s="13" t="str">
        <f>'Sub-NDP'!B75</f>
        <v>Coordination of Mine Action</v>
      </c>
      <c r="B183" s="13">
        <f>'Sub-NDP'!C75/1000000</f>
        <v>4.5999999999999996</v>
      </c>
      <c r="C183" s="13">
        <f>'Sub-NDP'!D75/1000000</f>
        <v>1.354635</v>
      </c>
      <c r="D183" s="13">
        <f>'Sub-NDP'!E75/1000000</f>
        <v>1.354635</v>
      </c>
    </row>
    <row r="184" spans="1:7" x14ac:dyDescent="0.25">
      <c r="A184" s="13" t="str">
        <f>'Sub-NDP'!B76</f>
        <v>Landmine survey</v>
      </c>
      <c r="B184" s="13">
        <f>'Sub-NDP'!C76/1000000</f>
        <v>15.097</v>
      </c>
      <c r="C184" s="13">
        <f>'Sub-NDP'!D76/1000000</f>
        <v>0.24437600000000001</v>
      </c>
      <c r="D184" s="13">
        <f>'Sub-NDP'!E76/1000000</f>
        <v>0.24437600000000001</v>
      </c>
    </row>
    <row r="185" spans="1:7" x14ac:dyDescent="0.25">
      <c r="A185" s="13" t="str">
        <f>'Sub-NDP'!B77</f>
        <v>Mine and UXO clearance</v>
      </c>
      <c r="B185" s="13">
        <f>'Sub-NDP'!C77/1000000</f>
        <v>39.5</v>
      </c>
      <c r="C185" s="13">
        <f>'Sub-NDP'!D77/1000000</f>
        <v>27.409414999999999</v>
      </c>
      <c r="D185" s="13">
        <f>'Sub-NDP'!E77/1000000</f>
        <v>27.409414999999999</v>
      </c>
    </row>
    <row r="186" spans="1:7" x14ac:dyDescent="0.25">
      <c r="A186" s="13" t="str">
        <f>'Sub-NDP'!B78</f>
        <v>Mine Risk Education</v>
      </c>
      <c r="B186" s="13">
        <f>'Sub-NDP'!C78/1000000</f>
        <v>4</v>
      </c>
      <c r="C186" s="13">
        <f>'Sub-NDP'!D78/1000000</f>
        <v>1.0866253100000001</v>
      </c>
      <c r="D186" s="13">
        <f>'Sub-NDP'!E78/1000000</f>
        <v>1.0866253100000001</v>
      </c>
    </row>
    <row r="187" spans="1:7" x14ac:dyDescent="0.25">
      <c r="A187" s="13" t="str">
        <f>'Sub-NDP'!B79</f>
        <v>Monitoring, Evaluation and Training</v>
      </c>
      <c r="B187" s="13">
        <f>'Sub-NDP'!C79/1000000</f>
        <v>2.8580000000000001</v>
      </c>
      <c r="C187" s="13">
        <f>'Sub-NDP'!D79/1000000</f>
        <v>0.12676399999999999</v>
      </c>
      <c r="D187" s="13">
        <f>'Sub-NDP'!E79/1000000</f>
        <v>0.12676399999999999</v>
      </c>
    </row>
    <row r="188" spans="1:7" x14ac:dyDescent="0.25">
      <c r="B188" s="26"/>
      <c r="C188" s="26"/>
      <c r="D188" s="26"/>
    </row>
    <row r="189" spans="1:7" s="24" customFormat="1" x14ac:dyDescent="0.25">
      <c r="A189" s="4" t="s">
        <v>11</v>
      </c>
      <c r="B189" s="23">
        <f>SUM(B183:B188)</f>
        <v>66.055000000000007</v>
      </c>
      <c r="C189" s="23">
        <f>SUM(C183:C188)</f>
        <v>30.22181531</v>
      </c>
      <c r="D189" s="23">
        <f>SUM(D183:D188)</f>
        <v>30.22181531</v>
      </c>
    </row>
  </sheetData>
  <phoneticPr fontId="0" type="noConversion"/>
  <pageMargins left="0.17" right="0.23" top="1" bottom="1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5" workbookViewId="0">
      <selection activeCell="B67" sqref="B67"/>
    </sheetView>
  </sheetViews>
  <sheetFormatPr defaultRowHeight="13.2" x14ac:dyDescent="0.25"/>
  <cols>
    <col min="1" max="1" width="45.33203125" bestFit="1" customWidth="1"/>
    <col min="2" max="2" width="66.5546875" bestFit="1" customWidth="1"/>
    <col min="3" max="3" width="10.88671875" bestFit="1" customWidth="1"/>
    <col min="4" max="5" width="12" bestFit="1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17</v>
      </c>
    </row>
    <row r="2" spans="1:5" x14ac:dyDescent="0.25">
      <c r="A2" t="s">
        <v>21</v>
      </c>
      <c r="B2" t="s">
        <v>26</v>
      </c>
      <c r="C2">
        <v>22180000</v>
      </c>
      <c r="D2">
        <v>15934948</v>
      </c>
      <c r="E2">
        <v>5894288</v>
      </c>
    </row>
    <row r="3" spans="1:5" x14ac:dyDescent="0.25">
      <c r="A3" t="s">
        <v>21</v>
      </c>
      <c r="B3" t="s">
        <v>27</v>
      </c>
      <c r="C3">
        <v>63729000</v>
      </c>
      <c r="D3">
        <v>36535128</v>
      </c>
      <c r="E3">
        <v>34064007</v>
      </c>
    </row>
    <row r="4" spans="1:5" x14ac:dyDescent="0.25">
      <c r="A4" t="s">
        <v>21</v>
      </c>
      <c r="B4" t="s">
        <v>28</v>
      </c>
      <c r="C4">
        <v>4420000</v>
      </c>
      <c r="D4">
        <v>969302</v>
      </c>
      <c r="E4">
        <v>969302</v>
      </c>
    </row>
    <row r="5" spans="1:5" x14ac:dyDescent="0.25">
      <c r="A5" t="s">
        <v>21</v>
      </c>
      <c r="B5" t="s">
        <v>29</v>
      </c>
      <c r="C5">
        <v>4942000</v>
      </c>
      <c r="D5">
        <v>3076918</v>
      </c>
      <c r="E5">
        <v>3076918</v>
      </c>
    </row>
    <row r="6" spans="1:5" x14ac:dyDescent="0.25">
      <c r="A6" t="s">
        <v>21</v>
      </c>
      <c r="B6" t="s">
        <v>30</v>
      </c>
      <c r="C6">
        <v>68806000</v>
      </c>
      <c r="D6">
        <v>22323745.399999999</v>
      </c>
      <c r="E6">
        <v>12556671</v>
      </c>
    </row>
    <row r="7" spans="1:5" x14ac:dyDescent="0.25">
      <c r="A7" t="s">
        <v>10</v>
      </c>
      <c r="B7" t="s">
        <v>31</v>
      </c>
      <c r="C7">
        <v>44175000</v>
      </c>
      <c r="D7">
        <v>32795143.490000002</v>
      </c>
      <c r="E7">
        <v>24980143.490000002</v>
      </c>
    </row>
    <row r="8" spans="1:5" x14ac:dyDescent="0.25">
      <c r="A8" t="s">
        <v>10</v>
      </c>
      <c r="B8" t="s">
        <v>32</v>
      </c>
      <c r="C8">
        <v>6835920</v>
      </c>
      <c r="D8">
        <v>57465</v>
      </c>
      <c r="E8">
        <v>57465</v>
      </c>
    </row>
    <row r="9" spans="1:5" x14ac:dyDescent="0.25">
      <c r="A9" t="s">
        <v>10</v>
      </c>
      <c r="B9" t="s">
        <v>33</v>
      </c>
      <c r="C9">
        <v>104078000</v>
      </c>
      <c r="D9">
        <v>2532534.98</v>
      </c>
      <c r="E9">
        <v>2180534.98</v>
      </c>
    </row>
    <row r="10" spans="1:5" x14ac:dyDescent="0.25">
      <c r="A10" t="s">
        <v>10</v>
      </c>
      <c r="B10" t="s">
        <v>34</v>
      </c>
      <c r="C10">
        <v>4092000</v>
      </c>
      <c r="D10">
        <v>6563278.4299999997</v>
      </c>
      <c r="E10">
        <v>2414278.42</v>
      </c>
    </row>
    <row r="11" spans="1:5" x14ac:dyDescent="0.25">
      <c r="A11" t="s">
        <v>10</v>
      </c>
      <c r="B11" t="s">
        <v>35</v>
      </c>
      <c r="C11">
        <v>23790600</v>
      </c>
      <c r="D11">
        <v>2766500</v>
      </c>
      <c r="E11">
        <v>300000</v>
      </c>
    </row>
    <row r="12" spans="1:5" x14ac:dyDescent="0.25">
      <c r="A12" t="s">
        <v>10</v>
      </c>
      <c r="B12" t="s">
        <v>36</v>
      </c>
      <c r="C12">
        <v>5494000</v>
      </c>
      <c r="D12">
        <v>6185178.3200000003</v>
      </c>
      <c r="E12">
        <v>1685178.32</v>
      </c>
    </row>
    <row r="13" spans="1:5" x14ac:dyDescent="0.25">
      <c r="A13" t="s">
        <v>10</v>
      </c>
      <c r="B13" t="s">
        <v>37</v>
      </c>
      <c r="C13">
        <v>1363000</v>
      </c>
      <c r="D13">
        <v>1750000</v>
      </c>
      <c r="E13">
        <v>570000</v>
      </c>
    </row>
    <row r="14" spans="1:5" x14ac:dyDescent="0.25">
      <c r="A14" t="s">
        <v>10</v>
      </c>
      <c r="B14" t="s">
        <v>38</v>
      </c>
      <c r="C14">
        <v>6250000</v>
      </c>
      <c r="D14">
        <v>0</v>
      </c>
      <c r="E14">
        <v>0</v>
      </c>
    </row>
    <row r="15" spans="1:5" x14ac:dyDescent="0.25">
      <c r="A15" t="s">
        <v>10</v>
      </c>
      <c r="B15" t="s">
        <v>39</v>
      </c>
      <c r="C15">
        <v>27687000</v>
      </c>
      <c r="D15">
        <v>9253511.9699999988</v>
      </c>
      <c r="E15">
        <v>6253511.9699999997</v>
      </c>
    </row>
    <row r="16" spans="1:5" x14ac:dyDescent="0.25">
      <c r="A16" t="s">
        <v>10</v>
      </c>
      <c r="B16" t="s">
        <v>40</v>
      </c>
      <c r="C16">
        <v>10478000</v>
      </c>
      <c r="D16">
        <v>1600000</v>
      </c>
      <c r="E16">
        <v>0</v>
      </c>
    </row>
    <row r="17" spans="1:5" x14ac:dyDescent="0.25">
      <c r="A17" t="s">
        <v>10</v>
      </c>
      <c r="B17" t="s">
        <v>41</v>
      </c>
      <c r="C17">
        <v>15756000</v>
      </c>
      <c r="D17">
        <v>8580000</v>
      </c>
      <c r="E17">
        <v>0</v>
      </c>
    </row>
    <row r="18" spans="1:5" x14ac:dyDescent="0.25">
      <c r="A18" t="s">
        <v>24</v>
      </c>
      <c r="B18" t="s">
        <v>42</v>
      </c>
      <c r="C18">
        <v>16950000</v>
      </c>
      <c r="D18">
        <v>4600763.4800000004</v>
      </c>
      <c r="E18">
        <v>4400763.4800000004</v>
      </c>
    </row>
    <row r="19" spans="1:5" x14ac:dyDescent="0.25">
      <c r="A19" t="s">
        <v>24</v>
      </c>
      <c r="B19" t="s">
        <v>43</v>
      </c>
      <c r="C19">
        <v>44836000</v>
      </c>
      <c r="D19">
        <v>49302076.650000006</v>
      </c>
      <c r="E19">
        <v>36291221.75</v>
      </c>
    </row>
    <row r="20" spans="1:5" x14ac:dyDescent="0.25">
      <c r="A20" t="s">
        <v>24</v>
      </c>
      <c r="B20" t="s">
        <v>44</v>
      </c>
      <c r="C20">
        <v>27644000</v>
      </c>
      <c r="D20">
        <v>7638254</v>
      </c>
      <c r="E20">
        <v>2145254</v>
      </c>
    </row>
    <row r="21" spans="1:5" x14ac:dyDescent="0.25">
      <c r="A21" t="s">
        <v>24</v>
      </c>
      <c r="B21" t="s">
        <v>45</v>
      </c>
      <c r="C21">
        <v>33960000</v>
      </c>
      <c r="D21">
        <v>25340978</v>
      </c>
      <c r="E21">
        <v>12855826</v>
      </c>
    </row>
    <row r="22" spans="1:5" x14ac:dyDescent="0.25">
      <c r="A22" t="s">
        <v>24</v>
      </c>
      <c r="B22" t="s">
        <v>46</v>
      </c>
      <c r="C22">
        <v>22623000</v>
      </c>
      <c r="D22">
        <v>20488677.73</v>
      </c>
      <c r="E22">
        <v>11533677.73</v>
      </c>
    </row>
    <row r="23" spans="1:5" x14ac:dyDescent="0.25">
      <c r="A23" t="s">
        <v>24</v>
      </c>
      <c r="B23" t="s">
        <v>47</v>
      </c>
      <c r="C23">
        <v>27482000</v>
      </c>
      <c r="D23">
        <v>23243197.990000002</v>
      </c>
      <c r="E23">
        <v>20738793.990000002</v>
      </c>
    </row>
    <row r="24" spans="1:5" x14ac:dyDescent="0.25">
      <c r="A24" t="s">
        <v>4</v>
      </c>
      <c r="B24" t="s">
        <v>48</v>
      </c>
      <c r="C24">
        <v>22000000</v>
      </c>
      <c r="D24">
        <v>1854000</v>
      </c>
      <c r="E24">
        <v>1854000</v>
      </c>
    </row>
    <row r="25" spans="1:5" x14ac:dyDescent="0.25">
      <c r="A25" t="s">
        <v>4</v>
      </c>
      <c r="B25" t="s">
        <v>49</v>
      </c>
      <c r="C25">
        <v>98500000</v>
      </c>
      <c r="D25">
        <v>23400000</v>
      </c>
      <c r="E25">
        <v>10000000</v>
      </c>
    </row>
    <row r="26" spans="1:5" x14ac:dyDescent="0.25">
      <c r="A26" t="s">
        <v>4</v>
      </c>
      <c r="B26" t="s">
        <v>50</v>
      </c>
      <c r="C26">
        <v>11550000</v>
      </c>
      <c r="D26">
        <v>17153339</v>
      </c>
      <c r="E26">
        <v>8453339</v>
      </c>
    </row>
    <row r="27" spans="1:5" x14ac:dyDescent="0.25">
      <c r="A27" t="s">
        <v>4</v>
      </c>
      <c r="B27" t="s">
        <v>51</v>
      </c>
      <c r="C27">
        <v>3950000</v>
      </c>
      <c r="D27">
        <v>2203991</v>
      </c>
      <c r="E27">
        <v>110993</v>
      </c>
    </row>
    <row r="28" spans="1:5" x14ac:dyDescent="0.25">
      <c r="A28" t="s">
        <v>4</v>
      </c>
      <c r="B28" t="s">
        <v>52</v>
      </c>
      <c r="C28">
        <v>33000000</v>
      </c>
      <c r="D28">
        <v>17244557</v>
      </c>
      <c r="E28">
        <v>3932877</v>
      </c>
    </row>
    <row r="29" spans="1:5" x14ac:dyDescent="0.25">
      <c r="A29" t="s">
        <v>4</v>
      </c>
      <c r="B29" t="s">
        <v>53</v>
      </c>
      <c r="C29">
        <v>79000000</v>
      </c>
      <c r="D29">
        <v>81861264.200000003</v>
      </c>
      <c r="E29">
        <v>26916550.199999999</v>
      </c>
    </row>
    <row r="30" spans="1:5" x14ac:dyDescent="0.25">
      <c r="A30" t="s">
        <v>5</v>
      </c>
      <c r="B30" t="s">
        <v>54</v>
      </c>
      <c r="C30">
        <v>4200000</v>
      </c>
      <c r="D30">
        <v>4126252</v>
      </c>
      <c r="E30">
        <v>4126252</v>
      </c>
    </row>
    <row r="31" spans="1:5" x14ac:dyDescent="0.25">
      <c r="A31" t="s">
        <v>5</v>
      </c>
      <c r="B31" t="s">
        <v>55</v>
      </c>
      <c r="C31">
        <v>25261000</v>
      </c>
      <c r="D31">
        <v>10445000</v>
      </c>
      <c r="E31">
        <v>9445000</v>
      </c>
    </row>
    <row r="32" spans="1:5" x14ac:dyDescent="0.25">
      <c r="A32" t="s">
        <v>5</v>
      </c>
      <c r="B32" t="s">
        <v>56</v>
      </c>
      <c r="C32">
        <v>728000</v>
      </c>
      <c r="D32">
        <v>1101000</v>
      </c>
      <c r="E32">
        <v>1101000</v>
      </c>
    </row>
    <row r="33" spans="1:5" x14ac:dyDescent="0.25">
      <c r="A33" t="s">
        <v>6</v>
      </c>
      <c r="B33" t="s">
        <v>57</v>
      </c>
      <c r="C33">
        <v>26050000</v>
      </c>
      <c r="D33">
        <v>16000000</v>
      </c>
      <c r="E33">
        <v>0</v>
      </c>
    </row>
    <row r="34" spans="1:5" x14ac:dyDescent="0.25">
      <c r="A34" t="s">
        <v>6</v>
      </c>
      <c r="B34" t="s">
        <v>58</v>
      </c>
      <c r="C34">
        <v>211800000</v>
      </c>
      <c r="D34">
        <v>463320640</v>
      </c>
      <c r="E34">
        <v>124890395</v>
      </c>
    </row>
    <row r="35" spans="1:5" x14ac:dyDescent="0.25">
      <c r="A35" t="s">
        <v>6</v>
      </c>
      <c r="B35" t="s">
        <v>59</v>
      </c>
      <c r="C35">
        <v>15750000</v>
      </c>
      <c r="D35">
        <v>14200000</v>
      </c>
      <c r="E35">
        <v>6000000</v>
      </c>
    </row>
    <row r="36" spans="1:5" x14ac:dyDescent="0.25">
      <c r="A36" t="s">
        <v>22</v>
      </c>
      <c r="B36" t="s">
        <v>60</v>
      </c>
      <c r="C36">
        <v>86143777</v>
      </c>
      <c r="D36">
        <v>46060008</v>
      </c>
      <c r="E36">
        <v>7910000</v>
      </c>
    </row>
    <row r="37" spans="1:5" x14ac:dyDescent="0.25">
      <c r="A37" t="s">
        <v>22</v>
      </c>
      <c r="B37" t="s">
        <v>61</v>
      </c>
      <c r="C37">
        <v>26400000</v>
      </c>
      <c r="D37">
        <v>10700000</v>
      </c>
      <c r="E37">
        <v>500000</v>
      </c>
    </row>
    <row r="38" spans="1:5" x14ac:dyDescent="0.25">
      <c r="A38" t="s">
        <v>22</v>
      </c>
      <c r="B38" t="s">
        <v>62</v>
      </c>
      <c r="C38">
        <v>49816000</v>
      </c>
      <c r="D38">
        <v>13988002.300000001</v>
      </c>
      <c r="E38">
        <v>1137000</v>
      </c>
    </row>
    <row r="39" spans="1:5" x14ac:dyDescent="0.25">
      <c r="A39" t="s">
        <v>7</v>
      </c>
      <c r="B39" t="s">
        <v>63</v>
      </c>
      <c r="C39">
        <v>19161000</v>
      </c>
      <c r="D39">
        <v>25057817</v>
      </c>
      <c r="E39">
        <v>1500000</v>
      </c>
    </row>
    <row r="40" spans="1:5" x14ac:dyDescent="0.25">
      <c r="A40" t="s">
        <v>7</v>
      </c>
      <c r="B40" t="s">
        <v>64</v>
      </c>
      <c r="C40">
        <v>50265000</v>
      </c>
      <c r="D40">
        <v>26800740</v>
      </c>
      <c r="E40">
        <v>7032493</v>
      </c>
    </row>
    <row r="41" spans="1:5" x14ac:dyDescent="0.25">
      <c r="A41" t="s">
        <v>7</v>
      </c>
      <c r="B41" t="s">
        <v>65</v>
      </c>
      <c r="C41">
        <v>10305000</v>
      </c>
      <c r="D41">
        <v>12628000</v>
      </c>
      <c r="E41">
        <v>8148000</v>
      </c>
    </row>
    <row r="42" spans="1:5" x14ac:dyDescent="0.25">
      <c r="A42" t="s">
        <v>7</v>
      </c>
      <c r="B42" t="s">
        <v>66</v>
      </c>
      <c r="C42">
        <v>3300000</v>
      </c>
      <c r="D42">
        <v>5010000</v>
      </c>
      <c r="E42">
        <v>810000</v>
      </c>
    </row>
    <row r="43" spans="1:5" x14ac:dyDescent="0.25">
      <c r="A43" t="s">
        <v>7</v>
      </c>
      <c r="B43" t="s">
        <v>67</v>
      </c>
      <c r="C43">
        <v>6600000</v>
      </c>
      <c r="D43">
        <v>2240000</v>
      </c>
      <c r="E43">
        <v>0</v>
      </c>
    </row>
    <row r="44" spans="1:5" x14ac:dyDescent="0.25">
      <c r="A44" t="s">
        <v>7</v>
      </c>
      <c r="B44" t="s">
        <v>68</v>
      </c>
      <c r="C44">
        <v>28500000</v>
      </c>
      <c r="D44">
        <v>9000000</v>
      </c>
      <c r="E44">
        <v>2690000</v>
      </c>
    </row>
    <row r="45" spans="1:5" x14ac:dyDescent="0.25">
      <c r="A45" t="s">
        <v>7</v>
      </c>
      <c r="B45" t="s">
        <v>69</v>
      </c>
      <c r="C45">
        <v>4377000</v>
      </c>
      <c r="D45">
        <v>1380000</v>
      </c>
      <c r="E45">
        <v>100800</v>
      </c>
    </row>
    <row r="46" spans="1:5" x14ac:dyDescent="0.25">
      <c r="A46" t="s">
        <v>7</v>
      </c>
      <c r="B46" t="s">
        <v>70</v>
      </c>
      <c r="C46">
        <v>16778000</v>
      </c>
      <c r="D46">
        <v>6966000</v>
      </c>
      <c r="E46">
        <v>3900000</v>
      </c>
    </row>
    <row r="47" spans="1:5" x14ac:dyDescent="0.25">
      <c r="A47" t="s">
        <v>7</v>
      </c>
      <c r="B47" t="s">
        <v>71</v>
      </c>
      <c r="C47">
        <v>6767000</v>
      </c>
      <c r="D47">
        <v>2763000</v>
      </c>
      <c r="E47">
        <v>1193000</v>
      </c>
    </row>
    <row r="48" spans="1:5" x14ac:dyDescent="0.25">
      <c r="A48" t="s">
        <v>8</v>
      </c>
      <c r="B48" t="s">
        <v>72</v>
      </c>
      <c r="C48">
        <v>1100000</v>
      </c>
      <c r="D48">
        <v>0</v>
      </c>
      <c r="E48">
        <v>0</v>
      </c>
    </row>
    <row r="49" spans="1:5" x14ac:dyDescent="0.25">
      <c r="A49" t="s">
        <v>8</v>
      </c>
      <c r="B49" t="s">
        <v>73</v>
      </c>
      <c r="C49">
        <v>27507000</v>
      </c>
      <c r="D49">
        <v>11952000</v>
      </c>
      <c r="E49">
        <v>4332000</v>
      </c>
    </row>
    <row r="50" spans="1:5" x14ac:dyDescent="0.25">
      <c r="A50" t="s">
        <v>8</v>
      </c>
      <c r="B50" t="s">
        <v>74</v>
      </c>
      <c r="C50">
        <v>39376000</v>
      </c>
      <c r="D50">
        <v>48149708</v>
      </c>
      <c r="E50">
        <v>19308564</v>
      </c>
    </row>
    <row r="51" spans="1:5" x14ac:dyDescent="0.25">
      <c r="A51" t="s">
        <v>8</v>
      </c>
      <c r="B51" t="s">
        <v>75</v>
      </c>
      <c r="C51">
        <v>7251000</v>
      </c>
      <c r="D51">
        <v>1730000</v>
      </c>
      <c r="E51">
        <v>0</v>
      </c>
    </row>
    <row r="52" spans="1:5" x14ac:dyDescent="0.25">
      <c r="A52" t="s">
        <v>23</v>
      </c>
      <c r="B52" t="s">
        <v>76</v>
      </c>
      <c r="C52">
        <v>2854000</v>
      </c>
      <c r="D52">
        <v>2850000</v>
      </c>
      <c r="E52">
        <v>0</v>
      </c>
    </row>
    <row r="53" spans="1:5" x14ac:dyDescent="0.25">
      <c r="A53" t="s">
        <v>23</v>
      </c>
      <c r="B53" t="s">
        <v>77</v>
      </c>
      <c r="C53">
        <v>2631000</v>
      </c>
      <c r="D53">
        <v>2872000</v>
      </c>
      <c r="E53">
        <v>1500000</v>
      </c>
    </row>
    <row r="54" spans="1:5" x14ac:dyDescent="0.25">
      <c r="A54" t="s">
        <v>15</v>
      </c>
      <c r="B54" t="s">
        <v>124</v>
      </c>
      <c r="C54">
        <v>31256000</v>
      </c>
      <c r="D54">
        <v>46626899</v>
      </c>
      <c r="E54">
        <v>30050428</v>
      </c>
    </row>
    <row r="55" spans="1:5" x14ac:dyDescent="0.25">
      <c r="A55" t="s">
        <v>15</v>
      </c>
      <c r="B55" t="s">
        <v>78</v>
      </c>
      <c r="C55">
        <v>60851000</v>
      </c>
      <c r="D55">
        <v>19935290</v>
      </c>
      <c r="E55">
        <v>1531042</v>
      </c>
    </row>
    <row r="56" spans="1:5" x14ac:dyDescent="0.25">
      <c r="A56" t="s">
        <v>15</v>
      </c>
      <c r="B56" t="s">
        <v>79</v>
      </c>
      <c r="C56">
        <v>4870000</v>
      </c>
      <c r="D56">
        <v>5118570</v>
      </c>
      <c r="E56">
        <v>3528570</v>
      </c>
    </row>
    <row r="57" spans="1:5" x14ac:dyDescent="0.25">
      <c r="A57" t="s">
        <v>9</v>
      </c>
      <c r="B57" t="s">
        <v>80</v>
      </c>
      <c r="C57">
        <v>2000000</v>
      </c>
      <c r="D57">
        <v>2000000</v>
      </c>
      <c r="E57">
        <v>2000000</v>
      </c>
    </row>
    <row r="58" spans="1:5" x14ac:dyDescent="0.25">
      <c r="A58" t="s">
        <v>9</v>
      </c>
      <c r="B58" t="s">
        <v>81</v>
      </c>
      <c r="C58">
        <v>2000000</v>
      </c>
      <c r="D58">
        <v>233000</v>
      </c>
      <c r="E58">
        <v>230000</v>
      </c>
    </row>
    <row r="59" spans="1:5" x14ac:dyDescent="0.25">
      <c r="A59" t="s">
        <v>9</v>
      </c>
      <c r="B59" t="s">
        <v>82</v>
      </c>
      <c r="C59">
        <v>15320000</v>
      </c>
      <c r="D59">
        <v>9190999</v>
      </c>
      <c r="E59">
        <v>7223999</v>
      </c>
    </row>
    <row r="60" spans="1:5" x14ac:dyDescent="0.25">
      <c r="A60" t="s">
        <v>9</v>
      </c>
      <c r="B60" t="s">
        <v>83</v>
      </c>
      <c r="C60">
        <v>900000</v>
      </c>
      <c r="D60">
        <v>275000</v>
      </c>
      <c r="E60">
        <v>275000</v>
      </c>
    </row>
    <row r="61" spans="1:5" x14ac:dyDescent="0.25">
      <c r="A61" t="s">
        <v>9</v>
      </c>
      <c r="B61" t="s">
        <v>84</v>
      </c>
      <c r="C61">
        <v>850000</v>
      </c>
      <c r="D61">
        <v>1750000</v>
      </c>
      <c r="E61">
        <v>1750000</v>
      </c>
    </row>
    <row r="62" spans="1:5" x14ac:dyDescent="0.25">
      <c r="A62" t="s">
        <v>9</v>
      </c>
      <c r="B62" t="s">
        <v>85</v>
      </c>
      <c r="C62">
        <v>3800000</v>
      </c>
      <c r="D62">
        <v>2280574</v>
      </c>
      <c r="E62">
        <v>1580574</v>
      </c>
    </row>
    <row r="63" spans="1:5" x14ac:dyDescent="0.25">
      <c r="A63" t="s">
        <v>9</v>
      </c>
      <c r="B63" t="s">
        <v>86</v>
      </c>
      <c r="C63">
        <v>0</v>
      </c>
      <c r="D63">
        <v>8134000</v>
      </c>
      <c r="E63">
        <v>4710000</v>
      </c>
    </row>
    <row r="64" spans="1:5" x14ac:dyDescent="0.25">
      <c r="A64" t="s">
        <v>16</v>
      </c>
      <c r="B64" t="s">
        <v>87</v>
      </c>
      <c r="C64">
        <v>3070000</v>
      </c>
      <c r="D64">
        <v>1250000</v>
      </c>
      <c r="E64">
        <v>1250000</v>
      </c>
    </row>
    <row r="65" spans="1:5" x14ac:dyDescent="0.25">
      <c r="A65" t="s">
        <v>16</v>
      </c>
      <c r="B65" t="s">
        <v>88</v>
      </c>
      <c r="C65">
        <v>1220000</v>
      </c>
      <c r="D65">
        <v>0</v>
      </c>
      <c r="E65">
        <v>0</v>
      </c>
    </row>
    <row r="66" spans="1:5" x14ac:dyDescent="0.25">
      <c r="A66" t="s">
        <v>16</v>
      </c>
      <c r="B66" t="s">
        <v>89</v>
      </c>
      <c r="C66">
        <v>9940000</v>
      </c>
      <c r="D66">
        <v>1500000</v>
      </c>
      <c r="E66">
        <v>0</v>
      </c>
    </row>
    <row r="67" spans="1:5" x14ac:dyDescent="0.25">
      <c r="A67" t="s">
        <v>16</v>
      </c>
      <c r="B67" t="s">
        <v>90</v>
      </c>
      <c r="C67">
        <v>4400000</v>
      </c>
      <c r="D67">
        <v>2600000</v>
      </c>
      <c r="E67">
        <v>0</v>
      </c>
    </row>
    <row r="68" spans="1:5" x14ac:dyDescent="0.25">
      <c r="A68" t="s">
        <v>16</v>
      </c>
      <c r="B68" t="s">
        <v>91</v>
      </c>
      <c r="C68">
        <v>13360000</v>
      </c>
      <c r="D68">
        <v>0</v>
      </c>
      <c r="E68">
        <v>0</v>
      </c>
    </row>
    <row r="69" spans="1:5" x14ac:dyDescent="0.25">
      <c r="A69" t="s">
        <v>16</v>
      </c>
      <c r="B69" t="s">
        <v>92</v>
      </c>
      <c r="C69">
        <v>4930000</v>
      </c>
      <c r="D69">
        <v>0</v>
      </c>
      <c r="E69">
        <v>0</v>
      </c>
    </row>
    <row r="70" spans="1:5" x14ac:dyDescent="0.25">
      <c r="A70" t="s">
        <v>16</v>
      </c>
      <c r="B70" t="s">
        <v>93</v>
      </c>
      <c r="C70">
        <v>16590000</v>
      </c>
      <c r="D70">
        <v>0</v>
      </c>
      <c r="E70">
        <v>0</v>
      </c>
    </row>
    <row r="71" spans="1:5" x14ac:dyDescent="0.25">
      <c r="A71" t="s">
        <v>16</v>
      </c>
      <c r="B71" t="s">
        <v>94</v>
      </c>
      <c r="C71">
        <v>3590000</v>
      </c>
      <c r="D71">
        <v>2160000</v>
      </c>
      <c r="E71">
        <v>2160000</v>
      </c>
    </row>
    <row r="72" spans="1:5" x14ac:dyDescent="0.25">
      <c r="A72" t="s">
        <v>16</v>
      </c>
      <c r="B72" t="s">
        <v>95</v>
      </c>
      <c r="C72">
        <v>32570000</v>
      </c>
      <c r="D72">
        <v>4000000</v>
      </c>
      <c r="E72">
        <v>0</v>
      </c>
    </row>
    <row r="73" spans="1:5" x14ac:dyDescent="0.25">
      <c r="A73" t="s">
        <v>16</v>
      </c>
      <c r="B73" t="s">
        <v>96</v>
      </c>
      <c r="C73">
        <v>8740000</v>
      </c>
      <c r="D73">
        <v>2310000</v>
      </c>
      <c r="E73">
        <v>2310000</v>
      </c>
    </row>
    <row r="74" spans="1:5" x14ac:dyDescent="0.25">
      <c r="A74" t="s">
        <v>20</v>
      </c>
      <c r="B74" t="s">
        <v>125</v>
      </c>
      <c r="C74">
        <v>0</v>
      </c>
      <c r="D74">
        <v>0</v>
      </c>
      <c r="E74">
        <v>0</v>
      </c>
    </row>
    <row r="75" spans="1:5" x14ac:dyDescent="0.25">
      <c r="A75" t="s">
        <v>99</v>
      </c>
      <c r="B75" t="s">
        <v>100</v>
      </c>
      <c r="C75">
        <v>4600000</v>
      </c>
      <c r="D75">
        <v>1354635</v>
      </c>
      <c r="E75">
        <v>1354635</v>
      </c>
    </row>
    <row r="76" spans="1:5" x14ac:dyDescent="0.25">
      <c r="A76" t="s">
        <v>99</v>
      </c>
      <c r="B76" t="s">
        <v>97</v>
      </c>
      <c r="C76">
        <v>15097000</v>
      </c>
      <c r="D76">
        <v>244376</v>
      </c>
      <c r="E76">
        <v>244376</v>
      </c>
    </row>
    <row r="77" spans="1:5" x14ac:dyDescent="0.25">
      <c r="A77" t="s">
        <v>99</v>
      </c>
      <c r="B77" t="s">
        <v>101</v>
      </c>
      <c r="C77">
        <v>39500000</v>
      </c>
      <c r="D77">
        <v>27409415</v>
      </c>
      <c r="E77">
        <v>27409415</v>
      </c>
    </row>
    <row r="78" spans="1:5" x14ac:dyDescent="0.25">
      <c r="A78" t="s">
        <v>99</v>
      </c>
      <c r="B78" t="s">
        <v>102</v>
      </c>
      <c r="C78">
        <v>4000000</v>
      </c>
      <c r="D78">
        <v>1086625.31</v>
      </c>
      <c r="E78">
        <v>1086625.31</v>
      </c>
    </row>
    <row r="79" spans="1:5" x14ac:dyDescent="0.25">
      <c r="A79" t="s">
        <v>99</v>
      </c>
      <c r="B79" t="s">
        <v>103</v>
      </c>
      <c r="C79">
        <v>2858000</v>
      </c>
      <c r="D79">
        <v>126764</v>
      </c>
      <c r="E79">
        <v>126764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NDP Graph</vt:lpstr>
      <vt:lpstr>Sub-NDP Graph</vt:lpstr>
      <vt:lpstr>NDPdata-4sharing</vt:lpstr>
      <vt:lpstr>Sub-NDP</vt:lpstr>
      <vt:lpstr>'NDP Graph'!DAD_Report_Gen</vt:lpstr>
      <vt:lpstr>'Sub-NDP'!DAD_Report_Gen</vt:lpstr>
      <vt:lpstr>'NDP Graph'!Print_Area</vt:lpstr>
      <vt:lpstr>'Sub-NDP Graph'!Print_Area</vt:lpstr>
      <vt:lpstr>'NDPdata-4sharing'!Print_Titles</vt:lpstr>
    </vt:vector>
  </TitlesOfParts>
  <Company>AACA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Hamid Majidee</dc:creator>
  <cp:lastModifiedBy>Aniket Gupta</cp:lastModifiedBy>
  <cp:lastPrinted>2003-09-14T06:10:40Z</cp:lastPrinted>
  <dcterms:created xsi:type="dcterms:W3CDTF">2003-04-20T05:10:19Z</dcterms:created>
  <dcterms:modified xsi:type="dcterms:W3CDTF">2024-02-03T22:14:49Z</dcterms:modified>
</cp:coreProperties>
</file>