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6CC486CE-EEC3-429E-8885-121426AF5747}" xr6:coauthVersionLast="47" xr6:coauthVersionMax="47" xr10:uidLastSave="{00000000-0000-0000-0000-000000000000}"/>
  <bookViews>
    <workbookView xWindow="3348" yWindow="3348" windowWidth="17280" windowHeight="8880" tabRatio="805"/>
  </bookViews>
  <sheets>
    <sheet name="National" sheetId="1" r:id="rId1"/>
    <sheet name="Mid-Atlantic" sheetId="9" r:id="rId2"/>
    <sheet name="New England" sheetId="8" r:id="rId3"/>
    <sheet name="SouthEast" sheetId="7" r:id="rId4"/>
    <sheet name="NorthWest" sheetId="6" r:id="rId5"/>
    <sheet name="Midwest" sheetId="5" r:id="rId6"/>
    <sheet name="San Diego" sheetId="4" r:id="rId7"/>
    <sheet name="Chesapeake" sheetId="2" r:id="rId8"/>
    <sheet name="Bay Area" sheetId="3" r:id="rId9"/>
  </sheets>
  <definedNames>
    <definedName name="_xlnm.Print_Area" localSheetId="0">National!$A$1:$K$207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5" i="3" l="1"/>
  <c r="F99" i="3"/>
  <c r="F105" i="3"/>
  <c r="F116" i="3"/>
  <c r="F125" i="3"/>
  <c r="F134" i="3"/>
  <c r="F144" i="3"/>
  <c r="F151" i="3" s="1"/>
  <c r="F179" i="3" s="1"/>
  <c r="F149" i="3"/>
  <c r="F165" i="3"/>
  <c r="F170" i="3"/>
  <c r="F172" i="3"/>
  <c r="F177" i="3" s="1"/>
  <c r="F28" i="3"/>
  <c r="F71" i="3" s="1"/>
  <c r="F34" i="3"/>
  <c r="F40" i="3"/>
  <c r="F46" i="3"/>
  <c r="F53" i="3"/>
  <c r="F58" i="3"/>
  <c r="F63" i="3"/>
  <c r="F69" i="3"/>
  <c r="D159" i="3"/>
  <c r="D165" i="3" s="1"/>
  <c r="D172" i="3" s="1"/>
  <c r="D170" i="3"/>
  <c r="H28" i="3"/>
  <c r="H34" i="3"/>
  <c r="H40" i="3"/>
  <c r="H71" i="3" s="1"/>
  <c r="H153" i="3" s="1"/>
  <c r="H46" i="3"/>
  <c r="H53" i="3"/>
  <c r="H58" i="3"/>
  <c r="H63" i="3"/>
  <c r="H69" i="3"/>
  <c r="H85" i="3"/>
  <c r="H99" i="3"/>
  <c r="H151" i="3" s="1"/>
  <c r="H105" i="3"/>
  <c r="H116" i="3"/>
  <c r="H125" i="3"/>
  <c r="H134" i="3"/>
  <c r="H144" i="3"/>
  <c r="H149" i="3"/>
  <c r="D28" i="3"/>
  <c r="D34" i="3"/>
  <c r="D40" i="3"/>
  <c r="D46" i="3"/>
  <c r="D53" i="3"/>
  <c r="D58" i="3"/>
  <c r="D63" i="3"/>
  <c r="D71" i="3" s="1"/>
  <c r="D153" i="3" s="1"/>
  <c r="D69" i="3"/>
  <c r="D85" i="3"/>
  <c r="D99" i="3"/>
  <c r="D105" i="3"/>
  <c r="D116" i="3"/>
  <c r="D125" i="3"/>
  <c r="D134" i="3"/>
  <c r="D151" i="3" s="1"/>
  <c r="D144" i="3"/>
  <c r="D149" i="3"/>
  <c r="F85" i="2"/>
  <c r="F99" i="2"/>
  <c r="F151" i="2" s="1"/>
  <c r="F179" i="2" s="1"/>
  <c r="F105" i="2"/>
  <c r="F116" i="2"/>
  <c r="F125" i="2"/>
  <c r="F134" i="2"/>
  <c r="F144" i="2"/>
  <c r="F149" i="2"/>
  <c r="F165" i="2"/>
  <c r="F170" i="2"/>
  <c r="F172" i="2"/>
  <c r="F177" i="2" s="1"/>
  <c r="F28" i="2"/>
  <c r="F40" i="2"/>
  <c r="F46" i="2"/>
  <c r="F53" i="2"/>
  <c r="F58" i="2"/>
  <c r="F63" i="2"/>
  <c r="F71" i="2" s="1"/>
  <c r="F69" i="2"/>
  <c r="D165" i="2"/>
  <c r="D170" i="2"/>
  <c r="D172" i="2"/>
  <c r="H34" i="2"/>
  <c r="H40" i="2"/>
  <c r="H71" i="2" s="1"/>
  <c r="H153" i="2" s="1"/>
  <c r="H46" i="2"/>
  <c r="H53" i="2"/>
  <c r="H58" i="2"/>
  <c r="H63" i="2"/>
  <c r="H69" i="2"/>
  <c r="H85" i="2"/>
  <c r="H99" i="2"/>
  <c r="H151" i="2" s="1"/>
  <c r="H105" i="2"/>
  <c r="H116" i="2"/>
  <c r="H125" i="2"/>
  <c r="H134" i="2"/>
  <c r="H144" i="2"/>
  <c r="H149" i="2"/>
  <c r="D28" i="2"/>
  <c r="D34" i="2"/>
  <c r="D40" i="2"/>
  <c r="D46" i="2"/>
  <c r="D53" i="2"/>
  <c r="D58" i="2"/>
  <c r="D63" i="2"/>
  <c r="D71" i="2" s="1"/>
  <c r="D153" i="2" s="1"/>
  <c r="D69" i="2"/>
  <c r="D85" i="2"/>
  <c r="D99" i="2"/>
  <c r="D105" i="2"/>
  <c r="D116" i="2"/>
  <c r="D125" i="2"/>
  <c r="D134" i="2"/>
  <c r="D151" i="2" s="1"/>
  <c r="D144" i="2"/>
  <c r="D149" i="2"/>
  <c r="F85" i="9"/>
  <c r="F99" i="9"/>
  <c r="F151" i="9" s="1"/>
  <c r="F179" i="9" s="1"/>
  <c r="F105" i="9"/>
  <c r="F116" i="9"/>
  <c r="F125" i="9"/>
  <c r="F134" i="9"/>
  <c r="F144" i="9"/>
  <c r="F149" i="9"/>
  <c r="F165" i="9"/>
  <c r="F170" i="9"/>
  <c r="F172" i="9"/>
  <c r="F177" i="9" s="1"/>
  <c r="F28" i="9"/>
  <c r="F34" i="9"/>
  <c r="F40" i="9"/>
  <c r="F46" i="9"/>
  <c r="F53" i="9"/>
  <c r="F58" i="9"/>
  <c r="F71" i="9" s="1"/>
  <c r="F63" i="9"/>
  <c r="F69" i="9"/>
  <c r="D165" i="9"/>
  <c r="D170" i="9"/>
  <c r="D172" i="9" s="1"/>
  <c r="H28" i="9"/>
  <c r="H34" i="9"/>
  <c r="H71" i="9" s="1"/>
  <c r="H153" i="9" s="1"/>
  <c r="H40" i="9"/>
  <c r="H46" i="9"/>
  <c r="H53" i="9"/>
  <c r="H58" i="9"/>
  <c r="H63" i="9"/>
  <c r="H69" i="9"/>
  <c r="H85" i="9"/>
  <c r="H151" i="9" s="1"/>
  <c r="H99" i="9"/>
  <c r="H105" i="9"/>
  <c r="H116" i="9"/>
  <c r="H125" i="9"/>
  <c r="H134" i="9"/>
  <c r="H144" i="9"/>
  <c r="H149" i="9"/>
  <c r="D28" i="9"/>
  <c r="D34" i="9"/>
  <c r="D40" i="9"/>
  <c r="D71" i="9" s="1"/>
  <c r="D46" i="9"/>
  <c r="D53" i="9"/>
  <c r="D58" i="9"/>
  <c r="D63" i="9"/>
  <c r="D69" i="9"/>
  <c r="D85" i="9"/>
  <c r="D99" i="9"/>
  <c r="D151" i="9" s="1"/>
  <c r="D105" i="9"/>
  <c r="D116" i="9"/>
  <c r="D125" i="9"/>
  <c r="D134" i="9"/>
  <c r="D144" i="9"/>
  <c r="D149" i="9"/>
  <c r="F85" i="5"/>
  <c r="F99" i="5"/>
  <c r="F151" i="5" s="1"/>
  <c r="F179" i="5" s="1"/>
  <c r="F105" i="5"/>
  <c r="F116" i="5"/>
  <c r="F125" i="5"/>
  <c r="F134" i="5"/>
  <c r="F144" i="5"/>
  <c r="F149" i="5"/>
  <c r="F165" i="5"/>
  <c r="F172" i="5" s="1"/>
  <c r="F177" i="5" s="1"/>
  <c r="F170" i="5"/>
  <c r="F28" i="5"/>
  <c r="F34" i="5"/>
  <c r="F71" i="5" s="1"/>
  <c r="F40" i="5"/>
  <c r="F46" i="5"/>
  <c r="F53" i="5"/>
  <c r="F58" i="5"/>
  <c r="F63" i="5"/>
  <c r="F69" i="5"/>
  <c r="D165" i="5"/>
  <c r="D170" i="5"/>
  <c r="D172" i="5"/>
  <c r="H28" i="5"/>
  <c r="H34" i="5"/>
  <c r="H40" i="5"/>
  <c r="H46" i="5"/>
  <c r="H53" i="5"/>
  <c r="H58" i="5"/>
  <c r="H63" i="5"/>
  <c r="H71" i="5" s="1"/>
  <c r="H69" i="5"/>
  <c r="H85" i="5"/>
  <c r="H99" i="5"/>
  <c r="H105" i="5"/>
  <c r="H116" i="5"/>
  <c r="H151" i="5" s="1"/>
  <c r="H125" i="5"/>
  <c r="H134" i="5"/>
  <c r="H144" i="5"/>
  <c r="H149" i="5"/>
  <c r="D28" i="5"/>
  <c r="D34" i="5"/>
  <c r="D40" i="5"/>
  <c r="D71" i="5" s="1"/>
  <c r="D153" i="5" s="1"/>
  <c r="D46" i="5"/>
  <c r="D53" i="5"/>
  <c r="D58" i="5"/>
  <c r="D63" i="5"/>
  <c r="D69" i="5"/>
  <c r="D85" i="5"/>
  <c r="D99" i="5"/>
  <c r="D151" i="5" s="1"/>
  <c r="D105" i="5"/>
  <c r="D116" i="5"/>
  <c r="D125" i="5"/>
  <c r="D134" i="5"/>
  <c r="D144" i="5"/>
  <c r="D149" i="5"/>
  <c r="F8" i="1"/>
  <c r="F28" i="1" s="1"/>
  <c r="F11" i="1"/>
  <c r="F14" i="1"/>
  <c r="F17" i="1"/>
  <c r="F20" i="1"/>
  <c r="F23" i="1"/>
  <c r="F26" i="1"/>
  <c r="F27" i="1"/>
  <c r="F31" i="7"/>
  <c r="F31" i="1" s="1"/>
  <c r="F34" i="1" s="1"/>
  <c r="F37" i="1"/>
  <c r="F40" i="1"/>
  <c r="F43" i="1"/>
  <c r="F46" i="1"/>
  <c r="F49" i="1"/>
  <c r="F53" i="1" s="1"/>
  <c r="F50" i="1"/>
  <c r="F51" i="1"/>
  <c r="F52" i="1"/>
  <c r="F56" i="1"/>
  <c r="F57" i="1"/>
  <c r="F58" i="1"/>
  <c r="F61" i="1"/>
  <c r="F63" i="1" s="1"/>
  <c r="F62" i="1"/>
  <c r="F66" i="1"/>
  <c r="F69" i="1"/>
  <c r="F76" i="1"/>
  <c r="F85" i="1" s="1"/>
  <c r="F79" i="1"/>
  <c r="F82" i="1"/>
  <c r="F88" i="1"/>
  <c r="F89" i="1"/>
  <c r="F99" i="1" s="1"/>
  <c r="F90" i="1"/>
  <c r="F91" i="1"/>
  <c r="F93" i="1"/>
  <c r="F94" i="1"/>
  <c r="F95" i="1"/>
  <c r="F96" i="1"/>
  <c r="F105" i="1"/>
  <c r="F108" i="7"/>
  <c r="F108" i="1" s="1"/>
  <c r="F116" i="1" s="1"/>
  <c r="F109" i="1"/>
  <c r="F110" i="7"/>
  <c r="F110" i="1" s="1"/>
  <c r="F111" i="7"/>
  <c r="F111" i="1" s="1"/>
  <c r="F112" i="1"/>
  <c r="F113" i="1"/>
  <c r="F114" i="1"/>
  <c r="F115" i="1"/>
  <c r="F119" i="1"/>
  <c r="F120" i="1"/>
  <c r="F121" i="1"/>
  <c r="F122" i="1"/>
  <c r="F123" i="1"/>
  <c r="F124" i="1"/>
  <c r="F125" i="1"/>
  <c r="F128" i="1"/>
  <c r="F134" i="1" s="1"/>
  <c r="F132" i="1"/>
  <c r="F133" i="7"/>
  <c r="F133" i="1" s="1"/>
  <c r="F137" i="1"/>
  <c r="F144" i="1" s="1"/>
  <c r="F138" i="1"/>
  <c r="F139" i="1"/>
  <c r="F140" i="1"/>
  <c r="F141" i="1"/>
  <c r="F142" i="1"/>
  <c r="F143" i="1"/>
  <c r="F147" i="7"/>
  <c r="F147" i="1" s="1"/>
  <c r="F149" i="1" s="1"/>
  <c r="F148" i="1"/>
  <c r="F159" i="1"/>
  <c r="F160" i="1"/>
  <c r="F161" i="1"/>
  <c r="F162" i="1"/>
  <c r="F165" i="1"/>
  <c r="F172" i="1" s="1"/>
  <c r="F177" i="1" s="1"/>
  <c r="F170" i="1"/>
  <c r="D162" i="1"/>
  <c r="D161" i="1"/>
  <c r="D160" i="1"/>
  <c r="D159" i="1"/>
  <c r="H148" i="1"/>
  <c r="H147" i="1"/>
  <c r="H149" i="1" s="1"/>
  <c r="D148" i="1"/>
  <c r="D147" i="1"/>
  <c r="H143" i="1"/>
  <c r="H142" i="1"/>
  <c r="H141" i="1"/>
  <c r="H140" i="1"/>
  <c r="H139" i="1"/>
  <c r="H138" i="1"/>
  <c r="H144" i="1" s="1"/>
  <c r="H137" i="1"/>
  <c r="D143" i="1"/>
  <c r="D142" i="1"/>
  <c r="D141" i="1"/>
  <c r="D140" i="1"/>
  <c r="D139" i="1"/>
  <c r="D138" i="1"/>
  <c r="D137" i="1"/>
  <c r="D144" i="1" s="1"/>
  <c r="H133" i="1"/>
  <c r="D133" i="1"/>
  <c r="H132" i="1"/>
  <c r="D132" i="1"/>
  <c r="D128" i="1"/>
  <c r="D134" i="1" s="1"/>
  <c r="H128" i="1"/>
  <c r="H134" i="1" s="1"/>
  <c r="H124" i="1"/>
  <c r="H125" i="1" s="1"/>
  <c r="H123" i="1"/>
  <c r="H122" i="1"/>
  <c r="H121" i="1"/>
  <c r="H120" i="1"/>
  <c r="H119" i="1"/>
  <c r="D124" i="1"/>
  <c r="D123" i="1"/>
  <c r="D122" i="1"/>
  <c r="D121" i="1"/>
  <c r="D120" i="1"/>
  <c r="D119" i="1"/>
  <c r="D108" i="1"/>
  <c r="D109" i="1"/>
  <c r="D116" i="1" s="1"/>
  <c r="D110" i="1"/>
  <c r="D111" i="1"/>
  <c r="D112" i="1"/>
  <c r="D113" i="1"/>
  <c r="D114" i="1"/>
  <c r="D115" i="1"/>
  <c r="H115" i="1"/>
  <c r="H114" i="1"/>
  <c r="H113" i="1"/>
  <c r="H112" i="1"/>
  <c r="H111" i="1"/>
  <c r="H116" i="1" s="1"/>
  <c r="H110" i="1"/>
  <c r="H109" i="1"/>
  <c r="H108" i="1"/>
  <c r="D88" i="1"/>
  <c r="D89" i="1"/>
  <c r="D90" i="1"/>
  <c r="D99" i="1" s="1"/>
  <c r="D91" i="1"/>
  <c r="D93" i="1"/>
  <c r="D94" i="1"/>
  <c r="D95" i="1"/>
  <c r="D96" i="1"/>
  <c r="H96" i="1"/>
  <c r="H95" i="1"/>
  <c r="H94" i="1"/>
  <c r="H93" i="1"/>
  <c r="H91" i="1"/>
  <c r="H90" i="1"/>
  <c r="H89" i="1"/>
  <c r="H88" i="1"/>
  <c r="H82" i="1"/>
  <c r="D82" i="1"/>
  <c r="H79" i="1"/>
  <c r="H85" i="1" s="1"/>
  <c r="D79" i="1"/>
  <c r="D85" i="1" s="1"/>
  <c r="H76" i="1"/>
  <c r="D76" i="1"/>
  <c r="D66" i="1"/>
  <c r="H62" i="1"/>
  <c r="D62" i="1"/>
  <c r="H61" i="1"/>
  <c r="H63" i="1" s="1"/>
  <c r="D61" i="1"/>
  <c r="D63" i="1" s="1"/>
  <c r="H57" i="1"/>
  <c r="D57" i="1"/>
  <c r="H56" i="1"/>
  <c r="D56" i="1"/>
  <c r="H52" i="1"/>
  <c r="D52" i="1"/>
  <c r="H51" i="1"/>
  <c r="D51" i="1"/>
  <c r="D53" i="1" s="1"/>
  <c r="H50" i="1"/>
  <c r="H53" i="1" s="1"/>
  <c r="D50" i="1"/>
  <c r="H49" i="1"/>
  <c r="D49" i="1"/>
  <c r="H43" i="1"/>
  <c r="D43" i="1"/>
  <c r="H37" i="1"/>
  <c r="H40" i="1" s="1"/>
  <c r="D37" i="1"/>
  <c r="D40" i="1" s="1"/>
  <c r="D31" i="1"/>
  <c r="D34" i="1" s="1"/>
  <c r="H27" i="1"/>
  <c r="D27" i="1"/>
  <c r="H26" i="1"/>
  <c r="D26" i="1"/>
  <c r="H23" i="1"/>
  <c r="D23" i="1"/>
  <c r="H20" i="1"/>
  <c r="D20" i="1"/>
  <c r="H17" i="1"/>
  <c r="D17" i="1"/>
  <c r="H14" i="1"/>
  <c r="D14" i="1"/>
  <c r="H11" i="1"/>
  <c r="D11" i="1"/>
  <c r="H8" i="1"/>
  <c r="H28" i="1" s="1"/>
  <c r="D8" i="1"/>
  <c r="D28" i="1" s="1"/>
  <c r="D71" i="1" s="1"/>
  <c r="D46" i="1"/>
  <c r="D58" i="1"/>
  <c r="D69" i="1"/>
  <c r="D105" i="1"/>
  <c r="D149" i="1"/>
  <c r="D125" i="1"/>
  <c r="H46" i="1"/>
  <c r="H58" i="1"/>
  <c r="D165" i="1"/>
  <c r="D170" i="1"/>
  <c r="D172" i="1" s="1"/>
  <c r="H99" i="1"/>
  <c r="H105" i="1"/>
  <c r="H66" i="7"/>
  <c r="H66" i="1"/>
  <c r="H69" i="1" s="1"/>
  <c r="H31" i="7"/>
  <c r="H34" i="7" s="1"/>
  <c r="H71" i="7" s="1"/>
  <c r="H31" i="1"/>
  <c r="H34" i="1" s="1"/>
  <c r="F85" i="8"/>
  <c r="F151" i="8" s="1"/>
  <c r="F179" i="8" s="1"/>
  <c r="F99" i="8"/>
  <c r="F105" i="8"/>
  <c r="F116" i="8"/>
  <c r="F125" i="8"/>
  <c r="F134" i="8"/>
  <c r="F144" i="8"/>
  <c r="F149" i="8"/>
  <c r="F165" i="8"/>
  <c r="F172" i="8" s="1"/>
  <c r="F177" i="8" s="1"/>
  <c r="F170" i="8"/>
  <c r="F28" i="8"/>
  <c r="F40" i="8"/>
  <c r="F71" i="8" s="1"/>
  <c r="F46" i="8"/>
  <c r="F53" i="8"/>
  <c r="F58" i="8"/>
  <c r="F63" i="8"/>
  <c r="F69" i="8"/>
  <c r="D165" i="8"/>
  <c r="D170" i="8"/>
  <c r="D172" i="8" s="1"/>
  <c r="H28" i="8"/>
  <c r="H34" i="8"/>
  <c r="H71" i="8" s="1"/>
  <c r="H153" i="8" s="1"/>
  <c r="H40" i="8"/>
  <c r="H46" i="8"/>
  <c r="H53" i="8"/>
  <c r="H58" i="8"/>
  <c r="H63" i="8"/>
  <c r="H69" i="8"/>
  <c r="H85" i="8"/>
  <c r="H99" i="8"/>
  <c r="H105" i="8"/>
  <c r="H116" i="8"/>
  <c r="H125" i="8"/>
  <c r="H134" i="8"/>
  <c r="H144" i="8"/>
  <c r="H149" i="8"/>
  <c r="H151" i="8"/>
  <c r="D28" i="8"/>
  <c r="D34" i="8"/>
  <c r="D71" i="8" s="1"/>
  <c r="D40" i="8"/>
  <c r="D46" i="8"/>
  <c r="D53" i="8"/>
  <c r="D58" i="8"/>
  <c r="D63" i="8"/>
  <c r="D69" i="8"/>
  <c r="D85" i="8"/>
  <c r="D99" i="8"/>
  <c r="D151" i="8" s="1"/>
  <c r="D105" i="8"/>
  <c r="D116" i="8"/>
  <c r="D125" i="8"/>
  <c r="D134" i="8"/>
  <c r="D144" i="8"/>
  <c r="D149" i="8"/>
  <c r="F85" i="6"/>
  <c r="F99" i="6"/>
  <c r="F151" i="6" s="1"/>
  <c r="F179" i="6" s="1"/>
  <c r="F105" i="6"/>
  <c r="F116" i="6"/>
  <c r="F125" i="6"/>
  <c r="F134" i="6"/>
  <c r="F144" i="6"/>
  <c r="F149" i="6"/>
  <c r="F165" i="6"/>
  <c r="F172" i="6" s="1"/>
  <c r="F177" i="6" s="1"/>
  <c r="F170" i="6"/>
  <c r="F28" i="6"/>
  <c r="F34" i="6"/>
  <c r="F71" i="6" s="1"/>
  <c r="F40" i="6"/>
  <c r="F46" i="6"/>
  <c r="F53" i="6"/>
  <c r="F58" i="6"/>
  <c r="F63" i="6"/>
  <c r="F69" i="6"/>
  <c r="D165" i="6"/>
  <c r="D170" i="6"/>
  <c r="D172" i="6"/>
  <c r="H28" i="6"/>
  <c r="H34" i="6"/>
  <c r="H40" i="6"/>
  <c r="H46" i="6"/>
  <c r="H53" i="6"/>
  <c r="H58" i="6"/>
  <c r="H71" i="6" s="1"/>
  <c r="H63" i="6"/>
  <c r="H69" i="6"/>
  <c r="H85" i="6"/>
  <c r="H99" i="6"/>
  <c r="H105" i="6"/>
  <c r="H151" i="6" s="1"/>
  <c r="H116" i="6"/>
  <c r="H125" i="6"/>
  <c r="H134" i="6"/>
  <c r="H144" i="6"/>
  <c r="H149" i="6"/>
  <c r="D28" i="6"/>
  <c r="D34" i="6"/>
  <c r="D71" i="6" s="1"/>
  <c r="D40" i="6"/>
  <c r="D46" i="6"/>
  <c r="D53" i="6"/>
  <c r="D58" i="6"/>
  <c r="D63" i="6"/>
  <c r="D69" i="6"/>
  <c r="D85" i="6"/>
  <c r="D99" i="6"/>
  <c r="D151" i="6" s="1"/>
  <c r="D105" i="6"/>
  <c r="D116" i="6"/>
  <c r="D125" i="6"/>
  <c r="D134" i="6"/>
  <c r="D144" i="6"/>
  <c r="D149" i="6"/>
  <c r="H116" i="4"/>
  <c r="F85" i="4"/>
  <c r="F99" i="4"/>
  <c r="F105" i="4"/>
  <c r="F116" i="4"/>
  <c r="F125" i="4"/>
  <c r="F134" i="4"/>
  <c r="F151" i="4" s="1"/>
  <c r="F179" i="4" s="1"/>
  <c r="F144" i="4"/>
  <c r="F149" i="4"/>
  <c r="F165" i="4"/>
  <c r="F170" i="4"/>
  <c r="F172" i="4"/>
  <c r="F177" i="4"/>
  <c r="F28" i="4"/>
  <c r="F71" i="4" s="1"/>
  <c r="F34" i="4"/>
  <c r="F40" i="4"/>
  <c r="F46" i="4"/>
  <c r="F53" i="4"/>
  <c r="F58" i="4"/>
  <c r="F63" i="4"/>
  <c r="F69" i="4"/>
  <c r="D165" i="4"/>
  <c r="D172" i="4" s="1"/>
  <c r="D170" i="4"/>
  <c r="H28" i="4"/>
  <c r="H34" i="4"/>
  <c r="H71" i="4" s="1"/>
  <c r="H153" i="4" s="1"/>
  <c r="H40" i="4"/>
  <c r="H46" i="4"/>
  <c r="H53" i="4"/>
  <c r="H58" i="4"/>
  <c r="H63" i="4"/>
  <c r="H69" i="4"/>
  <c r="H85" i="4"/>
  <c r="H151" i="4" s="1"/>
  <c r="H99" i="4"/>
  <c r="H105" i="4"/>
  <c r="H125" i="4"/>
  <c r="H134" i="4"/>
  <c r="H144" i="4"/>
  <c r="H149" i="4"/>
  <c r="D28" i="4"/>
  <c r="D71" i="4" s="1"/>
  <c r="D34" i="4"/>
  <c r="D40" i="4"/>
  <c r="D46" i="4"/>
  <c r="D53" i="4"/>
  <c r="D58" i="4"/>
  <c r="D69" i="4"/>
  <c r="D85" i="4"/>
  <c r="D99" i="4"/>
  <c r="D151" i="4" s="1"/>
  <c r="D105" i="4"/>
  <c r="D116" i="4"/>
  <c r="D125" i="4"/>
  <c r="D134" i="4"/>
  <c r="D144" i="4"/>
  <c r="D149" i="4"/>
  <c r="F85" i="7"/>
  <c r="F99" i="7"/>
  <c r="F105" i="7"/>
  <c r="F125" i="7"/>
  <c r="F134" i="7"/>
  <c r="F144" i="7"/>
  <c r="F149" i="7"/>
  <c r="F165" i="7"/>
  <c r="F170" i="7"/>
  <c r="F172" i="7"/>
  <c r="F177" i="7"/>
  <c r="F28" i="7"/>
  <c r="F71" i="7" s="1"/>
  <c r="F34" i="7"/>
  <c r="F40" i="7"/>
  <c r="F46" i="7"/>
  <c r="F53" i="7"/>
  <c r="F58" i="7"/>
  <c r="F63" i="7"/>
  <c r="F69" i="7"/>
  <c r="D165" i="7"/>
  <c r="D172" i="7" s="1"/>
  <c r="D170" i="7"/>
  <c r="H28" i="7"/>
  <c r="H40" i="7"/>
  <c r="H46" i="7"/>
  <c r="H53" i="7"/>
  <c r="H58" i="7"/>
  <c r="H63" i="7"/>
  <c r="H69" i="7"/>
  <c r="H85" i="7"/>
  <c r="H99" i="7"/>
  <c r="H151" i="7" s="1"/>
  <c r="H105" i="7"/>
  <c r="H116" i="7"/>
  <c r="H125" i="7"/>
  <c r="H134" i="7"/>
  <c r="H144" i="7"/>
  <c r="H149" i="7"/>
  <c r="D28" i="7"/>
  <c r="D34" i="7"/>
  <c r="D40" i="7"/>
  <c r="D46" i="7"/>
  <c r="D53" i="7"/>
  <c r="D58" i="7"/>
  <c r="D63" i="7"/>
  <c r="D69" i="7"/>
  <c r="D71" i="7"/>
  <c r="D85" i="7"/>
  <c r="D99" i="7"/>
  <c r="D105" i="7"/>
  <c r="D116" i="7"/>
  <c r="D125" i="7"/>
  <c r="D134" i="7"/>
  <c r="D151" i="7" s="1"/>
  <c r="D144" i="7"/>
  <c r="D149" i="7"/>
  <c r="F176" i="7" l="1"/>
  <c r="F153" i="8"/>
  <c r="F176" i="8"/>
  <c r="D153" i="7"/>
  <c r="D153" i="6"/>
  <c r="D153" i="4"/>
  <c r="F176" i="6"/>
  <c r="F153" i="6"/>
  <c r="D151" i="1"/>
  <c r="D153" i="1" s="1"/>
  <c r="F151" i="1"/>
  <c r="F179" i="1" s="1"/>
  <c r="F71" i="1"/>
  <c r="F153" i="3"/>
  <c r="F176" i="3"/>
  <c r="F176" i="2"/>
  <c r="F153" i="2"/>
  <c r="F176" i="4"/>
  <c r="F153" i="4"/>
  <c r="H153" i="6"/>
  <c r="H153" i="7"/>
  <c r="H71" i="1"/>
  <c r="H153" i="1" s="1"/>
  <c r="H151" i="1"/>
  <c r="D153" i="8"/>
  <c r="H153" i="5"/>
  <c r="F153" i="5"/>
  <c r="F176" i="5"/>
  <c r="F153" i="9"/>
  <c r="F176" i="9"/>
  <c r="D153" i="9"/>
  <c r="F116" i="7"/>
  <c r="F151" i="7" s="1"/>
  <c r="F179" i="7" s="1"/>
  <c r="F153" i="1" l="1"/>
  <c r="F176" i="1"/>
  <c r="F153" i="7"/>
</calcChain>
</file>

<file path=xl/comments1.xml><?xml version="1.0" encoding="utf-8"?>
<comments xmlns="http://schemas.openxmlformats.org/spreadsheetml/2006/main">
  <authors>
    <author>brw-lozada</author>
  </authors>
  <commentList>
    <comment ref="B7" authorId="0" shapeId="0">
      <text>
        <r>
          <rPr>
            <b/>
            <sz val="10"/>
            <color indexed="81"/>
            <rFont val="Tahoma"/>
            <family val="2"/>
          </rPr>
          <t>LINE ITEM A1.  TOTAL CONTRIBUTION INCOME
Contributions, gifts, grants, and similar amounts received from members, nonmembers, or outside organizations for specific uses by, or general benefit of, the division.  Include government grants that are equivalent to contributions.    Also include other payments from ACS such as new member commissions, rebates for Councilor travel, PRF Grants.</t>
        </r>
        <r>
          <rPr>
            <b/>
            <sz val="8"/>
            <color indexed="81"/>
            <rFont val="Tahoma"/>
          </rPr>
          <t xml:space="preserve">
</t>
        </r>
      </text>
    </comment>
    <comment ref="B30" authorId="0" shapeId="0">
      <text>
        <r>
          <rPr>
            <b/>
            <sz val="10"/>
            <color indexed="81"/>
            <rFont val="Tahoma"/>
            <family val="2"/>
          </rPr>
          <t>LINE ITEM A2.  TOTAL INCOME FROM SELF-SUSTAINING ACTIVITIES
Include activities that are normally expected to be self-supporting and usually take place outside of the ACS national meetings.</t>
        </r>
        <r>
          <rPr>
            <b/>
            <sz val="8"/>
            <color indexed="81"/>
            <rFont val="Tahoma"/>
          </rPr>
          <t xml:space="preserve">
</t>
        </r>
        <r>
          <rPr>
            <sz val="8"/>
            <color indexed="81"/>
            <rFont val="Tahoma"/>
          </rPr>
          <t xml:space="preserve">
</t>
        </r>
      </text>
    </comment>
    <comment ref="B36" authorId="0" shapeId="0">
      <text>
        <r>
          <rPr>
            <b/>
            <sz val="10"/>
            <color indexed="81"/>
            <rFont val="Tahoma"/>
            <family val="2"/>
          </rPr>
          <t>LINE ITEM A3. TOTAL PUBLICATIONS INCOME 
Revenues generated from the sale of non-member subscriptions, advertising space in the division’s newsletter, book royalties, etc.</t>
        </r>
        <r>
          <rPr>
            <b/>
            <sz val="8"/>
            <color indexed="81"/>
            <rFont val="Tahoma"/>
          </rPr>
          <t xml:space="preserve">
</t>
        </r>
      </text>
    </comment>
    <comment ref="B42" authorId="0" shapeId="0">
      <text>
        <r>
          <rPr>
            <b/>
            <sz val="10"/>
            <color indexed="81"/>
            <rFont val="Tahoma"/>
            <family val="2"/>
          </rPr>
          <t xml:space="preserve">LINE ITEM A4. TOTAL INCOME FROM CONFERENCES
Revenues generated from registration and admission fees for continuing education courses and workshops, public affairs events, and symposia offered to members and nonmembers. </t>
        </r>
        <r>
          <rPr>
            <b/>
            <sz val="8"/>
            <color indexed="81"/>
            <rFont val="Tahoma"/>
          </rPr>
          <t xml:space="preserve">
</t>
        </r>
      </text>
    </comment>
    <comment ref="B48" authorId="0" shapeId="0">
      <text>
        <r>
          <rPr>
            <b/>
            <sz val="10"/>
            <color indexed="81"/>
            <rFont val="Tahoma"/>
            <family val="2"/>
          </rPr>
          <t xml:space="preserve">LINE ITEM A5. TOTAL DUES AND ASSESSMENT INCOME
Dues collected from division members and affiliates in amounts assessed by the division.  Dues are collected year-round by the ACS Columbus Office and are processed for payment to Division treasurers by February 15 and August 15 of every year. Also include funds provided from national ACS for the operation of the division, allocated from member’s national dues according to the formula outlined in ACS Bylaw VIII, Sec. 6.  (See “Divisional Allocations” attachment.)
</t>
        </r>
      </text>
    </comment>
    <comment ref="B55" authorId="0" shapeId="0">
      <text>
        <r>
          <rPr>
            <b/>
            <sz val="10"/>
            <color indexed="81"/>
            <rFont val="Tahoma"/>
            <family val="2"/>
          </rPr>
          <t xml:space="preserve">LINE ITEM A6.  TOTAL INVESTMENT INCOME (OPERATING ACCOUNT)
Revenues gained through investment of division funds in checking, passbook savings, money market accounts, certificates of deposit, stocks, bonds, etc.  See also Part C “Investments and Other Assets” included with this report.
</t>
        </r>
      </text>
    </comment>
    <comment ref="B60" authorId="0" shapeId="0">
      <text>
        <r>
          <rPr>
            <b/>
            <sz val="10"/>
            <color indexed="81"/>
            <rFont val="Tahoma"/>
            <family val="2"/>
          </rPr>
          <t>LINE ITEM A7. GAIN (LOSS) FROM SALE OF SECURITIES
Include realized gain or loss from the sale of securities.  Do not include any unrealized gains or losses on securities carried at market value in the books of account.</t>
        </r>
        <r>
          <rPr>
            <b/>
            <sz val="8"/>
            <color indexed="81"/>
            <rFont val="Tahoma"/>
          </rPr>
          <t xml:space="preserve">
</t>
        </r>
      </text>
    </comment>
    <comment ref="B65" authorId="0" shapeId="0">
      <text>
        <r>
          <rPr>
            <b/>
            <sz val="10"/>
            <color indexed="81"/>
            <rFont val="Tahoma"/>
            <family val="2"/>
          </rPr>
          <t xml:space="preserve">LINE ITEM A8.  TOTAL OTHER INCOME
Itemize other revenue that does not seem to fit in one of the categories listed on the form.  Example: ticket sales from social event, posters in the exposition hall, returned check, etc.
</t>
        </r>
      </text>
    </comment>
    <comment ref="B71" authorId="0" shapeId="0">
      <text>
        <r>
          <rPr>
            <b/>
            <sz val="10"/>
            <color indexed="81"/>
            <rFont val="Tahoma"/>
            <family val="2"/>
          </rPr>
          <t>TOTAL INCOME FROM ALL ACTIVITIES - The sum of items A1 through A8 are automatically calculated.</t>
        </r>
      </text>
    </comment>
    <comment ref="B74" authorId="0" shapeId="0">
      <text>
        <r>
          <rPr>
            <b/>
            <sz val="10"/>
            <color indexed="81"/>
            <rFont val="Tahoma"/>
            <family val="2"/>
          </rPr>
          <t xml:space="preserve">LINE ITEM B1. TOTAL CONTRIBUTIONS
Report grants and awards to individuals or organizations.  Also include scholarships, fellowships and research grants to individuals.
</t>
        </r>
      </text>
    </comment>
    <comment ref="B87" authorId="0" shapeId="0">
      <text>
        <r>
          <rPr>
            <b/>
            <sz val="10"/>
            <color indexed="81"/>
            <rFont val="Tahoma"/>
            <family val="2"/>
          </rPr>
          <t>LINE ITEM B2. TOTAL NATIONAL MEETING EXPENSES
Include speaker travel costs, special program costs, costs of experimental programs to improve meetings, guest registrations, on-site division expenses, costs of unique equipment for special presentations, etc.</t>
        </r>
        <r>
          <rPr>
            <b/>
            <sz val="8"/>
            <color indexed="81"/>
            <rFont val="Tahoma"/>
          </rPr>
          <t xml:space="preserve">
</t>
        </r>
      </text>
    </comment>
    <comment ref="B101" authorId="0" shapeId="0">
      <text>
        <r>
          <rPr>
            <b/>
            <sz val="10"/>
            <color indexed="81"/>
            <rFont val="Tahoma"/>
            <family val="2"/>
          </rPr>
          <t xml:space="preserve">LINE ITEM B3. TOTAL INVESTMENT EXPENSES
Include service fees, bank charges, etc.
</t>
        </r>
      </text>
    </comment>
    <comment ref="B107" authorId="0" shapeId="0">
      <text>
        <r>
          <rPr>
            <b/>
            <sz val="10"/>
            <color indexed="81"/>
            <rFont val="Tahoma"/>
            <family val="2"/>
          </rPr>
          <t>LINE ITEM B4. EXPENSES FROM SELF-SUSTAINING ACTIVITIES
Include expenses from activities that are normally expected to be self-supporting and usually take place outside of the ACS national meetings.</t>
        </r>
        <r>
          <rPr>
            <b/>
            <sz val="8"/>
            <color indexed="81"/>
            <rFont val="Tahoma"/>
          </rPr>
          <t xml:space="preserve">
</t>
        </r>
      </text>
    </comment>
    <comment ref="B118" authorId="0" shapeId="0">
      <text>
        <r>
          <rPr>
            <b/>
            <sz val="10"/>
            <color indexed="81"/>
            <rFont val="Tahoma"/>
            <family val="2"/>
          </rPr>
          <t>LINE ITEM B5.  TOTAL PUBLICATION EXPENSES
Include expenses for newsletters, ballots, membership directories, preprints, reprints, proceedings, and any other special publications.</t>
        </r>
        <r>
          <rPr>
            <b/>
            <sz val="8"/>
            <color indexed="81"/>
            <rFont val="Tahoma"/>
          </rPr>
          <t xml:space="preserve">
</t>
        </r>
      </text>
    </comment>
    <comment ref="B127" authorId="0" shapeId="0">
      <text>
        <r>
          <rPr>
            <b/>
            <sz val="10"/>
            <color indexed="81"/>
            <rFont val="Tahoma"/>
            <family val="2"/>
          </rPr>
          <t>LINE ITEM B6.  TOTAL CONFERENCES/WORKSHOPS
Expenses from specialty meetings sponsored or cosponsored by divisions. Also include fees associated with Secretariats, Division Officer’s Caucus, etc.</t>
        </r>
        <r>
          <rPr>
            <b/>
            <sz val="8"/>
            <color indexed="81"/>
            <rFont val="Tahoma"/>
          </rPr>
          <t xml:space="preserve">
</t>
        </r>
      </text>
    </comment>
    <comment ref="B136" authorId="0" shapeId="0">
      <text>
        <r>
          <rPr>
            <b/>
            <sz val="10"/>
            <color indexed="81"/>
            <rFont val="Tahoma"/>
            <family val="2"/>
          </rPr>
          <t>LINE ITEM B7.  TOTAL ADMINISTRATIVE EXPENSES
Include secretarial expenses (stationery, postage, telephone), councilor travel, and officer travel.  Include salaries and general overhead in administrative expenses.</t>
        </r>
        <r>
          <rPr>
            <b/>
            <sz val="8"/>
            <color indexed="81"/>
            <rFont val="Tahoma"/>
          </rPr>
          <t xml:space="preserve">
</t>
        </r>
      </text>
    </comment>
    <comment ref="B146" authorId="0" shapeId="0">
      <text>
        <r>
          <rPr>
            <b/>
            <sz val="10"/>
            <color indexed="81"/>
            <rFont val="Tahoma"/>
            <family val="2"/>
          </rPr>
          <t xml:space="preserve">LINE ITEM B8.  TOTAL OTHER EXPENSES
Itemize under other expenses those that do not seem to fit in one of the categories listed on the form.  </t>
        </r>
        <r>
          <rPr>
            <b/>
            <sz val="8"/>
            <color indexed="81"/>
            <rFont val="Tahoma"/>
          </rPr>
          <t xml:space="preserve">
</t>
        </r>
      </text>
    </comment>
    <comment ref="B151" authorId="0" shapeId="0">
      <text>
        <r>
          <rPr>
            <b/>
            <sz val="10"/>
            <color indexed="81"/>
            <rFont val="Tahoma"/>
            <family val="2"/>
          </rPr>
          <t>TOTAL EXPENSES - The sum of items B1 through B8 are automatically calculated.</t>
        </r>
      </text>
    </comment>
    <comment ref="B153" authorId="0" shapeId="0">
      <text>
        <r>
          <rPr>
            <b/>
            <sz val="10"/>
            <color indexed="81"/>
            <rFont val="Tahoma"/>
            <family val="2"/>
          </rPr>
          <t xml:space="preserve">GAIN (LOSS), OPERATING ACCOUNT
Subtract TOTAL EXPENSES from TOTAL INCOME FROM ACTIVITIES.  </t>
        </r>
        <r>
          <rPr>
            <b/>
            <sz val="8"/>
            <color indexed="81"/>
            <rFont val="Tahoma"/>
          </rPr>
          <t xml:space="preserve">
</t>
        </r>
      </text>
    </comment>
    <comment ref="B158" authorId="0" shapeId="0">
      <text>
        <r>
          <rPr>
            <b/>
            <sz val="10"/>
            <color indexed="81"/>
            <rFont val="Tahoma"/>
            <family val="2"/>
          </rPr>
          <t xml:space="preserve">LINE ITEM C1. INVESTMENTS AND ASSETS (UNRESTRICTED FUNDS)
Insert the End of Year figures from the previous years’ report into Beginning of Year for this report. </t>
        </r>
        <r>
          <rPr>
            <b/>
            <sz val="8"/>
            <color indexed="81"/>
            <rFont val="Tahoma"/>
          </rPr>
          <t xml:space="preserve">
</t>
        </r>
      </text>
    </comment>
    <comment ref="B167" authorId="0" shapeId="0">
      <text>
        <r>
          <rPr>
            <b/>
            <sz val="10"/>
            <color indexed="81"/>
            <rFont val="Tahoma"/>
            <family val="2"/>
          </rPr>
          <t xml:space="preserve">LINE ITEM C2. RESTRICTED INVESTMENT FUNDS
Balances reflected on year-end statements, or current worth of division investments (such as mutual funds, stocks, bonds, etc.).  </t>
        </r>
        <r>
          <rPr>
            <b/>
            <sz val="8"/>
            <color indexed="81"/>
            <rFont val="Tahoma"/>
          </rPr>
          <t xml:space="preserve">
</t>
        </r>
      </text>
    </comment>
    <comment ref="B175" authorId="0" shapeId="0">
      <text>
        <r>
          <rPr>
            <b/>
            <sz val="10"/>
            <color indexed="81"/>
            <rFont val="Tahoma"/>
            <family val="2"/>
          </rPr>
          <t xml:space="preserve">Totals from all worksheets are automatically carried over (linked) into this summary section, which is a short version of the complete financial report. </t>
        </r>
      </text>
    </comment>
    <comment ref="B183" authorId="0" shapeId="0">
      <text>
        <r>
          <rPr>
            <b/>
            <sz val="10"/>
            <color indexed="81"/>
            <rFont val="Tahoma"/>
            <family val="2"/>
          </rPr>
          <t xml:space="preserve">Completing this section is not a formal requirement to DAC.  However, treasurer must understand the impact of these tests to the division’s non-private foundation status.  </t>
        </r>
      </text>
    </comment>
  </commentList>
</comments>
</file>

<file path=xl/comments2.xml><?xml version="1.0" encoding="utf-8"?>
<comments xmlns="http://schemas.openxmlformats.org/spreadsheetml/2006/main">
  <authors>
    <author>brw-lozada</author>
  </authors>
  <commentList>
    <comment ref="B7" authorId="0" shapeId="0">
      <text>
        <r>
          <rPr>
            <b/>
            <sz val="10"/>
            <color indexed="81"/>
            <rFont val="Tahoma"/>
            <family val="2"/>
          </rPr>
          <t>LINE ITEM A1.  TOTAL CONTRIBUTION INCOME
Contributions, gifts, grants, and similar amounts received from members, nonmembers, or outside organizations for specific uses by, or general benefit of, the division.  Include government grants that are equivalent to contributions.    Also include other payments from ACS such as new member commissions, rebates for Councilor travel, PRF Grants.</t>
        </r>
        <r>
          <rPr>
            <b/>
            <sz val="8"/>
            <color indexed="81"/>
            <rFont val="Tahoma"/>
          </rPr>
          <t xml:space="preserve">
</t>
        </r>
      </text>
    </comment>
    <comment ref="B30" authorId="0" shapeId="0">
      <text>
        <r>
          <rPr>
            <b/>
            <sz val="10"/>
            <color indexed="81"/>
            <rFont val="Tahoma"/>
            <family val="2"/>
          </rPr>
          <t>LINE ITEM A2.  TOTAL INCOME FROM SELF-SUSTAINING ACTIVITIES
Include activities that are normally expected to be self-supporting and usually take place outside of the ACS national meetings.</t>
        </r>
        <r>
          <rPr>
            <b/>
            <sz val="8"/>
            <color indexed="81"/>
            <rFont val="Tahoma"/>
          </rPr>
          <t xml:space="preserve">
</t>
        </r>
        <r>
          <rPr>
            <sz val="8"/>
            <color indexed="81"/>
            <rFont val="Tahoma"/>
          </rPr>
          <t xml:space="preserve">
</t>
        </r>
      </text>
    </comment>
    <comment ref="B36" authorId="0" shapeId="0">
      <text>
        <r>
          <rPr>
            <b/>
            <sz val="10"/>
            <color indexed="81"/>
            <rFont val="Tahoma"/>
            <family val="2"/>
          </rPr>
          <t>LINE ITEM A3. TOTAL PUBLICATIONS INCOME 
Revenues generated from the sale of non-member subscriptions, advertising space in the division’s newsletter, book royalties, etc.</t>
        </r>
        <r>
          <rPr>
            <b/>
            <sz val="8"/>
            <color indexed="81"/>
            <rFont val="Tahoma"/>
          </rPr>
          <t xml:space="preserve">
</t>
        </r>
      </text>
    </comment>
    <comment ref="B42" authorId="0" shapeId="0">
      <text>
        <r>
          <rPr>
            <b/>
            <sz val="10"/>
            <color indexed="81"/>
            <rFont val="Tahoma"/>
            <family val="2"/>
          </rPr>
          <t xml:space="preserve">LINE ITEM A4. TOTAL INCOME FROM CONFERENCES
Revenues generated from registration and admission fees for continuing education courses and workshops, public affairs events, and symposia offered to members and nonmembers. </t>
        </r>
        <r>
          <rPr>
            <b/>
            <sz val="8"/>
            <color indexed="81"/>
            <rFont val="Tahoma"/>
          </rPr>
          <t xml:space="preserve">
</t>
        </r>
      </text>
    </comment>
    <comment ref="B48" authorId="0" shapeId="0">
      <text>
        <r>
          <rPr>
            <b/>
            <sz val="10"/>
            <color indexed="81"/>
            <rFont val="Tahoma"/>
            <family val="2"/>
          </rPr>
          <t xml:space="preserve">LINE ITEM A5. TOTAL DUES AND ASSESSMENT INCOME
Dues collected from division members and affiliates in amounts assessed by the division.  Dues are collected year-round by the ACS Columbus Office and are processed for payment to Division treasurers by February 15 and August 15 of every year. Also include funds provided from national ACS for the operation of the division, allocated from member’s national dues according to the formula outlined in ACS Bylaw VIII, Sec. 6.  (See “Divisional Allocations” attachment.)
</t>
        </r>
      </text>
    </comment>
    <comment ref="B55" authorId="0" shapeId="0">
      <text>
        <r>
          <rPr>
            <b/>
            <sz val="10"/>
            <color indexed="81"/>
            <rFont val="Tahoma"/>
            <family val="2"/>
          </rPr>
          <t xml:space="preserve">LINE ITEM A6.  TOTAL INVESTMENT INCOME (OPERATING ACCOUNT)
Revenues gained through investment of division funds in checking, passbook savings, money market accounts, certificates of deposit, stocks, bonds, etc.  See also Part C “Investments and Other Assets” included with this report.
</t>
        </r>
      </text>
    </comment>
    <comment ref="B60" authorId="0" shapeId="0">
      <text>
        <r>
          <rPr>
            <b/>
            <sz val="10"/>
            <color indexed="81"/>
            <rFont val="Tahoma"/>
            <family val="2"/>
          </rPr>
          <t>LINE ITEM A7. GAIN (LOSS) FROM SALE OF SECURITIES
Include realized gain or loss from the sale of securities.  Do not include any unrealized gains or losses on securities carried at market value in the books of account.</t>
        </r>
        <r>
          <rPr>
            <b/>
            <sz val="8"/>
            <color indexed="81"/>
            <rFont val="Tahoma"/>
          </rPr>
          <t xml:space="preserve">
</t>
        </r>
      </text>
    </comment>
    <comment ref="B65" authorId="0" shapeId="0">
      <text>
        <r>
          <rPr>
            <b/>
            <sz val="10"/>
            <color indexed="81"/>
            <rFont val="Tahoma"/>
            <family val="2"/>
          </rPr>
          <t xml:space="preserve">LINE ITEM A8.  TOTAL OTHER INCOME
Itemize other revenue that does not seem to fit in one of the categories listed on the form.  Example: ticket sales from social event, posters in the exposition hall, returned check, etc.
</t>
        </r>
      </text>
    </comment>
    <comment ref="B71" authorId="0" shapeId="0">
      <text>
        <r>
          <rPr>
            <b/>
            <sz val="10"/>
            <color indexed="81"/>
            <rFont val="Tahoma"/>
            <family val="2"/>
          </rPr>
          <t>TOTAL INCOME FROM ALL ACTIVITIES - The sum of items A1 through A8 are automatically calculated.</t>
        </r>
      </text>
    </comment>
    <comment ref="B74" authorId="0" shapeId="0">
      <text>
        <r>
          <rPr>
            <b/>
            <sz val="10"/>
            <color indexed="81"/>
            <rFont val="Tahoma"/>
            <family val="2"/>
          </rPr>
          <t xml:space="preserve">LINE ITEM B1. TOTAL CONTRIBUTIONS
Report grants and awards to individuals or organizations.  Also include scholarships, fellowships and research grants to individuals.
</t>
        </r>
      </text>
    </comment>
    <comment ref="B87" authorId="0" shapeId="0">
      <text>
        <r>
          <rPr>
            <b/>
            <sz val="10"/>
            <color indexed="81"/>
            <rFont val="Tahoma"/>
            <family val="2"/>
          </rPr>
          <t>LINE ITEM B2. TOTAL NATIONAL MEETING EXPENSES
Include speaker travel costs, special program costs, costs of experimental programs to improve meetings, guest registrations, on-site division expenses, costs of unique equipment for special presentations, etc.</t>
        </r>
        <r>
          <rPr>
            <b/>
            <sz val="8"/>
            <color indexed="81"/>
            <rFont val="Tahoma"/>
          </rPr>
          <t xml:space="preserve">
</t>
        </r>
      </text>
    </comment>
    <comment ref="B101" authorId="0" shapeId="0">
      <text>
        <r>
          <rPr>
            <b/>
            <sz val="10"/>
            <color indexed="81"/>
            <rFont val="Tahoma"/>
            <family val="2"/>
          </rPr>
          <t xml:space="preserve">LINE ITEM B3. TOTAL INVESTMENT EXPENSES
Include service fees, bank charges, etc.
</t>
        </r>
      </text>
    </comment>
    <comment ref="B107" authorId="0" shapeId="0">
      <text>
        <r>
          <rPr>
            <b/>
            <sz val="10"/>
            <color indexed="81"/>
            <rFont val="Tahoma"/>
            <family val="2"/>
          </rPr>
          <t>LINE ITEM B4. EXPENSES FROM SELF-SUSTAINING ACTIVITIES
Include expenses from activities that are normally expected to be self-supporting and usually take place outside of the ACS national meetings.</t>
        </r>
        <r>
          <rPr>
            <b/>
            <sz val="8"/>
            <color indexed="81"/>
            <rFont val="Tahoma"/>
          </rPr>
          <t xml:space="preserve">
</t>
        </r>
      </text>
    </comment>
    <comment ref="B118" authorId="0" shapeId="0">
      <text>
        <r>
          <rPr>
            <b/>
            <sz val="10"/>
            <color indexed="81"/>
            <rFont val="Tahoma"/>
            <family val="2"/>
          </rPr>
          <t>LINE ITEM B5.  TOTAL PUBLICATION EXPENSES
Include expenses for newsletters, ballots, membership directories, preprints, reprints, proceedings, and any other special publications.</t>
        </r>
        <r>
          <rPr>
            <b/>
            <sz val="8"/>
            <color indexed="81"/>
            <rFont val="Tahoma"/>
          </rPr>
          <t xml:space="preserve">
</t>
        </r>
      </text>
    </comment>
    <comment ref="B127" authorId="0" shapeId="0">
      <text>
        <r>
          <rPr>
            <b/>
            <sz val="10"/>
            <color indexed="81"/>
            <rFont val="Tahoma"/>
            <family val="2"/>
          </rPr>
          <t>LINE ITEM B6.  TOTAL CONFERENCES/WORKSHOPS
Expenses from specialty meetings sponsored or cosponsored by divisions. Also include fees associated with Secretariats, Division Officer’s Caucus, etc.</t>
        </r>
        <r>
          <rPr>
            <b/>
            <sz val="8"/>
            <color indexed="81"/>
            <rFont val="Tahoma"/>
          </rPr>
          <t xml:space="preserve">
</t>
        </r>
      </text>
    </comment>
    <comment ref="B136" authorId="0" shapeId="0">
      <text>
        <r>
          <rPr>
            <b/>
            <sz val="10"/>
            <color indexed="81"/>
            <rFont val="Tahoma"/>
            <family val="2"/>
          </rPr>
          <t>LINE ITEM B7.  TOTAL ADMINISTRATIVE EXPENSES
Include secretarial expenses (stationery, postage, telephone), councilor travel, and officer travel.  Include salaries and general overhead in administrative expenses.</t>
        </r>
        <r>
          <rPr>
            <b/>
            <sz val="8"/>
            <color indexed="81"/>
            <rFont val="Tahoma"/>
          </rPr>
          <t xml:space="preserve">
</t>
        </r>
      </text>
    </comment>
    <comment ref="B146" authorId="0" shapeId="0">
      <text>
        <r>
          <rPr>
            <b/>
            <sz val="10"/>
            <color indexed="81"/>
            <rFont val="Tahoma"/>
            <family val="2"/>
          </rPr>
          <t xml:space="preserve">LINE ITEM B8.  TOTAL OTHER EXPENSES
Itemize under other expenses those that do not seem to fit in one of the categories listed on the form.  </t>
        </r>
        <r>
          <rPr>
            <b/>
            <sz val="8"/>
            <color indexed="81"/>
            <rFont val="Tahoma"/>
          </rPr>
          <t xml:space="preserve">
</t>
        </r>
      </text>
    </comment>
    <comment ref="B151" authorId="0" shapeId="0">
      <text>
        <r>
          <rPr>
            <b/>
            <sz val="10"/>
            <color indexed="81"/>
            <rFont val="Tahoma"/>
            <family val="2"/>
          </rPr>
          <t>TOTAL EXPENSES - The sum of items B1 through B8 are automatically calculated.</t>
        </r>
      </text>
    </comment>
    <comment ref="B153" authorId="0" shapeId="0">
      <text>
        <r>
          <rPr>
            <b/>
            <sz val="10"/>
            <color indexed="81"/>
            <rFont val="Tahoma"/>
            <family val="2"/>
          </rPr>
          <t xml:space="preserve">GAIN (LOSS), OPERATING ACCOUNT
Subtract TOTAL EXPENSES from TOTAL INCOME FROM ACTIVITIES.  </t>
        </r>
        <r>
          <rPr>
            <b/>
            <sz val="8"/>
            <color indexed="81"/>
            <rFont val="Tahoma"/>
          </rPr>
          <t xml:space="preserve">
</t>
        </r>
      </text>
    </comment>
    <comment ref="B158" authorId="0" shapeId="0">
      <text>
        <r>
          <rPr>
            <b/>
            <sz val="10"/>
            <color indexed="81"/>
            <rFont val="Tahoma"/>
            <family val="2"/>
          </rPr>
          <t xml:space="preserve">LINE ITEM C1. INVESTMENTS AND ASSETS (UNRESTRICTED FUNDS)
Insert the End of Year figures from the previous years’ report into Beginning of Year for this report. </t>
        </r>
        <r>
          <rPr>
            <b/>
            <sz val="8"/>
            <color indexed="81"/>
            <rFont val="Tahoma"/>
          </rPr>
          <t xml:space="preserve">
</t>
        </r>
      </text>
    </comment>
    <comment ref="B167" authorId="0" shapeId="0">
      <text>
        <r>
          <rPr>
            <b/>
            <sz val="10"/>
            <color indexed="81"/>
            <rFont val="Tahoma"/>
            <family val="2"/>
          </rPr>
          <t xml:space="preserve">LINE ITEM C2. RESTRICTED INVESTMENT FUNDS
Balances reflected on year-end statements, or current worth of division investments (such as mutual funds, stocks, bonds, etc.).  </t>
        </r>
        <r>
          <rPr>
            <b/>
            <sz val="8"/>
            <color indexed="81"/>
            <rFont val="Tahoma"/>
          </rPr>
          <t xml:space="preserve">
</t>
        </r>
      </text>
    </comment>
    <comment ref="B175" authorId="0" shapeId="0">
      <text>
        <r>
          <rPr>
            <b/>
            <sz val="10"/>
            <color indexed="81"/>
            <rFont val="Tahoma"/>
            <family val="2"/>
          </rPr>
          <t xml:space="preserve">Totals from all worksheets are automatically carried over (linked) into this summary section, which is a short version of the complete financial report. </t>
        </r>
      </text>
    </comment>
    <comment ref="B183" authorId="0" shapeId="0">
      <text>
        <r>
          <rPr>
            <b/>
            <sz val="10"/>
            <color indexed="81"/>
            <rFont val="Tahoma"/>
            <family val="2"/>
          </rPr>
          <t xml:space="preserve">Completing this section is not a formal requirement to DAC.  However, treasurer must understand the impact of these tests to the division’s non-private foundation status.  </t>
        </r>
      </text>
    </comment>
  </commentList>
</comments>
</file>

<file path=xl/comments3.xml><?xml version="1.0" encoding="utf-8"?>
<comments xmlns="http://schemas.openxmlformats.org/spreadsheetml/2006/main">
  <authors>
    <author>brw-lozada</author>
  </authors>
  <commentList>
    <comment ref="B7" authorId="0" shapeId="0">
      <text>
        <r>
          <rPr>
            <b/>
            <sz val="10"/>
            <color indexed="81"/>
            <rFont val="Tahoma"/>
            <family val="2"/>
          </rPr>
          <t>LINE ITEM A1.  TOTAL CONTRIBUTION INCOME
Contributions, gifts, grants, and similar amounts received from members, nonmembers, or outside organizations for specific uses by, or general benefit of, the division.  Include government grants that are equivalent to contributions.    Also include other payments from ACS such as new member commissions, rebates for Councilor travel, PRF Grants.</t>
        </r>
        <r>
          <rPr>
            <b/>
            <sz val="8"/>
            <color indexed="81"/>
            <rFont val="Tahoma"/>
          </rPr>
          <t xml:space="preserve">
</t>
        </r>
      </text>
    </comment>
    <comment ref="B30" authorId="0" shapeId="0">
      <text>
        <r>
          <rPr>
            <b/>
            <sz val="10"/>
            <color indexed="81"/>
            <rFont val="Tahoma"/>
            <family val="2"/>
          </rPr>
          <t>LINE ITEM A2.  TOTAL INCOME FROM SELF-SUSTAINING ACTIVITIES
Include activities that are normally expected to be self-supporting and usually take place outside of the ACS national meetings.</t>
        </r>
        <r>
          <rPr>
            <b/>
            <sz val="8"/>
            <color indexed="81"/>
            <rFont val="Tahoma"/>
          </rPr>
          <t xml:space="preserve">
</t>
        </r>
        <r>
          <rPr>
            <sz val="8"/>
            <color indexed="81"/>
            <rFont val="Tahoma"/>
          </rPr>
          <t xml:space="preserve">
</t>
        </r>
      </text>
    </comment>
    <comment ref="B36" authorId="0" shapeId="0">
      <text>
        <r>
          <rPr>
            <b/>
            <sz val="10"/>
            <color indexed="81"/>
            <rFont val="Tahoma"/>
            <family val="2"/>
          </rPr>
          <t>LINE ITEM A3. TOTAL PUBLICATIONS INCOME 
Revenues generated from the sale of non-member subscriptions, advertising space in the division’s newsletter, book royalties, etc.</t>
        </r>
        <r>
          <rPr>
            <b/>
            <sz val="8"/>
            <color indexed="81"/>
            <rFont val="Tahoma"/>
          </rPr>
          <t xml:space="preserve">
</t>
        </r>
      </text>
    </comment>
    <comment ref="B42" authorId="0" shapeId="0">
      <text>
        <r>
          <rPr>
            <b/>
            <sz val="10"/>
            <color indexed="81"/>
            <rFont val="Tahoma"/>
            <family val="2"/>
          </rPr>
          <t xml:space="preserve">LINE ITEM A4. TOTAL INCOME FROM CONFERENCES
Revenues generated from registration and admission fees for continuing education courses and workshops, public affairs events, and symposia offered to members and nonmembers. </t>
        </r>
        <r>
          <rPr>
            <b/>
            <sz val="8"/>
            <color indexed="81"/>
            <rFont val="Tahoma"/>
          </rPr>
          <t xml:space="preserve">
</t>
        </r>
      </text>
    </comment>
    <comment ref="B48" authorId="0" shapeId="0">
      <text>
        <r>
          <rPr>
            <b/>
            <sz val="10"/>
            <color indexed="81"/>
            <rFont val="Tahoma"/>
            <family val="2"/>
          </rPr>
          <t xml:space="preserve">LINE ITEM A5. TOTAL DUES AND ASSESSMENT INCOME
Dues collected from division members and affiliates in amounts assessed by the division.  Dues are collected year-round by the ACS Columbus Office and are processed for payment to Division treasurers by February 15 and August 15 of every year. Also include funds provided from national ACS for the operation of the division, allocated from member’s national dues according to the formula outlined in ACS Bylaw VIII, Sec. 6.  (See “Divisional Allocations” attachment.)
</t>
        </r>
      </text>
    </comment>
    <comment ref="B55" authorId="0" shapeId="0">
      <text>
        <r>
          <rPr>
            <b/>
            <sz val="10"/>
            <color indexed="81"/>
            <rFont val="Tahoma"/>
            <family val="2"/>
          </rPr>
          <t xml:space="preserve">LINE ITEM A6.  TOTAL INVESTMENT INCOME (OPERATING ACCOUNT)
Revenues gained through investment of division funds in checking, passbook savings, money market accounts, certificates of deposit, stocks, bonds, etc.  See also Part C “Investments and Other Assets” included with this report.
</t>
        </r>
      </text>
    </comment>
    <comment ref="B60" authorId="0" shapeId="0">
      <text>
        <r>
          <rPr>
            <b/>
            <sz val="10"/>
            <color indexed="81"/>
            <rFont val="Tahoma"/>
            <family val="2"/>
          </rPr>
          <t>LINE ITEM A7. GAIN (LOSS) FROM SALE OF SECURITIES
Include realized gain or loss from the sale of securities.  Do not include any unrealized gains or losses on securities carried at market value in the books of account.</t>
        </r>
        <r>
          <rPr>
            <b/>
            <sz val="8"/>
            <color indexed="81"/>
            <rFont val="Tahoma"/>
          </rPr>
          <t xml:space="preserve">
</t>
        </r>
      </text>
    </comment>
    <comment ref="B65" authorId="0" shapeId="0">
      <text>
        <r>
          <rPr>
            <b/>
            <sz val="10"/>
            <color indexed="81"/>
            <rFont val="Tahoma"/>
            <family val="2"/>
          </rPr>
          <t xml:space="preserve">LINE ITEM A8.  TOTAL OTHER INCOME
Itemize other revenue that does not seem to fit in one of the categories listed on the form.  Example: ticket sales from social event, posters in the exposition hall, returned check, etc.
</t>
        </r>
      </text>
    </comment>
    <comment ref="B71" authorId="0" shapeId="0">
      <text>
        <r>
          <rPr>
            <b/>
            <sz val="10"/>
            <color indexed="81"/>
            <rFont val="Tahoma"/>
            <family val="2"/>
          </rPr>
          <t>TOTAL INCOME FROM ALL ACTIVITIES - The sum of items A1 through A8 are automatically calculated.</t>
        </r>
      </text>
    </comment>
    <comment ref="B74" authorId="0" shapeId="0">
      <text>
        <r>
          <rPr>
            <b/>
            <sz val="10"/>
            <color indexed="81"/>
            <rFont val="Tahoma"/>
            <family val="2"/>
          </rPr>
          <t xml:space="preserve">LINE ITEM B1. TOTAL CONTRIBUTIONS
Report grants and awards to individuals or organizations.  Also include scholarships, fellowships and research grants to individuals.
</t>
        </r>
      </text>
    </comment>
    <comment ref="B87" authorId="0" shapeId="0">
      <text>
        <r>
          <rPr>
            <b/>
            <sz val="10"/>
            <color indexed="81"/>
            <rFont val="Tahoma"/>
            <family val="2"/>
          </rPr>
          <t>LINE ITEM B2. TOTAL NATIONAL MEETING EXPENSES
Include speaker travel costs, special program costs, costs of experimental programs to improve meetings, guest registrations, on-site division expenses, costs of unique equipment for special presentations, etc.</t>
        </r>
        <r>
          <rPr>
            <b/>
            <sz val="8"/>
            <color indexed="81"/>
            <rFont val="Tahoma"/>
          </rPr>
          <t xml:space="preserve">
</t>
        </r>
      </text>
    </comment>
    <comment ref="B101" authorId="0" shapeId="0">
      <text>
        <r>
          <rPr>
            <b/>
            <sz val="10"/>
            <color indexed="81"/>
            <rFont val="Tahoma"/>
            <family val="2"/>
          </rPr>
          <t xml:space="preserve">LINE ITEM B3. TOTAL INVESTMENT EXPENSES
Include service fees, bank charges, etc.
</t>
        </r>
      </text>
    </comment>
    <comment ref="B107" authorId="0" shapeId="0">
      <text>
        <r>
          <rPr>
            <b/>
            <sz val="10"/>
            <color indexed="81"/>
            <rFont val="Tahoma"/>
            <family val="2"/>
          </rPr>
          <t>LINE ITEM B4. EXPENSES FROM SELF-SUSTAINING ACTIVITIES
Include expenses from activities that are normally expected to be self-supporting and usually take place outside of the ACS national meetings.</t>
        </r>
        <r>
          <rPr>
            <b/>
            <sz val="8"/>
            <color indexed="81"/>
            <rFont val="Tahoma"/>
          </rPr>
          <t xml:space="preserve">
</t>
        </r>
      </text>
    </comment>
    <comment ref="B118" authorId="0" shapeId="0">
      <text>
        <r>
          <rPr>
            <b/>
            <sz val="10"/>
            <color indexed="81"/>
            <rFont val="Tahoma"/>
            <family val="2"/>
          </rPr>
          <t>LINE ITEM B5.  TOTAL PUBLICATION EXPENSES
Include expenses for newsletters, ballots, membership directories, preprints, reprints, proceedings, and any other special publications.</t>
        </r>
        <r>
          <rPr>
            <b/>
            <sz val="8"/>
            <color indexed="81"/>
            <rFont val="Tahoma"/>
          </rPr>
          <t xml:space="preserve">
</t>
        </r>
      </text>
    </comment>
    <comment ref="B127" authorId="0" shapeId="0">
      <text>
        <r>
          <rPr>
            <b/>
            <sz val="10"/>
            <color indexed="81"/>
            <rFont val="Tahoma"/>
            <family val="2"/>
          </rPr>
          <t>LINE ITEM B6.  TOTAL CONFERENCES/WORKSHOPS
Expenses from specialty meetings sponsored or cosponsored by divisions. Also include fees associated with Secretariats, Division Officer’s Caucus, etc.</t>
        </r>
        <r>
          <rPr>
            <b/>
            <sz val="8"/>
            <color indexed="81"/>
            <rFont val="Tahoma"/>
          </rPr>
          <t xml:space="preserve">
</t>
        </r>
      </text>
    </comment>
    <comment ref="B136" authorId="0" shapeId="0">
      <text>
        <r>
          <rPr>
            <b/>
            <sz val="10"/>
            <color indexed="81"/>
            <rFont val="Tahoma"/>
            <family val="2"/>
          </rPr>
          <t>LINE ITEM B7.  TOTAL ADMINISTRATIVE EXPENSES
Include secretarial expenses (stationery, postage, telephone), councilor travel, and officer travel.  Include salaries and general overhead in administrative expenses.</t>
        </r>
        <r>
          <rPr>
            <b/>
            <sz val="8"/>
            <color indexed="81"/>
            <rFont val="Tahoma"/>
          </rPr>
          <t xml:space="preserve">
</t>
        </r>
      </text>
    </comment>
    <comment ref="B146" authorId="0" shapeId="0">
      <text>
        <r>
          <rPr>
            <b/>
            <sz val="10"/>
            <color indexed="81"/>
            <rFont val="Tahoma"/>
            <family val="2"/>
          </rPr>
          <t xml:space="preserve">LINE ITEM B8.  TOTAL OTHER EXPENSES
Itemize under other expenses those that do not seem to fit in one of the categories listed on the form.  </t>
        </r>
        <r>
          <rPr>
            <b/>
            <sz val="8"/>
            <color indexed="81"/>
            <rFont val="Tahoma"/>
          </rPr>
          <t xml:space="preserve">
</t>
        </r>
      </text>
    </comment>
    <comment ref="B151" authorId="0" shapeId="0">
      <text>
        <r>
          <rPr>
            <b/>
            <sz val="10"/>
            <color indexed="81"/>
            <rFont val="Tahoma"/>
            <family val="2"/>
          </rPr>
          <t>TOTAL EXPENSES - The sum of items B1 through B8 are automatically calculated.</t>
        </r>
      </text>
    </comment>
    <comment ref="B153" authorId="0" shapeId="0">
      <text>
        <r>
          <rPr>
            <b/>
            <sz val="10"/>
            <color indexed="81"/>
            <rFont val="Tahoma"/>
            <family val="2"/>
          </rPr>
          <t xml:space="preserve">GAIN (LOSS), OPERATING ACCOUNT
Subtract TOTAL EXPENSES from TOTAL INCOME FROM ACTIVITIES.  </t>
        </r>
        <r>
          <rPr>
            <b/>
            <sz val="8"/>
            <color indexed="81"/>
            <rFont val="Tahoma"/>
          </rPr>
          <t xml:space="preserve">
</t>
        </r>
      </text>
    </comment>
    <comment ref="B158" authorId="0" shapeId="0">
      <text>
        <r>
          <rPr>
            <b/>
            <sz val="10"/>
            <color indexed="81"/>
            <rFont val="Tahoma"/>
            <family val="2"/>
          </rPr>
          <t xml:space="preserve">LINE ITEM C1. INVESTMENTS AND ASSETS (UNRESTRICTED FUNDS)
Insert the End of Year figures from the previous years’ report into Beginning of Year for this report. </t>
        </r>
        <r>
          <rPr>
            <b/>
            <sz val="8"/>
            <color indexed="81"/>
            <rFont val="Tahoma"/>
          </rPr>
          <t xml:space="preserve">
</t>
        </r>
      </text>
    </comment>
    <comment ref="B167" authorId="0" shapeId="0">
      <text>
        <r>
          <rPr>
            <b/>
            <sz val="10"/>
            <color indexed="81"/>
            <rFont val="Tahoma"/>
            <family val="2"/>
          </rPr>
          <t xml:space="preserve">LINE ITEM C2. RESTRICTED INVESTMENT FUNDS
Balances reflected on year-end statements, or current worth of division investments (such as mutual funds, stocks, bonds, etc.).  </t>
        </r>
        <r>
          <rPr>
            <b/>
            <sz val="8"/>
            <color indexed="81"/>
            <rFont val="Tahoma"/>
          </rPr>
          <t xml:space="preserve">
</t>
        </r>
      </text>
    </comment>
    <comment ref="B175" authorId="0" shapeId="0">
      <text>
        <r>
          <rPr>
            <b/>
            <sz val="10"/>
            <color indexed="81"/>
            <rFont val="Tahoma"/>
            <family val="2"/>
          </rPr>
          <t xml:space="preserve">Totals from all worksheets are automatically carried over (linked) into this summary section, which is a short version of the complete financial report. </t>
        </r>
      </text>
    </comment>
    <comment ref="B183" authorId="0" shapeId="0">
      <text>
        <r>
          <rPr>
            <b/>
            <sz val="10"/>
            <color indexed="81"/>
            <rFont val="Tahoma"/>
            <family val="2"/>
          </rPr>
          <t xml:space="preserve">Completing this section is not a formal requirement to DAC.  However, treasurer must understand the impact of these tests to the division’s non-private foundation status.  </t>
        </r>
      </text>
    </comment>
  </commentList>
</comments>
</file>

<file path=xl/comments4.xml><?xml version="1.0" encoding="utf-8"?>
<comments xmlns="http://schemas.openxmlformats.org/spreadsheetml/2006/main">
  <authors>
    <author>brw-lozada</author>
  </authors>
  <commentList>
    <comment ref="B7" authorId="0" shapeId="0">
      <text>
        <r>
          <rPr>
            <b/>
            <sz val="10"/>
            <color indexed="81"/>
            <rFont val="Tahoma"/>
            <family val="2"/>
          </rPr>
          <t>LINE ITEM A1.  TOTAL CONTRIBUTION INCOME
Contributions, gifts, grants, and similar amounts received from members, nonmembers, or outside organizations for specific uses by, or general benefit of, the division.  Include government grants that are equivalent to contributions.    Also include other payments from ACS such as new member commissions, rebates for Councilor travel, PRF Grants.</t>
        </r>
        <r>
          <rPr>
            <b/>
            <sz val="8"/>
            <color indexed="81"/>
            <rFont val="Tahoma"/>
          </rPr>
          <t xml:space="preserve">
</t>
        </r>
      </text>
    </comment>
    <comment ref="B30" authorId="0" shapeId="0">
      <text>
        <r>
          <rPr>
            <b/>
            <sz val="10"/>
            <color indexed="81"/>
            <rFont val="Tahoma"/>
            <family val="2"/>
          </rPr>
          <t>LINE ITEM A2.  TOTAL INCOME FROM SELF-SUSTAINING ACTIVITIES
Include activities that are normally expected to be self-supporting and usually take place outside of the ACS national meetings.</t>
        </r>
        <r>
          <rPr>
            <b/>
            <sz val="8"/>
            <color indexed="81"/>
            <rFont val="Tahoma"/>
          </rPr>
          <t xml:space="preserve">
</t>
        </r>
        <r>
          <rPr>
            <sz val="8"/>
            <color indexed="81"/>
            <rFont val="Tahoma"/>
          </rPr>
          <t xml:space="preserve">
</t>
        </r>
      </text>
    </comment>
    <comment ref="B36" authorId="0" shapeId="0">
      <text>
        <r>
          <rPr>
            <b/>
            <sz val="10"/>
            <color indexed="81"/>
            <rFont val="Tahoma"/>
            <family val="2"/>
          </rPr>
          <t>LINE ITEM A3. TOTAL PUBLICATIONS INCOME 
Revenues generated from the sale of non-member subscriptions, advertising space in the division’s newsletter, book royalties, etc.</t>
        </r>
        <r>
          <rPr>
            <b/>
            <sz val="8"/>
            <color indexed="81"/>
            <rFont val="Tahoma"/>
          </rPr>
          <t xml:space="preserve">
</t>
        </r>
      </text>
    </comment>
    <comment ref="B42" authorId="0" shapeId="0">
      <text>
        <r>
          <rPr>
            <b/>
            <sz val="10"/>
            <color indexed="81"/>
            <rFont val="Tahoma"/>
            <family val="2"/>
          </rPr>
          <t xml:space="preserve">LINE ITEM A4. TOTAL INCOME FROM CONFERENCES
Revenues generated from registration and admission fees for continuing education courses and workshops, public affairs events, and symposia offered to members and nonmembers. </t>
        </r>
        <r>
          <rPr>
            <b/>
            <sz val="8"/>
            <color indexed="81"/>
            <rFont val="Tahoma"/>
          </rPr>
          <t xml:space="preserve">
</t>
        </r>
      </text>
    </comment>
    <comment ref="B48" authorId="0" shapeId="0">
      <text>
        <r>
          <rPr>
            <b/>
            <sz val="10"/>
            <color indexed="81"/>
            <rFont val="Tahoma"/>
            <family val="2"/>
          </rPr>
          <t xml:space="preserve">LINE ITEM A5. TOTAL DUES AND ASSESSMENT INCOME
Dues collected from division members and affiliates in amounts assessed by the division.  Dues are collected year-round by the ACS Columbus Office and are processed for payment to Division treasurers by February 15 and August 15 of every year. Also include funds provided from national ACS for the operation of the division, allocated from member’s national dues according to the formula outlined in ACS Bylaw VIII, Sec. 6.  (See “Divisional Allocations” attachment.)
</t>
        </r>
      </text>
    </comment>
    <comment ref="B55" authorId="0" shapeId="0">
      <text>
        <r>
          <rPr>
            <b/>
            <sz val="10"/>
            <color indexed="81"/>
            <rFont val="Tahoma"/>
            <family val="2"/>
          </rPr>
          <t xml:space="preserve">LINE ITEM A6.  TOTAL INVESTMENT INCOME (OPERATING ACCOUNT)
Revenues gained through investment of division funds in checking, passbook savings, money market accounts, certificates of deposit, stocks, bonds, etc.  See also Part C “Investments and Other Assets” included with this report.
</t>
        </r>
      </text>
    </comment>
    <comment ref="B60" authorId="0" shapeId="0">
      <text>
        <r>
          <rPr>
            <b/>
            <sz val="10"/>
            <color indexed="81"/>
            <rFont val="Tahoma"/>
            <family val="2"/>
          </rPr>
          <t>LINE ITEM A7. GAIN (LOSS) FROM SALE OF SECURITIES
Include realized gain or loss from the sale of securities.  Do not include any unrealized gains or losses on securities carried at market value in the books of account.</t>
        </r>
        <r>
          <rPr>
            <b/>
            <sz val="8"/>
            <color indexed="81"/>
            <rFont val="Tahoma"/>
          </rPr>
          <t xml:space="preserve">
</t>
        </r>
      </text>
    </comment>
    <comment ref="B65" authorId="0" shapeId="0">
      <text>
        <r>
          <rPr>
            <b/>
            <sz val="10"/>
            <color indexed="81"/>
            <rFont val="Tahoma"/>
            <family val="2"/>
          </rPr>
          <t xml:space="preserve">LINE ITEM A8.  TOTAL OTHER INCOME
Itemize other revenue that does not seem to fit in one of the categories listed on the form.  Example: ticket sales from social event, posters in the exposition hall, returned check, etc.
</t>
        </r>
      </text>
    </comment>
    <comment ref="B71" authorId="0" shapeId="0">
      <text>
        <r>
          <rPr>
            <b/>
            <sz val="10"/>
            <color indexed="81"/>
            <rFont val="Tahoma"/>
            <family val="2"/>
          </rPr>
          <t>TOTAL INCOME FROM ALL ACTIVITIES - The sum of items A1 through A8 are automatically calculated.</t>
        </r>
      </text>
    </comment>
    <comment ref="B74" authorId="0" shapeId="0">
      <text>
        <r>
          <rPr>
            <b/>
            <sz val="10"/>
            <color indexed="81"/>
            <rFont val="Tahoma"/>
            <family val="2"/>
          </rPr>
          <t xml:space="preserve">LINE ITEM B1. TOTAL CONTRIBUTIONS
Report grants and awards to individuals or organizations.  Also include scholarships, fellowships and research grants to individuals.
</t>
        </r>
      </text>
    </comment>
    <comment ref="B87" authorId="0" shapeId="0">
      <text>
        <r>
          <rPr>
            <b/>
            <sz val="10"/>
            <color indexed="81"/>
            <rFont val="Tahoma"/>
            <family val="2"/>
          </rPr>
          <t>LINE ITEM B2. TOTAL NATIONAL MEETING EXPENSES
Include speaker travel costs, special program costs, costs of experimental programs to improve meetings, guest registrations, on-site division expenses, costs of unique equipment for special presentations, etc.</t>
        </r>
        <r>
          <rPr>
            <b/>
            <sz val="8"/>
            <color indexed="81"/>
            <rFont val="Tahoma"/>
          </rPr>
          <t xml:space="preserve">
</t>
        </r>
      </text>
    </comment>
    <comment ref="B101" authorId="0" shapeId="0">
      <text>
        <r>
          <rPr>
            <b/>
            <sz val="10"/>
            <color indexed="81"/>
            <rFont val="Tahoma"/>
            <family val="2"/>
          </rPr>
          <t xml:space="preserve">LINE ITEM B3. TOTAL INVESTMENT EXPENSES
Include service fees, bank charges, etc.
</t>
        </r>
      </text>
    </comment>
    <comment ref="B107" authorId="0" shapeId="0">
      <text>
        <r>
          <rPr>
            <b/>
            <sz val="10"/>
            <color indexed="81"/>
            <rFont val="Tahoma"/>
            <family val="2"/>
          </rPr>
          <t>LINE ITEM B4. EXPENSES FROM SELF-SUSTAINING ACTIVITIES
Include expenses from activities that are normally expected to be self-supporting and usually take place outside of the ACS national meetings.</t>
        </r>
        <r>
          <rPr>
            <b/>
            <sz val="8"/>
            <color indexed="81"/>
            <rFont val="Tahoma"/>
          </rPr>
          <t xml:space="preserve">
</t>
        </r>
      </text>
    </comment>
    <comment ref="B118" authorId="0" shapeId="0">
      <text>
        <r>
          <rPr>
            <b/>
            <sz val="10"/>
            <color indexed="81"/>
            <rFont val="Tahoma"/>
            <family val="2"/>
          </rPr>
          <t>LINE ITEM B5.  TOTAL PUBLICATION EXPENSES
Include expenses for newsletters, ballots, membership directories, preprints, reprints, proceedings, and any other special publications.</t>
        </r>
        <r>
          <rPr>
            <b/>
            <sz val="8"/>
            <color indexed="81"/>
            <rFont val="Tahoma"/>
          </rPr>
          <t xml:space="preserve">
</t>
        </r>
      </text>
    </comment>
    <comment ref="B127" authorId="0" shapeId="0">
      <text>
        <r>
          <rPr>
            <b/>
            <sz val="10"/>
            <color indexed="81"/>
            <rFont val="Tahoma"/>
            <family val="2"/>
          </rPr>
          <t>LINE ITEM B6.  TOTAL CONFERENCES/WORKSHOPS
Expenses from specialty meetings sponsored or cosponsored by divisions. Also include fees associated with Secretariats, Division Officer’s Caucus, etc.</t>
        </r>
        <r>
          <rPr>
            <b/>
            <sz val="8"/>
            <color indexed="81"/>
            <rFont val="Tahoma"/>
          </rPr>
          <t xml:space="preserve">
</t>
        </r>
      </text>
    </comment>
    <comment ref="B136" authorId="0" shapeId="0">
      <text>
        <r>
          <rPr>
            <b/>
            <sz val="10"/>
            <color indexed="81"/>
            <rFont val="Tahoma"/>
            <family val="2"/>
          </rPr>
          <t>LINE ITEM B7.  TOTAL ADMINISTRATIVE EXPENSES
Include secretarial expenses (stationery, postage, telephone), councilor travel, and officer travel.  Include salaries and general overhead in administrative expenses.</t>
        </r>
        <r>
          <rPr>
            <b/>
            <sz val="8"/>
            <color indexed="81"/>
            <rFont val="Tahoma"/>
          </rPr>
          <t xml:space="preserve">
</t>
        </r>
      </text>
    </comment>
    <comment ref="B146" authorId="0" shapeId="0">
      <text>
        <r>
          <rPr>
            <b/>
            <sz val="10"/>
            <color indexed="81"/>
            <rFont val="Tahoma"/>
            <family val="2"/>
          </rPr>
          <t xml:space="preserve">LINE ITEM B8.  TOTAL OTHER EXPENSES
Itemize under other expenses those that do not seem to fit in one of the categories listed on the form.  </t>
        </r>
        <r>
          <rPr>
            <b/>
            <sz val="8"/>
            <color indexed="81"/>
            <rFont val="Tahoma"/>
          </rPr>
          <t xml:space="preserve">
</t>
        </r>
      </text>
    </comment>
    <comment ref="B151" authorId="0" shapeId="0">
      <text>
        <r>
          <rPr>
            <b/>
            <sz val="10"/>
            <color indexed="81"/>
            <rFont val="Tahoma"/>
            <family val="2"/>
          </rPr>
          <t>TOTAL EXPENSES - The sum of items B1 through B8 are automatically calculated.</t>
        </r>
      </text>
    </comment>
    <comment ref="B153" authorId="0" shapeId="0">
      <text>
        <r>
          <rPr>
            <b/>
            <sz val="10"/>
            <color indexed="81"/>
            <rFont val="Tahoma"/>
            <family val="2"/>
          </rPr>
          <t xml:space="preserve">GAIN (LOSS), OPERATING ACCOUNT
Subtract TOTAL EXPENSES from TOTAL INCOME FROM ACTIVITIES.  </t>
        </r>
        <r>
          <rPr>
            <b/>
            <sz val="8"/>
            <color indexed="81"/>
            <rFont val="Tahoma"/>
          </rPr>
          <t xml:space="preserve">
</t>
        </r>
      </text>
    </comment>
    <comment ref="B158" authorId="0" shapeId="0">
      <text>
        <r>
          <rPr>
            <b/>
            <sz val="10"/>
            <color indexed="81"/>
            <rFont val="Tahoma"/>
            <family val="2"/>
          </rPr>
          <t xml:space="preserve">LINE ITEM C1. INVESTMENTS AND ASSETS (UNRESTRICTED FUNDS)
Insert the End of Year figures from the previous years’ report into Beginning of Year for this report. </t>
        </r>
        <r>
          <rPr>
            <b/>
            <sz val="8"/>
            <color indexed="81"/>
            <rFont val="Tahoma"/>
          </rPr>
          <t xml:space="preserve">
</t>
        </r>
      </text>
    </comment>
    <comment ref="B167" authorId="0" shapeId="0">
      <text>
        <r>
          <rPr>
            <b/>
            <sz val="10"/>
            <color indexed="81"/>
            <rFont val="Tahoma"/>
            <family val="2"/>
          </rPr>
          <t xml:space="preserve">LINE ITEM C2. RESTRICTED INVESTMENT FUNDS
Balances reflected on year-end statements, or current worth of division investments (such as mutual funds, stocks, bonds, etc.).  </t>
        </r>
        <r>
          <rPr>
            <b/>
            <sz val="8"/>
            <color indexed="81"/>
            <rFont val="Tahoma"/>
          </rPr>
          <t xml:space="preserve">
</t>
        </r>
      </text>
    </comment>
    <comment ref="B175" authorId="0" shapeId="0">
      <text>
        <r>
          <rPr>
            <b/>
            <sz val="10"/>
            <color indexed="81"/>
            <rFont val="Tahoma"/>
            <family val="2"/>
          </rPr>
          <t xml:space="preserve">Totals from all worksheets are automatically carried over (linked) into this summary section, which is a short version of the complete financial report. </t>
        </r>
      </text>
    </comment>
    <comment ref="B183" authorId="0" shapeId="0">
      <text>
        <r>
          <rPr>
            <b/>
            <sz val="10"/>
            <color indexed="81"/>
            <rFont val="Tahoma"/>
            <family val="2"/>
          </rPr>
          <t xml:space="preserve">Completing this section is not a formal requirement to DAC.  However, treasurer must understand the impact of these tests to the division’s non-private foundation status.  </t>
        </r>
      </text>
    </comment>
  </commentList>
</comments>
</file>

<file path=xl/comments5.xml><?xml version="1.0" encoding="utf-8"?>
<comments xmlns="http://schemas.openxmlformats.org/spreadsheetml/2006/main">
  <authors>
    <author>brw-lozada</author>
  </authors>
  <commentList>
    <comment ref="B7" authorId="0" shapeId="0">
      <text>
        <r>
          <rPr>
            <b/>
            <sz val="10"/>
            <color indexed="81"/>
            <rFont val="Tahoma"/>
            <family val="2"/>
          </rPr>
          <t>LINE ITEM A1.  TOTAL CONTRIBUTION INCOME
Contributions, gifts, grants, and similar amounts received from members, nonmembers, or outside organizations for specific uses by, or general benefit of, the division.  Include government grants that are equivalent to contributions.    Also include other payments from ACS such as new member commissions, rebates for Councilor travel, PRF Grants.</t>
        </r>
        <r>
          <rPr>
            <b/>
            <sz val="8"/>
            <color indexed="81"/>
            <rFont val="Tahoma"/>
          </rPr>
          <t xml:space="preserve">
</t>
        </r>
      </text>
    </comment>
    <comment ref="B30" authorId="0" shapeId="0">
      <text>
        <r>
          <rPr>
            <b/>
            <sz val="10"/>
            <color indexed="81"/>
            <rFont val="Tahoma"/>
            <family val="2"/>
          </rPr>
          <t>LINE ITEM A2.  TOTAL INCOME FROM SELF-SUSTAINING ACTIVITIES
Include activities that are normally expected to be self-supporting and usually take place outside of the ACS national meetings.</t>
        </r>
        <r>
          <rPr>
            <b/>
            <sz val="8"/>
            <color indexed="81"/>
            <rFont val="Tahoma"/>
          </rPr>
          <t xml:space="preserve">
</t>
        </r>
        <r>
          <rPr>
            <sz val="8"/>
            <color indexed="81"/>
            <rFont val="Tahoma"/>
          </rPr>
          <t xml:space="preserve">
</t>
        </r>
      </text>
    </comment>
    <comment ref="B36" authorId="0" shapeId="0">
      <text>
        <r>
          <rPr>
            <b/>
            <sz val="10"/>
            <color indexed="81"/>
            <rFont val="Tahoma"/>
            <family val="2"/>
          </rPr>
          <t>LINE ITEM A3. TOTAL PUBLICATIONS INCOME 
Revenues generated from the sale of non-member subscriptions, advertising space in the division’s newsletter, book royalties, etc.</t>
        </r>
        <r>
          <rPr>
            <b/>
            <sz val="8"/>
            <color indexed="81"/>
            <rFont val="Tahoma"/>
          </rPr>
          <t xml:space="preserve">
</t>
        </r>
      </text>
    </comment>
    <comment ref="B42" authorId="0" shapeId="0">
      <text>
        <r>
          <rPr>
            <b/>
            <sz val="10"/>
            <color indexed="81"/>
            <rFont val="Tahoma"/>
            <family val="2"/>
          </rPr>
          <t xml:space="preserve">LINE ITEM A4. TOTAL INCOME FROM CONFERENCES
Revenues generated from registration and admission fees for continuing education courses and workshops, public affairs events, and symposia offered to members and nonmembers. </t>
        </r>
        <r>
          <rPr>
            <b/>
            <sz val="8"/>
            <color indexed="81"/>
            <rFont val="Tahoma"/>
          </rPr>
          <t xml:space="preserve">
</t>
        </r>
      </text>
    </comment>
    <comment ref="B48" authorId="0" shapeId="0">
      <text>
        <r>
          <rPr>
            <b/>
            <sz val="10"/>
            <color indexed="81"/>
            <rFont val="Tahoma"/>
            <family val="2"/>
          </rPr>
          <t xml:space="preserve">LINE ITEM A5. TOTAL DUES AND ASSESSMENT INCOME
Dues collected from division members and affiliates in amounts assessed by the division.  Dues are collected year-round by the ACS Columbus Office and are processed for payment to Division treasurers by February 15 and August 15 of every year. Also include funds provided from national ACS for the operation of the division, allocated from member’s national dues according to the formula outlined in ACS Bylaw VIII, Sec. 6.  (See “Divisional Allocations” attachment.)
</t>
        </r>
      </text>
    </comment>
    <comment ref="B55" authorId="0" shapeId="0">
      <text>
        <r>
          <rPr>
            <b/>
            <sz val="10"/>
            <color indexed="81"/>
            <rFont val="Tahoma"/>
            <family val="2"/>
          </rPr>
          <t xml:space="preserve">LINE ITEM A6.  TOTAL INVESTMENT INCOME (OPERATING ACCOUNT)
Revenues gained through investment of division funds in checking, passbook savings, money market accounts, certificates of deposit, stocks, bonds, etc.  See also Part C “Investments and Other Assets” included with this report.
</t>
        </r>
      </text>
    </comment>
    <comment ref="B60" authorId="0" shapeId="0">
      <text>
        <r>
          <rPr>
            <b/>
            <sz val="10"/>
            <color indexed="81"/>
            <rFont val="Tahoma"/>
            <family val="2"/>
          </rPr>
          <t>LINE ITEM A7. GAIN (LOSS) FROM SALE OF SECURITIES
Include realized gain or loss from the sale of securities.  Do not include any unrealized gains or losses on securities carried at market value in the books of account.</t>
        </r>
        <r>
          <rPr>
            <b/>
            <sz val="8"/>
            <color indexed="81"/>
            <rFont val="Tahoma"/>
          </rPr>
          <t xml:space="preserve">
</t>
        </r>
      </text>
    </comment>
    <comment ref="B65" authorId="0" shapeId="0">
      <text>
        <r>
          <rPr>
            <b/>
            <sz val="10"/>
            <color indexed="81"/>
            <rFont val="Tahoma"/>
            <family val="2"/>
          </rPr>
          <t xml:space="preserve">LINE ITEM A8.  TOTAL OTHER INCOME
Itemize other revenue that does not seem to fit in one of the categories listed on the form.  Example: ticket sales from social event, posters in the exposition hall, returned check, etc.
</t>
        </r>
      </text>
    </comment>
    <comment ref="B71" authorId="0" shapeId="0">
      <text>
        <r>
          <rPr>
            <b/>
            <sz val="10"/>
            <color indexed="81"/>
            <rFont val="Tahoma"/>
            <family val="2"/>
          </rPr>
          <t>TOTAL INCOME FROM ALL ACTIVITIES - The sum of items A1 through A8 are automatically calculated.</t>
        </r>
      </text>
    </comment>
    <comment ref="B74" authorId="0" shapeId="0">
      <text>
        <r>
          <rPr>
            <b/>
            <sz val="10"/>
            <color indexed="81"/>
            <rFont val="Tahoma"/>
            <family val="2"/>
          </rPr>
          <t xml:space="preserve">LINE ITEM B1. TOTAL CONTRIBUTIONS
Report grants and awards to individuals or organizations.  Also include scholarships, fellowships and research grants to individuals.
</t>
        </r>
      </text>
    </comment>
    <comment ref="B87" authorId="0" shapeId="0">
      <text>
        <r>
          <rPr>
            <b/>
            <sz val="10"/>
            <color indexed="81"/>
            <rFont val="Tahoma"/>
            <family val="2"/>
          </rPr>
          <t>LINE ITEM B2. TOTAL NATIONAL MEETING EXPENSES
Include speaker travel costs, special program costs, costs of experimental programs to improve meetings, guest registrations, on-site division expenses, costs of unique equipment for special presentations, etc.</t>
        </r>
        <r>
          <rPr>
            <b/>
            <sz val="8"/>
            <color indexed="81"/>
            <rFont val="Tahoma"/>
          </rPr>
          <t xml:space="preserve">
</t>
        </r>
      </text>
    </comment>
    <comment ref="B101" authorId="0" shapeId="0">
      <text>
        <r>
          <rPr>
            <b/>
            <sz val="10"/>
            <color indexed="81"/>
            <rFont val="Tahoma"/>
            <family val="2"/>
          </rPr>
          <t xml:space="preserve">LINE ITEM B3. TOTAL INVESTMENT EXPENSES
Include service fees, bank charges, etc.
</t>
        </r>
      </text>
    </comment>
    <comment ref="B107" authorId="0" shapeId="0">
      <text>
        <r>
          <rPr>
            <b/>
            <sz val="10"/>
            <color indexed="81"/>
            <rFont val="Tahoma"/>
            <family val="2"/>
          </rPr>
          <t>LINE ITEM B4. EXPENSES FROM SELF-SUSTAINING ACTIVITIES
Include expenses from activities that are normally expected to be self-supporting and usually take place outside of the ACS national meetings.</t>
        </r>
        <r>
          <rPr>
            <b/>
            <sz val="8"/>
            <color indexed="81"/>
            <rFont val="Tahoma"/>
          </rPr>
          <t xml:space="preserve">
</t>
        </r>
      </text>
    </comment>
    <comment ref="B118" authorId="0" shapeId="0">
      <text>
        <r>
          <rPr>
            <b/>
            <sz val="10"/>
            <color indexed="81"/>
            <rFont val="Tahoma"/>
            <family val="2"/>
          </rPr>
          <t>LINE ITEM B5.  TOTAL PUBLICATION EXPENSES
Include expenses for newsletters, ballots, membership directories, preprints, reprints, proceedings, and any other special publications.</t>
        </r>
        <r>
          <rPr>
            <b/>
            <sz val="8"/>
            <color indexed="81"/>
            <rFont val="Tahoma"/>
          </rPr>
          <t xml:space="preserve">
</t>
        </r>
      </text>
    </comment>
    <comment ref="B127" authorId="0" shapeId="0">
      <text>
        <r>
          <rPr>
            <b/>
            <sz val="10"/>
            <color indexed="81"/>
            <rFont val="Tahoma"/>
            <family val="2"/>
          </rPr>
          <t>LINE ITEM B6.  TOTAL CONFERENCES/WORKSHOPS
Expenses from specialty meetings sponsored or cosponsored by divisions. Also include fees associated with Secretariats, Division Officer’s Caucus, etc.</t>
        </r>
        <r>
          <rPr>
            <b/>
            <sz val="8"/>
            <color indexed="81"/>
            <rFont val="Tahoma"/>
          </rPr>
          <t xml:space="preserve">
</t>
        </r>
      </text>
    </comment>
    <comment ref="B136" authorId="0" shapeId="0">
      <text>
        <r>
          <rPr>
            <b/>
            <sz val="10"/>
            <color indexed="81"/>
            <rFont val="Tahoma"/>
            <family val="2"/>
          </rPr>
          <t>LINE ITEM B7.  TOTAL ADMINISTRATIVE EXPENSES
Include secretarial expenses (stationery, postage, telephone), councilor travel, and officer travel.  Include salaries and general overhead in administrative expenses.</t>
        </r>
        <r>
          <rPr>
            <b/>
            <sz val="8"/>
            <color indexed="81"/>
            <rFont val="Tahoma"/>
          </rPr>
          <t xml:space="preserve">
</t>
        </r>
      </text>
    </comment>
    <comment ref="B146" authorId="0" shapeId="0">
      <text>
        <r>
          <rPr>
            <b/>
            <sz val="10"/>
            <color indexed="81"/>
            <rFont val="Tahoma"/>
            <family val="2"/>
          </rPr>
          <t xml:space="preserve">LINE ITEM B8.  TOTAL OTHER EXPENSES
Itemize under other expenses those that do not seem to fit in one of the categories listed on the form.  </t>
        </r>
        <r>
          <rPr>
            <b/>
            <sz val="8"/>
            <color indexed="81"/>
            <rFont val="Tahoma"/>
          </rPr>
          <t xml:space="preserve">
</t>
        </r>
      </text>
    </comment>
    <comment ref="B151" authorId="0" shapeId="0">
      <text>
        <r>
          <rPr>
            <b/>
            <sz val="10"/>
            <color indexed="81"/>
            <rFont val="Tahoma"/>
            <family val="2"/>
          </rPr>
          <t>TOTAL EXPENSES - The sum of items B1 through B8 are automatically calculated.</t>
        </r>
      </text>
    </comment>
    <comment ref="B153" authorId="0" shapeId="0">
      <text>
        <r>
          <rPr>
            <b/>
            <sz val="10"/>
            <color indexed="81"/>
            <rFont val="Tahoma"/>
            <family val="2"/>
          </rPr>
          <t xml:space="preserve">GAIN (LOSS), OPERATING ACCOUNT
Subtract TOTAL EXPENSES from TOTAL INCOME FROM ACTIVITIES.  </t>
        </r>
        <r>
          <rPr>
            <b/>
            <sz val="8"/>
            <color indexed="81"/>
            <rFont val="Tahoma"/>
          </rPr>
          <t xml:space="preserve">
</t>
        </r>
      </text>
    </comment>
    <comment ref="B158" authorId="0" shapeId="0">
      <text>
        <r>
          <rPr>
            <b/>
            <sz val="10"/>
            <color indexed="81"/>
            <rFont val="Tahoma"/>
            <family val="2"/>
          </rPr>
          <t xml:space="preserve">LINE ITEM C1. INVESTMENTS AND ASSETS (UNRESTRICTED FUNDS)
Insert the End of Year figures from the previous years’ report into Beginning of Year for this report. </t>
        </r>
        <r>
          <rPr>
            <b/>
            <sz val="8"/>
            <color indexed="81"/>
            <rFont val="Tahoma"/>
          </rPr>
          <t xml:space="preserve">
</t>
        </r>
      </text>
    </comment>
    <comment ref="B167" authorId="0" shapeId="0">
      <text>
        <r>
          <rPr>
            <b/>
            <sz val="10"/>
            <color indexed="81"/>
            <rFont val="Tahoma"/>
            <family val="2"/>
          </rPr>
          <t xml:space="preserve">LINE ITEM C2. RESTRICTED INVESTMENT FUNDS
Balances reflected on year-end statements, or current worth of division investments (such as mutual funds, stocks, bonds, etc.).  </t>
        </r>
        <r>
          <rPr>
            <b/>
            <sz val="8"/>
            <color indexed="81"/>
            <rFont val="Tahoma"/>
          </rPr>
          <t xml:space="preserve">
</t>
        </r>
      </text>
    </comment>
    <comment ref="B175" authorId="0" shapeId="0">
      <text>
        <r>
          <rPr>
            <b/>
            <sz val="10"/>
            <color indexed="81"/>
            <rFont val="Tahoma"/>
            <family val="2"/>
          </rPr>
          <t xml:space="preserve">Totals from all worksheets are automatically carried over (linked) into this summary section, which is a short version of the complete financial report. </t>
        </r>
      </text>
    </comment>
    <comment ref="B183" authorId="0" shapeId="0">
      <text>
        <r>
          <rPr>
            <b/>
            <sz val="10"/>
            <color indexed="81"/>
            <rFont val="Tahoma"/>
            <family val="2"/>
          </rPr>
          <t xml:space="preserve">Completing this section is not a formal requirement to DAC.  However, treasurer must understand the impact of these tests to the division’s non-private foundation status.  </t>
        </r>
      </text>
    </comment>
  </commentList>
</comments>
</file>

<file path=xl/comments6.xml><?xml version="1.0" encoding="utf-8"?>
<comments xmlns="http://schemas.openxmlformats.org/spreadsheetml/2006/main">
  <authors>
    <author>brw-lozada</author>
  </authors>
  <commentList>
    <comment ref="B7" authorId="0" shapeId="0">
      <text>
        <r>
          <rPr>
            <b/>
            <sz val="10"/>
            <color indexed="81"/>
            <rFont val="Tahoma"/>
            <family val="2"/>
          </rPr>
          <t>LINE ITEM A1.  TOTAL CONTRIBUTION INCOME
Contributions, gifts, grants, and similar amounts received from members, nonmembers, or outside organizations for specific uses by, or general benefit of, the division.  Include government grants that are equivalent to contributions.    Also include other payments from ACS such as new member commissions, rebates for Councilor travel, PRF Grants.</t>
        </r>
        <r>
          <rPr>
            <b/>
            <sz val="8"/>
            <color indexed="81"/>
            <rFont val="Tahoma"/>
          </rPr>
          <t xml:space="preserve">
</t>
        </r>
      </text>
    </comment>
    <comment ref="B30" authorId="0" shapeId="0">
      <text>
        <r>
          <rPr>
            <b/>
            <sz val="10"/>
            <color indexed="81"/>
            <rFont val="Tahoma"/>
            <family val="2"/>
          </rPr>
          <t>LINE ITEM A2.  TOTAL INCOME FROM SELF-SUSTAINING ACTIVITIES
Include activities that are normally expected to be self-supporting and usually take place outside of the ACS national meetings.</t>
        </r>
        <r>
          <rPr>
            <b/>
            <sz val="8"/>
            <color indexed="81"/>
            <rFont val="Tahoma"/>
          </rPr>
          <t xml:space="preserve">
</t>
        </r>
        <r>
          <rPr>
            <sz val="8"/>
            <color indexed="81"/>
            <rFont val="Tahoma"/>
          </rPr>
          <t xml:space="preserve">
</t>
        </r>
      </text>
    </comment>
    <comment ref="B36" authorId="0" shapeId="0">
      <text>
        <r>
          <rPr>
            <b/>
            <sz val="10"/>
            <color indexed="81"/>
            <rFont val="Tahoma"/>
            <family val="2"/>
          </rPr>
          <t>LINE ITEM A3. TOTAL PUBLICATIONS INCOME 
Revenues generated from the sale of non-member subscriptions, advertising space in the division’s newsletter, book royalties, etc.</t>
        </r>
        <r>
          <rPr>
            <b/>
            <sz val="8"/>
            <color indexed="81"/>
            <rFont val="Tahoma"/>
          </rPr>
          <t xml:space="preserve">
</t>
        </r>
      </text>
    </comment>
    <comment ref="B42" authorId="0" shapeId="0">
      <text>
        <r>
          <rPr>
            <b/>
            <sz val="10"/>
            <color indexed="81"/>
            <rFont val="Tahoma"/>
            <family val="2"/>
          </rPr>
          <t xml:space="preserve">LINE ITEM A4. TOTAL INCOME FROM CONFERENCES
Revenues generated from registration and admission fees for continuing education courses and workshops, public affairs events, and symposia offered to members and nonmembers. </t>
        </r>
        <r>
          <rPr>
            <b/>
            <sz val="8"/>
            <color indexed="81"/>
            <rFont val="Tahoma"/>
          </rPr>
          <t xml:space="preserve">
</t>
        </r>
      </text>
    </comment>
    <comment ref="B48" authorId="0" shapeId="0">
      <text>
        <r>
          <rPr>
            <b/>
            <sz val="10"/>
            <color indexed="81"/>
            <rFont val="Tahoma"/>
            <family val="2"/>
          </rPr>
          <t xml:space="preserve">LINE ITEM A5. TOTAL DUES AND ASSESSMENT INCOME
Dues collected from division members and affiliates in amounts assessed by the division.  Dues are collected year-round by the ACS Columbus Office and are processed for payment to Division treasurers by February 15 and August 15 of every year. Also include funds provided from national ACS for the operation of the division, allocated from member’s national dues according to the formula outlined in ACS Bylaw VIII, Sec. 6.  (See “Divisional Allocations” attachment.)
</t>
        </r>
      </text>
    </comment>
    <comment ref="B55" authorId="0" shapeId="0">
      <text>
        <r>
          <rPr>
            <b/>
            <sz val="10"/>
            <color indexed="81"/>
            <rFont val="Tahoma"/>
            <family val="2"/>
          </rPr>
          <t xml:space="preserve">LINE ITEM A6.  TOTAL INVESTMENT INCOME (OPERATING ACCOUNT)
Revenues gained through investment of division funds in checking, passbook savings, money market accounts, certificates of deposit, stocks, bonds, etc.  See also Part C “Investments and Other Assets” included with this report.
</t>
        </r>
      </text>
    </comment>
    <comment ref="B60" authorId="0" shapeId="0">
      <text>
        <r>
          <rPr>
            <b/>
            <sz val="10"/>
            <color indexed="81"/>
            <rFont val="Tahoma"/>
            <family val="2"/>
          </rPr>
          <t>LINE ITEM A7. GAIN (LOSS) FROM SALE OF SECURITIES
Include realized gain or loss from the sale of securities.  Do not include any unrealized gains or losses on securities carried at market value in the books of account.</t>
        </r>
        <r>
          <rPr>
            <b/>
            <sz val="8"/>
            <color indexed="81"/>
            <rFont val="Tahoma"/>
          </rPr>
          <t xml:space="preserve">
</t>
        </r>
      </text>
    </comment>
    <comment ref="B65" authorId="0" shapeId="0">
      <text>
        <r>
          <rPr>
            <b/>
            <sz val="10"/>
            <color indexed="81"/>
            <rFont val="Tahoma"/>
            <family val="2"/>
          </rPr>
          <t xml:space="preserve">LINE ITEM A8.  TOTAL OTHER INCOME
Itemize other revenue that does not seem to fit in one of the categories listed on the form.  Example: ticket sales from social event, posters in the exposition hall, returned check, etc.
</t>
        </r>
      </text>
    </comment>
    <comment ref="B71" authorId="0" shapeId="0">
      <text>
        <r>
          <rPr>
            <b/>
            <sz val="10"/>
            <color indexed="81"/>
            <rFont val="Tahoma"/>
            <family val="2"/>
          </rPr>
          <t>TOTAL INCOME FROM ALL ACTIVITIES - The sum of items A1 through A8 are automatically calculated.</t>
        </r>
      </text>
    </comment>
    <comment ref="B74" authorId="0" shapeId="0">
      <text>
        <r>
          <rPr>
            <b/>
            <sz val="10"/>
            <color indexed="81"/>
            <rFont val="Tahoma"/>
            <family val="2"/>
          </rPr>
          <t xml:space="preserve">LINE ITEM B1. TOTAL CONTRIBUTIONS
Report grants and awards to individuals or organizations.  Also include scholarships, fellowships and research grants to individuals.
</t>
        </r>
      </text>
    </comment>
    <comment ref="B87" authorId="0" shapeId="0">
      <text>
        <r>
          <rPr>
            <b/>
            <sz val="10"/>
            <color indexed="81"/>
            <rFont val="Tahoma"/>
            <family val="2"/>
          </rPr>
          <t>LINE ITEM B2. TOTAL NATIONAL MEETING EXPENSES
Include speaker travel costs, special program costs, costs of experimental programs to improve meetings, guest registrations, on-site division expenses, costs of unique equipment for special presentations, etc.</t>
        </r>
        <r>
          <rPr>
            <b/>
            <sz val="8"/>
            <color indexed="81"/>
            <rFont val="Tahoma"/>
          </rPr>
          <t xml:space="preserve">
</t>
        </r>
      </text>
    </comment>
    <comment ref="B101" authorId="0" shapeId="0">
      <text>
        <r>
          <rPr>
            <b/>
            <sz val="10"/>
            <color indexed="81"/>
            <rFont val="Tahoma"/>
            <family val="2"/>
          </rPr>
          <t xml:space="preserve">LINE ITEM B3. TOTAL INVESTMENT EXPENSES
Include service fees, bank charges, etc.
</t>
        </r>
      </text>
    </comment>
    <comment ref="B107" authorId="0" shapeId="0">
      <text>
        <r>
          <rPr>
            <b/>
            <sz val="10"/>
            <color indexed="81"/>
            <rFont val="Tahoma"/>
            <family val="2"/>
          </rPr>
          <t>LINE ITEM B4. EXPENSES FROM SELF-SUSTAINING ACTIVITIES
Include expenses from activities that are normally expected to be self-supporting and usually take place outside of the ACS national meetings.</t>
        </r>
        <r>
          <rPr>
            <b/>
            <sz val="8"/>
            <color indexed="81"/>
            <rFont val="Tahoma"/>
          </rPr>
          <t xml:space="preserve">
</t>
        </r>
      </text>
    </comment>
    <comment ref="B118" authorId="0" shapeId="0">
      <text>
        <r>
          <rPr>
            <b/>
            <sz val="10"/>
            <color indexed="81"/>
            <rFont val="Tahoma"/>
            <family val="2"/>
          </rPr>
          <t>LINE ITEM B5.  TOTAL PUBLICATION EXPENSES
Include expenses for newsletters, ballots, membership directories, preprints, reprints, proceedings, and any other special publications.</t>
        </r>
        <r>
          <rPr>
            <b/>
            <sz val="8"/>
            <color indexed="81"/>
            <rFont val="Tahoma"/>
          </rPr>
          <t xml:space="preserve">
</t>
        </r>
      </text>
    </comment>
    <comment ref="B127" authorId="0" shapeId="0">
      <text>
        <r>
          <rPr>
            <b/>
            <sz val="10"/>
            <color indexed="81"/>
            <rFont val="Tahoma"/>
            <family val="2"/>
          </rPr>
          <t>LINE ITEM B6.  TOTAL CONFERENCES/WORKSHOPS
Expenses from specialty meetings sponsored or cosponsored by divisions. Also include fees associated with Secretariats, Division Officer’s Caucus, etc.</t>
        </r>
        <r>
          <rPr>
            <b/>
            <sz val="8"/>
            <color indexed="81"/>
            <rFont val="Tahoma"/>
          </rPr>
          <t xml:space="preserve">
</t>
        </r>
      </text>
    </comment>
    <comment ref="B136" authorId="0" shapeId="0">
      <text>
        <r>
          <rPr>
            <b/>
            <sz val="10"/>
            <color indexed="81"/>
            <rFont val="Tahoma"/>
            <family val="2"/>
          </rPr>
          <t>LINE ITEM B7.  TOTAL ADMINISTRATIVE EXPENSES
Include secretarial expenses (stationery, postage, telephone), councilor travel, and officer travel.  Include salaries and general overhead in administrative expenses.</t>
        </r>
        <r>
          <rPr>
            <b/>
            <sz val="8"/>
            <color indexed="81"/>
            <rFont val="Tahoma"/>
          </rPr>
          <t xml:space="preserve">
</t>
        </r>
      </text>
    </comment>
    <comment ref="B146" authorId="0" shapeId="0">
      <text>
        <r>
          <rPr>
            <b/>
            <sz val="10"/>
            <color indexed="81"/>
            <rFont val="Tahoma"/>
            <family val="2"/>
          </rPr>
          <t xml:space="preserve">LINE ITEM B8.  TOTAL OTHER EXPENSES
Itemize under other expenses those that do not seem to fit in one of the categories listed on the form.  </t>
        </r>
        <r>
          <rPr>
            <b/>
            <sz val="8"/>
            <color indexed="81"/>
            <rFont val="Tahoma"/>
          </rPr>
          <t xml:space="preserve">
</t>
        </r>
      </text>
    </comment>
    <comment ref="B151" authorId="0" shapeId="0">
      <text>
        <r>
          <rPr>
            <b/>
            <sz val="10"/>
            <color indexed="81"/>
            <rFont val="Tahoma"/>
            <family val="2"/>
          </rPr>
          <t>TOTAL EXPENSES - The sum of items B1 through B8 are automatically calculated.</t>
        </r>
      </text>
    </comment>
    <comment ref="B153" authorId="0" shapeId="0">
      <text>
        <r>
          <rPr>
            <b/>
            <sz val="10"/>
            <color indexed="81"/>
            <rFont val="Tahoma"/>
            <family val="2"/>
          </rPr>
          <t xml:space="preserve">GAIN (LOSS), OPERATING ACCOUNT
Subtract TOTAL EXPENSES from TOTAL INCOME FROM ACTIVITIES.  </t>
        </r>
        <r>
          <rPr>
            <b/>
            <sz val="8"/>
            <color indexed="81"/>
            <rFont val="Tahoma"/>
          </rPr>
          <t xml:space="preserve">
</t>
        </r>
      </text>
    </comment>
    <comment ref="B158" authorId="0" shapeId="0">
      <text>
        <r>
          <rPr>
            <b/>
            <sz val="10"/>
            <color indexed="81"/>
            <rFont val="Tahoma"/>
            <family val="2"/>
          </rPr>
          <t xml:space="preserve">LINE ITEM C1. INVESTMENTS AND ASSETS (UNRESTRICTED FUNDS)
Insert the End of Year figures from the previous years’ report into Beginning of Year for this report. </t>
        </r>
        <r>
          <rPr>
            <b/>
            <sz val="8"/>
            <color indexed="81"/>
            <rFont val="Tahoma"/>
          </rPr>
          <t xml:space="preserve">
</t>
        </r>
      </text>
    </comment>
    <comment ref="B167" authorId="0" shapeId="0">
      <text>
        <r>
          <rPr>
            <b/>
            <sz val="10"/>
            <color indexed="81"/>
            <rFont val="Tahoma"/>
            <family val="2"/>
          </rPr>
          <t xml:space="preserve">LINE ITEM C2. RESTRICTED INVESTMENT FUNDS
Balances reflected on year-end statements, or current worth of division investments (such as mutual funds, stocks, bonds, etc.).  </t>
        </r>
        <r>
          <rPr>
            <b/>
            <sz val="8"/>
            <color indexed="81"/>
            <rFont val="Tahoma"/>
          </rPr>
          <t xml:space="preserve">
</t>
        </r>
      </text>
    </comment>
    <comment ref="B175" authorId="0" shapeId="0">
      <text>
        <r>
          <rPr>
            <b/>
            <sz val="10"/>
            <color indexed="81"/>
            <rFont val="Tahoma"/>
            <family val="2"/>
          </rPr>
          <t xml:space="preserve">Totals from all worksheets are automatically carried over (linked) into this summary section, which is a short version of the complete financial report. </t>
        </r>
      </text>
    </comment>
    <comment ref="B183" authorId="0" shapeId="0">
      <text>
        <r>
          <rPr>
            <b/>
            <sz val="10"/>
            <color indexed="81"/>
            <rFont val="Tahoma"/>
            <family val="2"/>
          </rPr>
          <t xml:space="preserve">Completing this section is not a formal requirement to DAC.  However, treasurer must understand the impact of these tests to the division’s non-private foundation status.  </t>
        </r>
      </text>
    </comment>
  </commentList>
</comments>
</file>

<file path=xl/comments7.xml><?xml version="1.0" encoding="utf-8"?>
<comments xmlns="http://schemas.openxmlformats.org/spreadsheetml/2006/main">
  <authors>
    <author>brw-lozada</author>
  </authors>
  <commentList>
    <comment ref="B7" authorId="0" shapeId="0">
      <text>
        <r>
          <rPr>
            <b/>
            <sz val="10"/>
            <color indexed="81"/>
            <rFont val="Tahoma"/>
            <family val="2"/>
          </rPr>
          <t>LINE ITEM A1.  TOTAL CONTRIBUTION INCOME
Contributions, gifts, grants, and similar amounts received from members, nonmembers, or outside organizations for specific uses by, or general benefit of, the division.  Include government grants that are equivalent to contributions.    Also include other payments from ACS such as new member commissions, rebates for Councilor travel, PRF Grants.</t>
        </r>
        <r>
          <rPr>
            <b/>
            <sz val="8"/>
            <color indexed="81"/>
            <rFont val="Tahoma"/>
          </rPr>
          <t xml:space="preserve">
</t>
        </r>
      </text>
    </comment>
    <comment ref="B30" authorId="0" shapeId="0">
      <text>
        <r>
          <rPr>
            <b/>
            <sz val="10"/>
            <color indexed="81"/>
            <rFont val="Tahoma"/>
            <family val="2"/>
          </rPr>
          <t>LINE ITEM A2.  TOTAL INCOME FROM SELF-SUSTAINING ACTIVITIES
Include activities that are normally expected to be self-supporting and usually take place outside of the ACS national meetings.</t>
        </r>
        <r>
          <rPr>
            <b/>
            <sz val="8"/>
            <color indexed="81"/>
            <rFont val="Tahoma"/>
          </rPr>
          <t xml:space="preserve">
</t>
        </r>
        <r>
          <rPr>
            <sz val="8"/>
            <color indexed="81"/>
            <rFont val="Tahoma"/>
          </rPr>
          <t xml:space="preserve">
</t>
        </r>
      </text>
    </comment>
    <comment ref="B36" authorId="0" shapeId="0">
      <text>
        <r>
          <rPr>
            <b/>
            <sz val="10"/>
            <color indexed="81"/>
            <rFont val="Tahoma"/>
            <family val="2"/>
          </rPr>
          <t>LINE ITEM A3. TOTAL PUBLICATIONS INCOME 
Revenues generated from the sale of non-member subscriptions, advertising space in the division’s newsletter, book royalties, etc.</t>
        </r>
        <r>
          <rPr>
            <b/>
            <sz val="8"/>
            <color indexed="81"/>
            <rFont val="Tahoma"/>
          </rPr>
          <t xml:space="preserve">
</t>
        </r>
      </text>
    </comment>
    <comment ref="B42" authorId="0" shapeId="0">
      <text>
        <r>
          <rPr>
            <b/>
            <sz val="10"/>
            <color indexed="81"/>
            <rFont val="Tahoma"/>
            <family val="2"/>
          </rPr>
          <t xml:space="preserve">LINE ITEM A4. TOTAL INCOME FROM CONFERENCES
Revenues generated from registration and admission fees for continuing education courses and workshops, public affairs events, and symposia offered to members and nonmembers. </t>
        </r>
        <r>
          <rPr>
            <b/>
            <sz val="8"/>
            <color indexed="81"/>
            <rFont val="Tahoma"/>
          </rPr>
          <t xml:space="preserve">
</t>
        </r>
      </text>
    </comment>
    <comment ref="B48" authorId="0" shapeId="0">
      <text>
        <r>
          <rPr>
            <b/>
            <sz val="10"/>
            <color indexed="81"/>
            <rFont val="Tahoma"/>
            <family val="2"/>
          </rPr>
          <t xml:space="preserve">LINE ITEM A5. TOTAL DUES AND ASSESSMENT INCOME
Dues collected from division members and affiliates in amounts assessed by the division.  Dues are collected year-round by the ACS Columbus Office and are processed for payment to Division treasurers by February 15 and August 15 of every year. Also include funds provided from national ACS for the operation of the division, allocated from member’s national dues according to the formula outlined in ACS Bylaw VIII, Sec. 6.  (See “Divisional Allocations” attachment.)
</t>
        </r>
      </text>
    </comment>
    <comment ref="B55" authorId="0" shapeId="0">
      <text>
        <r>
          <rPr>
            <b/>
            <sz val="10"/>
            <color indexed="81"/>
            <rFont val="Tahoma"/>
            <family val="2"/>
          </rPr>
          <t xml:space="preserve">LINE ITEM A6.  TOTAL INVESTMENT INCOME (OPERATING ACCOUNT)
Revenues gained through investment of division funds in checking, passbook savings, money market accounts, certificates of deposit, stocks, bonds, etc.  See also Part C “Investments and Other Assets” included with this report.
</t>
        </r>
      </text>
    </comment>
    <comment ref="B60" authorId="0" shapeId="0">
      <text>
        <r>
          <rPr>
            <b/>
            <sz val="10"/>
            <color indexed="81"/>
            <rFont val="Tahoma"/>
            <family val="2"/>
          </rPr>
          <t>LINE ITEM A7. GAIN (LOSS) FROM SALE OF SECURITIES
Include realized gain or loss from the sale of securities.  Do not include any unrealized gains or losses on securities carried at market value in the books of account.</t>
        </r>
        <r>
          <rPr>
            <b/>
            <sz val="8"/>
            <color indexed="81"/>
            <rFont val="Tahoma"/>
          </rPr>
          <t xml:space="preserve">
</t>
        </r>
      </text>
    </comment>
    <comment ref="B65" authorId="0" shapeId="0">
      <text>
        <r>
          <rPr>
            <b/>
            <sz val="10"/>
            <color indexed="81"/>
            <rFont val="Tahoma"/>
            <family val="2"/>
          </rPr>
          <t xml:space="preserve">LINE ITEM A8.  TOTAL OTHER INCOME
Itemize other revenue that does not seem to fit in one of the categories listed on the form.  Example: ticket sales from social event, posters in the exposition hall, returned check, etc.
</t>
        </r>
      </text>
    </comment>
    <comment ref="B71" authorId="0" shapeId="0">
      <text>
        <r>
          <rPr>
            <b/>
            <sz val="10"/>
            <color indexed="81"/>
            <rFont val="Tahoma"/>
            <family val="2"/>
          </rPr>
          <t>TOTAL INCOME FROM ALL ACTIVITIES - The sum of items A1 through A8 are automatically calculated.</t>
        </r>
      </text>
    </comment>
    <comment ref="B74" authorId="0" shapeId="0">
      <text>
        <r>
          <rPr>
            <b/>
            <sz val="10"/>
            <color indexed="81"/>
            <rFont val="Tahoma"/>
            <family val="2"/>
          </rPr>
          <t xml:space="preserve">LINE ITEM B1. TOTAL CONTRIBUTIONS
Report grants and awards to individuals or organizations.  Also include scholarships, fellowships and research grants to individuals.
</t>
        </r>
      </text>
    </comment>
    <comment ref="B87" authorId="0" shapeId="0">
      <text>
        <r>
          <rPr>
            <b/>
            <sz val="10"/>
            <color indexed="81"/>
            <rFont val="Tahoma"/>
            <family val="2"/>
          </rPr>
          <t>LINE ITEM B2. TOTAL NATIONAL MEETING EXPENSES
Include speaker travel costs, special program costs, costs of experimental programs to improve meetings, guest registrations, on-site division expenses, costs of unique equipment for special presentations, etc.</t>
        </r>
        <r>
          <rPr>
            <b/>
            <sz val="8"/>
            <color indexed="81"/>
            <rFont val="Tahoma"/>
          </rPr>
          <t xml:space="preserve">
</t>
        </r>
      </text>
    </comment>
    <comment ref="B101" authorId="0" shapeId="0">
      <text>
        <r>
          <rPr>
            <b/>
            <sz val="10"/>
            <color indexed="81"/>
            <rFont val="Tahoma"/>
            <family val="2"/>
          </rPr>
          <t xml:space="preserve">LINE ITEM B3. TOTAL INVESTMENT EXPENSES
Include service fees, bank charges, etc.
</t>
        </r>
      </text>
    </comment>
    <comment ref="B107" authorId="0" shapeId="0">
      <text>
        <r>
          <rPr>
            <b/>
            <sz val="10"/>
            <color indexed="81"/>
            <rFont val="Tahoma"/>
            <family val="2"/>
          </rPr>
          <t>LINE ITEM B4. EXPENSES FROM SELF-SUSTAINING ACTIVITIES
Include expenses from activities that are normally expected to be self-supporting and usually take place outside of the ACS national meetings.</t>
        </r>
        <r>
          <rPr>
            <b/>
            <sz val="8"/>
            <color indexed="81"/>
            <rFont val="Tahoma"/>
          </rPr>
          <t xml:space="preserve">
</t>
        </r>
      </text>
    </comment>
    <comment ref="B118" authorId="0" shapeId="0">
      <text>
        <r>
          <rPr>
            <b/>
            <sz val="10"/>
            <color indexed="81"/>
            <rFont val="Tahoma"/>
            <family val="2"/>
          </rPr>
          <t>LINE ITEM B5.  TOTAL PUBLICATION EXPENSES
Include expenses for newsletters, ballots, membership directories, preprints, reprints, proceedings, and any other special publications.</t>
        </r>
        <r>
          <rPr>
            <b/>
            <sz val="8"/>
            <color indexed="81"/>
            <rFont val="Tahoma"/>
          </rPr>
          <t xml:space="preserve">
</t>
        </r>
      </text>
    </comment>
    <comment ref="B127" authorId="0" shapeId="0">
      <text>
        <r>
          <rPr>
            <b/>
            <sz val="10"/>
            <color indexed="81"/>
            <rFont val="Tahoma"/>
            <family val="2"/>
          </rPr>
          <t>LINE ITEM B6.  TOTAL CONFERENCES/WORKSHOPS
Expenses from specialty meetings sponsored or cosponsored by divisions. Also include fees associated with Secretariats, Division Officer’s Caucus, etc.</t>
        </r>
        <r>
          <rPr>
            <b/>
            <sz val="8"/>
            <color indexed="81"/>
            <rFont val="Tahoma"/>
          </rPr>
          <t xml:space="preserve">
</t>
        </r>
      </text>
    </comment>
    <comment ref="B136" authorId="0" shapeId="0">
      <text>
        <r>
          <rPr>
            <b/>
            <sz val="10"/>
            <color indexed="81"/>
            <rFont val="Tahoma"/>
            <family val="2"/>
          </rPr>
          <t>LINE ITEM B7.  TOTAL ADMINISTRATIVE EXPENSES
Include secretarial expenses (stationery, postage, telephone), councilor travel, and officer travel.  Include salaries and general overhead in administrative expenses.</t>
        </r>
        <r>
          <rPr>
            <b/>
            <sz val="8"/>
            <color indexed="81"/>
            <rFont val="Tahoma"/>
          </rPr>
          <t xml:space="preserve">
</t>
        </r>
      </text>
    </comment>
    <comment ref="B146" authorId="0" shapeId="0">
      <text>
        <r>
          <rPr>
            <b/>
            <sz val="10"/>
            <color indexed="81"/>
            <rFont val="Tahoma"/>
            <family val="2"/>
          </rPr>
          <t xml:space="preserve">LINE ITEM B8.  TOTAL OTHER EXPENSES
Itemize under other expenses those that do not seem to fit in one of the categories listed on the form.  </t>
        </r>
        <r>
          <rPr>
            <b/>
            <sz val="8"/>
            <color indexed="81"/>
            <rFont val="Tahoma"/>
          </rPr>
          <t xml:space="preserve">
</t>
        </r>
      </text>
    </comment>
    <comment ref="B151" authorId="0" shapeId="0">
      <text>
        <r>
          <rPr>
            <b/>
            <sz val="10"/>
            <color indexed="81"/>
            <rFont val="Tahoma"/>
            <family val="2"/>
          </rPr>
          <t>TOTAL EXPENSES - The sum of items B1 through B8 are automatically calculated.</t>
        </r>
      </text>
    </comment>
    <comment ref="B153" authorId="0" shapeId="0">
      <text>
        <r>
          <rPr>
            <b/>
            <sz val="10"/>
            <color indexed="81"/>
            <rFont val="Tahoma"/>
            <family val="2"/>
          </rPr>
          <t xml:space="preserve">GAIN (LOSS), OPERATING ACCOUNT
Subtract TOTAL EXPENSES from TOTAL INCOME FROM ACTIVITIES.  </t>
        </r>
        <r>
          <rPr>
            <b/>
            <sz val="8"/>
            <color indexed="81"/>
            <rFont val="Tahoma"/>
          </rPr>
          <t xml:space="preserve">
</t>
        </r>
      </text>
    </comment>
    <comment ref="B158" authorId="0" shapeId="0">
      <text>
        <r>
          <rPr>
            <b/>
            <sz val="10"/>
            <color indexed="81"/>
            <rFont val="Tahoma"/>
            <family val="2"/>
          </rPr>
          <t xml:space="preserve">LINE ITEM C1. INVESTMENTS AND ASSETS (UNRESTRICTED FUNDS)
Insert the End of Year figures from the previous years’ report into Beginning of Year for this report. </t>
        </r>
        <r>
          <rPr>
            <b/>
            <sz val="8"/>
            <color indexed="81"/>
            <rFont val="Tahoma"/>
          </rPr>
          <t xml:space="preserve">
</t>
        </r>
      </text>
    </comment>
    <comment ref="B167" authorId="0" shapeId="0">
      <text>
        <r>
          <rPr>
            <b/>
            <sz val="10"/>
            <color indexed="81"/>
            <rFont val="Tahoma"/>
            <family val="2"/>
          </rPr>
          <t xml:space="preserve">LINE ITEM C2. RESTRICTED INVESTMENT FUNDS
Balances reflected on year-end statements, or current worth of division investments (such as mutual funds, stocks, bonds, etc.).  </t>
        </r>
        <r>
          <rPr>
            <b/>
            <sz val="8"/>
            <color indexed="81"/>
            <rFont val="Tahoma"/>
          </rPr>
          <t xml:space="preserve">
</t>
        </r>
      </text>
    </comment>
    <comment ref="B175" authorId="0" shapeId="0">
      <text>
        <r>
          <rPr>
            <b/>
            <sz val="10"/>
            <color indexed="81"/>
            <rFont val="Tahoma"/>
            <family val="2"/>
          </rPr>
          <t xml:space="preserve">Totals from all worksheets are automatically carried over (linked) into this summary section, which is a short version of the complete financial report. </t>
        </r>
      </text>
    </comment>
    <comment ref="B183" authorId="0" shapeId="0">
      <text>
        <r>
          <rPr>
            <b/>
            <sz val="10"/>
            <color indexed="81"/>
            <rFont val="Tahoma"/>
            <family val="2"/>
          </rPr>
          <t xml:space="preserve">Completing this section is not a formal requirement to DAC.  However, treasurer must understand the impact of these tests to the division’s non-private foundation status.  </t>
        </r>
      </text>
    </comment>
  </commentList>
</comments>
</file>

<file path=xl/comments8.xml><?xml version="1.0" encoding="utf-8"?>
<comments xmlns="http://schemas.openxmlformats.org/spreadsheetml/2006/main">
  <authors>
    <author>brw-lozada</author>
  </authors>
  <commentList>
    <comment ref="B7" authorId="0" shapeId="0">
      <text>
        <r>
          <rPr>
            <b/>
            <sz val="10"/>
            <color indexed="81"/>
            <rFont val="Tahoma"/>
            <family val="2"/>
          </rPr>
          <t>LINE ITEM A1.  TOTAL CONTRIBUTION INCOME
Contributions, gifts, grants, and similar amounts received from members, nonmembers, or outside organizations for specific uses by, or general benefit of, the division.  Include government grants that are equivalent to contributions.    Also include other payments from ACS such as new member commissions, rebates for Councilor travel, PRF Grants.</t>
        </r>
        <r>
          <rPr>
            <b/>
            <sz val="8"/>
            <color indexed="81"/>
            <rFont val="Tahoma"/>
          </rPr>
          <t xml:space="preserve">
</t>
        </r>
      </text>
    </comment>
    <comment ref="B30" authorId="0" shapeId="0">
      <text>
        <r>
          <rPr>
            <b/>
            <sz val="10"/>
            <color indexed="81"/>
            <rFont val="Tahoma"/>
            <family val="2"/>
          </rPr>
          <t>LINE ITEM A2.  TOTAL INCOME FROM SELF-SUSTAINING ACTIVITIES
Include activities that are normally expected to be self-supporting and usually take place outside of the ACS national meetings.</t>
        </r>
        <r>
          <rPr>
            <b/>
            <sz val="8"/>
            <color indexed="81"/>
            <rFont val="Tahoma"/>
          </rPr>
          <t xml:space="preserve">
</t>
        </r>
        <r>
          <rPr>
            <sz val="8"/>
            <color indexed="81"/>
            <rFont val="Tahoma"/>
          </rPr>
          <t xml:space="preserve">
</t>
        </r>
      </text>
    </comment>
    <comment ref="B36" authorId="0" shapeId="0">
      <text>
        <r>
          <rPr>
            <b/>
            <sz val="10"/>
            <color indexed="81"/>
            <rFont val="Tahoma"/>
            <family val="2"/>
          </rPr>
          <t>LINE ITEM A3. TOTAL PUBLICATIONS INCOME 
Revenues generated from the sale of non-member subscriptions, advertising space in the division’s newsletter, book royalties, etc.</t>
        </r>
        <r>
          <rPr>
            <b/>
            <sz val="8"/>
            <color indexed="81"/>
            <rFont val="Tahoma"/>
          </rPr>
          <t xml:space="preserve">
</t>
        </r>
      </text>
    </comment>
    <comment ref="B42" authorId="0" shapeId="0">
      <text>
        <r>
          <rPr>
            <b/>
            <sz val="10"/>
            <color indexed="81"/>
            <rFont val="Tahoma"/>
            <family val="2"/>
          </rPr>
          <t xml:space="preserve">LINE ITEM A4. TOTAL INCOME FROM CONFERENCES
Revenues generated from registration and admission fees for continuing education courses and workshops, public affairs events, and symposia offered to members and nonmembers. </t>
        </r>
        <r>
          <rPr>
            <b/>
            <sz val="8"/>
            <color indexed="81"/>
            <rFont val="Tahoma"/>
          </rPr>
          <t xml:space="preserve">
</t>
        </r>
      </text>
    </comment>
    <comment ref="B48" authorId="0" shapeId="0">
      <text>
        <r>
          <rPr>
            <b/>
            <sz val="10"/>
            <color indexed="81"/>
            <rFont val="Tahoma"/>
            <family val="2"/>
          </rPr>
          <t xml:space="preserve">LINE ITEM A5. TOTAL DUES AND ASSESSMENT INCOME
Dues collected from division members and affiliates in amounts assessed by the division.  Dues are collected year-round by the ACS Columbus Office and are processed for payment to Division treasurers by February 15 and August 15 of every year. Also include funds provided from national ACS for the operation of the division, allocated from member’s national dues according to the formula outlined in ACS Bylaw VIII, Sec. 6.  (See “Divisional Allocations” attachment.)
</t>
        </r>
      </text>
    </comment>
    <comment ref="B55" authorId="0" shapeId="0">
      <text>
        <r>
          <rPr>
            <b/>
            <sz val="10"/>
            <color indexed="81"/>
            <rFont val="Tahoma"/>
            <family val="2"/>
          </rPr>
          <t xml:space="preserve">LINE ITEM A6.  TOTAL INVESTMENT INCOME (OPERATING ACCOUNT)
Revenues gained through investment of division funds in checking, passbook savings, money market accounts, certificates of deposit, stocks, bonds, etc.  See also Part C “Investments and Other Assets” included with this report.
</t>
        </r>
      </text>
    </comment>
    <comment ref="B60" authorId="0" shapeId="0">
      <text>
        <r>
          <rPr>
            <b/>
            <sz val="10"/>
            <color indexed="81"/>
            <rFont val="Tahoma"/>
            <family val="2"/>
          </rPr>
          <t>LINE ITEM A7. GAIN (LOSS) FROM SALE OF SECURITIES
Include realized gain or loss from the sale of securities.  Do not include any unrealized gains or losses on securities carried at market value in the books of account.</t>
        </r>
        <r>
          <rPr>
            <b/>
            <sz val="8"/>
            <color indexed="81"/>
            <rFont val="Tahoma"/>
          </rPr>
          <t xml:space="preserve">
</t>
        </r>
      </text>
    </comment>
    <comment ref="B65" authorId="0" shapeId="0">
      <text>
        <r>
          <rPr>
            <b/>
            <sz val="10"/>
            <color indexed="81"/>
            <rFont val="Tahoma"/>
            <family val="2"/>
          </rPr>
          <t xml:space="preserve">LINE ITEM A8.  TOTAL OTHER INCOME
Itemize other revenue that does not seem to fit in one of the categories listed on the form.  Example: ticket sales from social event, posters in the exposition hall, returned check, etc.
</t>
        </r>
      </text>
    </comment>
    <comment ref="B71" authorId="0" shapeId="0">
      <text>
        <r>
          <rPr>
            <b/>
            <sz val="10"/>
            <color indexed="81"/>
            <rFont val="Tahoma"/>
            <family val="2"/>
          </rPr>
          <t>TOTAL INCOME FROM ALL ACTIVITIES - The sum of items A1 through A8 are automatically calculated.</t>
        </r>
      </text>
    </comment>
    <comment ref="B74" authorId="0" shapeId="0">
      <text>
        <r>
          <rPr>
            <b/>
            <sz val="10"/>
            <color indexed="81"/>
            <rFont val="Tahoma"/>
            <family val="2"/>
          </rPr>
          <t xml:space="preserve">LINE ITEM B1. TOTAL CONTRIBUTIONS
Report grants and awards to individuals or organizations.  Also include scholarships, fellowships and research grants to individuals.
</t>
        </r>
      </text>
    </comment>
    <comment ref="B87" authorId="0" shapeId="0">
      <text>
        <r>
          <rPr>
            <b/>
            <sz val="10"/>
            <color indexed="81"/>
            <rFont val="Tahoma"/>
            <family val="2"/>
          </rPr>
          <t>LINE ITEM B2. TOTAL NATIONAL MEETING EXPENSES
Include speaker travel costs, special program costs, costs of experimental programs to improve meetings, guest registrations, on-site division expenses, costs of unique equipment for special presentations, etc.</t>
        </r>
        <r>
          <rPr>
            <b/>
            <sz val="8"/>
            <color indexed="81"/>
            <rFont val="Tahoma"/>
          </rPr>
          <t xml:space="preserve">
</t>
        </r>
      </text>
    </comment>
    <comment ref="B101" authorId="0" shapeId="0">
      <text>
        <r>
          <rPr>
            <b/>
            <sz val="10"/>
            <color indexed="81"/>
            <rFont val="Tahoma"/>
            <family val="2"/>
          </rPr>
          <t xml:space="preserve">LINE ITEM B3. TOTAL INVESTMENT EXPENSES
Include service fees, bank charges, etc.
</t>
        </r>
      </text>
    </comment>
    <comment ref="B107" authorId="0" shapeId="0">
      <text>
        <r>
          <rPr>
            <b/>
            <sz val="10"/>
            <color indexed="81"/>
            <rFont val="Tahoma"/>
            <family val="2"/>
          </rPr>
          <t>LINE ITEM B4. EXPENSES FROM SELF-SUSTAINING ACTIVITIES
Include expenses from activities that are normally expected to be self-supporting and usually take place outside of the ACS national meetings.</t>
        </r>
        <r>
          <rPr>
            <b/>
            <sz val="8"/>
            <color indexed="81"/>
            <rFont val="Tahoma"/>
          </rPr>
          <t xml:space="preserve">
</t>
        </r>
      </text>
    </comment>
    <comment ref="B118" authorId="0" shapeId="0">
      <text>
        <r>
          <rPr>
            <b/>
            <sz val="10"/>
            <color indexed="81"/>
            <rFont val="Tahoma"/>
            <family val="2"/>
          </rPr>
          <t>LINE ITEM B5.  TOTAL PUBLICATION EXPENSES
Include expenses for newsletters, ballots, membership directories, preprints, reprints, proceedings, and any other special publications.</t>
        </r>
        <r>
          <rPr>
            <b/>
            <sz val="8"/>
            <color indexed="81"/>
            <rFont val="Tahoma"/>
          </rPr>
          <t xml:space="preserve">
</t>
        </r>
      </text>
    </comment>
    <comment ref="B127" authorId="0" shapeId="0">
      <text>
        <r>
          <rPr>
            <b/>
            <sz val="10"/>
            <color indexed="81"/>
            <rFont val="Tahoma"/>
            <family val="2"/>
          </rPr>
          <t>LINE ITEM B6.  TOTAL CONFERENCES/WORKSHOPS
Expenses from specialty meetings sponsored or cosponsored by divisions. Also include fees associated with Secretariats, Division Officer’s Caucus, etc.</t>
        </r>
        <r>
          <rPr>
            <b/>
            <sz val="8"/>
            <color indexed="81"/>
            <rFont val="Tahoma"/>
          </rPr>
          <t xml:space="preserve">
</t>
        </r>
      </text>
    </comment>
    <comment ref="B136" authorId="0" shapeId="0">
      <text>
        <r>
          <rPr>
            <b/>
            <sz val="10"/>
            <color indexed="81"/>
            <rFont val="Tahoma"/>
            <family val="2"/>
          </rPr>
          <t>LINE ITEM B7.  TOTAL ADMINISTRATIVE EXPENSES
Include secretarial expenses (stationery, postage, telephone), councilor travel, and officer travel.  Include salaries and general overhead in administrative expenses.</t>
        </r>
        <r>
          <rPr>
            <b/>
            <sz val="8"/>
            <color indexed="81"/>
            <rFont val="Tahoma"/>
          </rPr>
          <t xml:space="preserve">
</t>
        </r>
      </text>
    </comment>
    <comment ref="B146" authorId="0" shapeId="0">
      <text>
        <r>
          <rPr>
            <b/>
            <sz val="10"/>
            <color indexed="81"/>
            <rFont val="Tahoma"/>
            <family val="2"/>
          </rPr>
          <t xml:space="preserve">LINE ITEM B8.  TOTAL OTHER EXPENSES
Itemize under other expenses those that do not seem to fit in one of the categories listed on the form.  </t>
        </r>
        <r>
          <rPr>
            <b/>
            <sz val="8"/>
            <color indexed="81"/>
            <rFont val="Tahoma"/>
          </rPr>
          <t xml:space="preserve">
</t>
        </r>
      </text>
    </comment>
    <comment ref="B151" authorId="0" shapeId="0">
      <text>
        <r>
          <rPr>
            <b/>
            <sz val="10"/>
            <color indexed="81"/>
            <rFont val="Tahoma"/>
            <family val="2"/>
          </rPr>
          <t>TOTAL EXPENSES - The sum of items B1 through B8 are automatically calculated.</t>
        </r>
      </text>
    </comment>
    <comment ref="B153" authorId="0" shapeId="0">
      <text>
        <r>
          <rPr>
            <b/>
            <sz val="10"/>
            <color indexed="81"/>
            <rFont val="Tahoma"/>
            <family val="2"/>
          </rPr>
          <t xml:space="preserve">GAIN (LOSS), OPERATING ACCOUNT
Subtract TOTAL EXPENSES from TOTAL INCOME FROM ACTIVITIES.  </t>
        </r>
        <r>
          <rPr>
            <b/>
            <sz val="8"/>
            <color indexed="81"/>
            <rFont val="Tahoma"/>
          </rPr>
          <t xml:space="preserve">
</t>
        </r>
      </text>
    </comment>
    <comment ref="B158" authorId="0" shapeId="0">
      <text>
        <r>
          <rPr>
            <b/>
            <sz val="10"/>
            <color indexed="81"/>
            <rFont val="Tahoma"/>
            <family val="2"/>
          </rPr>
          <t xml:space="preserve">LINE ITEM C1. INVESTMENTS AND ASSETS (UNRESTRICTED FUNDS)
Insert the End of Year figures from the previous years’ report into Beginning of Year for this report. </t>
        </r>
        <r>
          <rPr>
            <b/>
            <sz val="8"/>
            <color indexed="81"/>
            <rFont val="Tahoma"/>
          </rPr>
          <t xml:space="preserve">
</t>
        </r>
      </text>
    </comment>
    <comment ref="B167" authorId="0" shapeId="0">
      <text>
        <r>
          <rPr>
            <b/>
            <sz val="10"/>
            <color indexed="81"/>
            <rFont val="Tahoma"/>
            <family val="2"/>
          </rPr>
          <t xml:space="preserve">LINE ITEM C2. RESTRICTED INVESTMENT FUNDS
Balances reflected on year-end statements, or current worth of division investments (such as mutual funds, stocks, bonds, etc.).  </t>
        </r>
        <r>
          <rPr>
            <b/>
            <sz val="8"/>
            <color indexed="81"/>
            <rFont val="Tahoma"/>
          </rPr>
          <t xml:space="preserve">
</t>
        </r>
      </text>
    </comment>
    <comment ref="B175" authorId="0" shapeId="0">
      <text>
        <r>
          <rPr>
            <b/>
            <sz val="10"/>
            <color indexed="81"/>
            <rFont val="Tahoma"/>
            <family val="2"/>
          </rPr>
          <t xml:space="preserve">Totals from all worksheets are automatically carried over (linked) into this summary section, which is a short version of the complete financial report. </t>
        </r>
      </text>
    </comment>
    <comment ref="B183" authorId="0" shapeId="0">
      <text>
        <r>
          <rPr>
            <b/>
            <sz val="10"/>
            <color indexed="81"/>
            <rFont val="Tahoma"/>
            <family val="2"/>
          </rPr>
          <t xml:space="preserve">Completing this section is not a formal requirement to DAC.  However, treasurer must understand the impact of these tests to the division’s non-private foundation status.  </t>
        </r>
      </text>
    </comment>
  </commentList>
</comments>
</file>

<file path=xl/comments9.xml><?xml version="1.0" encoding="utf-8"?>
<comments xmlns="http://schemas.openxmlformats.org/spreadsheetml/2006/main">
  <authors>
    <author>brw-lozada</author>
  </authors>
  <commentList>
    <comment ref="B7" authorId="0" shapeId="0">
      <text>
        <r>
          <rPr>
            <b/>
            <sz val="10"/>
            <color indexed="81"/>
            <rFont val="Tahoma"/>
            <family val="2"/>
          </rPr>
          <t>LINE ITEM A1.  TOTAL CONTRIBUTION INCOME
Contributions, gifts, grants, and similar amounts received from members, nonmembers, or outside organizations for specific uses by, or general benefit of, the division.  Include government grants that are equivalent to contributions.    Also include other payments from ACS such as new member commissions, rebates for Councilor travel, PRF Grants.</t>
        </r>
        <r>
          <rPr>
            <b/>
            <sz val="8"/>
            <color indexed="81"/>
            <rFont val="Tahoma"/>
          </rPr>
          <t xml:space="preserve">
</t>
        </r>
      </text>
    </comment>
    <comment ref="B30" authorId="0" shapeId="0">
      <text>
        <r>
          <rPr>
            <b/>
            <sz val="10"/>
            <color indexed="81"/>
            <rFont val="Tahoma"/>
            <family val="2"/>
          </rPr>
          <t>LINE ITEM A2.  TOTAL INCOME FROM SELF-SUSTAINING ACTIVITIES
Include activities that are normally expected to be self-supporting and usually take place outside of the ACS national meetings.</t>
        </r>
        <r>
          <rPr>
            <b/>
            <sz val="8"/>
            <color indexed="81"/>
            <rFont val="Tahoma"/>
          </rPr>
          <t xml:space="preserve">
</t>
        </r>
        <r>
          <rPr>
            <sz val="8"/>
            <color indexed="81"/>
            <rFont val="Tahoma"/>
          </rPr>
          <t xml:space="preserve">
</t>
        </r>
      </text>
    </comment>
    <comment ref="B36" authorId="0" shapeId="0">
      <text>
        <r>
          <rPr>
            <b/>
            <sz val="10"/>
            <color indexed="81"/>
            <rFont val="Tahoma"/>
            <family val="2"/>
          </rPr>
          <t>LINE ITEM A3. TOTAL PUBLICATIONS INCOME 
Revenues generated from the sale of non-member subscriptions, advertising space in the division’s newsletter, book royalties, etc.</t>
        </r>
        <r>
          <rPr>
            <b/>
            <sz val="8"/>
            <color indexed="81"/>
            <rFont val="Tahoma"/>
          </rPr>
          <t xml:space="preserve">
</t>
        </r>
      </text>
    </comment>
    <comment ref="B42" authorId="0" shapeId="0">
      <text>
        <r>
          <rPr>
            <b/>
            <sz val="10"/>
            <color indexed="81"/>
            <rFont val="Tahoma"/>
            <family val="2"/>
          </rPr>
          <t xml:space="preserve">LINE ITEM A4. TOTAL INCOME FROM CONFERENCES
Revenues generated from registration and admission fees for continuing education courses and workshops, public affairs events, and symposia offered to members and nonmembers. </t>
        </r>
        <r>
          <rPr>
            <b/>
            <sz val="8"/>
            <color indexed="81"/>
            <rFont val="Tahoma"/>
          </rPr>
          <t xml:space="preserve">
</t>
        </r>
      </text>
    </comment>
    <comment ref="B48" authorId="0" shapeId="0">
      <text>
        <r>
          <rPr>
            <b/>
            <sz val="10"/>
            <color indexed="81"/>
            <rFont val="Tahoma"/>
            <family val="2"/>
          </rPr>
          <t xml:space="preserve">LINE ITEM A5. TOTAL DUES AND ASSESSMENT INCOME
Dues collected from division members and affiliates in amounts assessed by the division.  Dues are collected year-round by the ACS Columbus Office and are processed for payment to Division treasurers by February 15 and August 15 of every year. Also include funds provided from national ACS for the operation of the division, allocated from member’s national dues according to the formula outlined in ACS Bylaw VIII, Sec. 6.  (See “Divisional Allocations” attachment.)
</t>
        </r>
      </text>
    </comment>
    <comment ref="B55" authorId="0" shapeId="0">
      <text>
        <r>
          <rPr>
            <b/>
            <sz val="10"/>
            <color indexed="81"/>
            <rFont val="Tahoma"/>
            <family val="2"/>
          </rPr>
          <t xml:space="preserve">LINE ITEM A6.  TOTAL INVESTMENT INCOME (OPERATING ACCOUNT)
Revenues gained through investment of division funds in checking, passbook savings, money market accounts, certificates of deposit, stocks, bonds, etc.  See also Part C “Investments and Other Assets” included with this report.
</t>
        </r>
      </text>
    </comment>
    <comment ref="B60" authorId="0" shapeId="0">
      <text>
        <r>
          <rPr>
            <b/>
            <sz val="10"/>
            <color indexed="81"/>
            <rFont val="Tahoma"/>
            <family val="2"/>
          </rPr>
          <t>LINE ITEM A7. GAIN (LOSS) FROM SALE OF SECURITIES
Include realized gain or loss from the sale of securities.  Do not include any unrealized gains or losses on securities carried at market value in the books of account.</t>
        </r>
        <r>
          <rPr>
            <b/>
            <sz val="8"/>
            <color indexed="81"/>
            <rFont val="Tahoma"/>
          </rPr>
          <t xml:space="preserve">
</t>
        </r>
      </text>
    </comment>
    <comment ref="B65" authorId="0" shapeId="0">
      <text>
        <r>
          <rPr>
            <b/>
            <sz val="10"/>
            <color indexed="81"/>
            <rFont val="Tahoma"/>
            <family val="2"/>
          </rPr>
          <t xml:space="preserve">LINE ITEM A8.  TOTAL OTHER INCOME
Itemize other revenue that does not seem to fit in one of the categories listed on the form.  Example: ticket sales from social event, posters in the exposition hall, returned check, etc.
</t>
        </r>
      </text>
    </comment>
    <comment ref="B71" authorId="0" shapeId="0">
      <text>
        <r>
          <rPr>
            <b/>
            <sz val="10"/>
            <color indexed="81"/>
            <rFont val="Tahoma"/>
            <family val="2"/>
          </rPr>
          <t>TOTAL INCOME FROM ALL ACTIVITIES - The sum of items A1 through A8 are automatically calculated.</t>
        </r>
      </text>
    </comment>
    <comment ref="B74" authorId="0" shapeId="0">
      <text>
        <r>
          <rPr>
            <b/>
            <sz val="10"/>
            <color indexed="81"/>
            <rFont val="Tahoma"/>
            <family val="2"/>
          </rPr>
          <t xml:space="preserve">LINE ITEM B1. TOTAL CONTRIBUTIONS
Report grants and awards to individuals or organizations.  Also include scholarships, fellowships and research grants to individuals.
</t>
        </r>
      </text>
    </comment>
    <comment ref="B87" authorId="0" shapeId="0">
      <text>
        <r>
          <rPr>
            <b/>
            <sz val="10"/>
            <color indexed="81"/>
            <rFont val="Tahoma"/>
            <family val="2"/>
          </rPr>
          <t>LINE ITEM B2. TOTAL NATIONAL MEETING EXPENSES
Include speaker travel costs, special program costs, costs of experimental programs to improve meetings, guest registrations, on-site division expenses, costs of unique equipment for special presentations, etc.</t>
        </r>
        <r>
          <rPr>
            <b/>
            <sz val="8"/>
            <color indexed="81"/>
            <rFont val="Tahoma"/>
          </rPr>
          <t xml:space="preserve">
</t>
        </r>
      </text>
    </comment>
    <comment ref="B101" authorId="0" shapeId="0">
      <text>
        <r>
          <rPr>
            <b/>
            <sz val="10"/>
            <color indexed="81"/>
            <rFont val="Tahoma"/>
            <family val="2"/>
          </rPr>
          <t xml:space="preserve">LINE ITEM B3. TOTAL INVESTMENT EXPENSES
Include service fees, bank charges, etc.
</t>
        </r>
      </text>
    </comment>
    <comment ref="B107" authorId="0" shapeId="0">
      <text>
        <r>
          <rPr>
            <b/>
            <sz val="10"/>
            <color indexed="81"/>
            <rFont val="Tahoma"/>
            <family val="2"/>
          </rPr>
          <t>LINE ITEM B4. EXPENSES FROM SELF-SUSTAINING ACTIVITIES
Include expenses from activities that are normally expected to be self-supporting and usually take place outside of the ACS national meetings.</t>
        </r>
        <r>
          <rPr>
            <b/>
            <sz val="8"/>
            <color indexed="81"/>
            <rFont val="Tahoma"/>
          </rPr>
          <t xml:space="preserve">
</t>
        </r>
      </text>
    </comment>
    <comment ref="B118" authorId="0" shapeId="0">
      <text>
        <r>
          <rPr>
            <b/>
            <sz val="10"/>
            <color indexed="81"/>
            <rFont val="Tahoma"/>
            <family val="2"/>
          </rPr>
          <t>LINE ITEM B5.  TOTAL PUBLICATION EXPENSES
Include expenses for newsletters, ballots, membership directories, preprints, reprints, proceedings, and any other special publications.</t>
        </r>
        <r>
          <rPr>
            <b/>
            <sz val="8"/>
            <color indexed="81"/>
            <rFont val="Tahoma"/>
          </rPr>
          <t xml:space="preserve">
</t>
        </r>
      </text>
    </comment>
    <comment ref="B127" authorId="0" shapeId="0">
      <text>
        <r>
          <rPr>
            <b/>
            <sz val="10"/>
            <color indexed="81"/>
            <rFont val="Tahoma"/>
            <family val="2"/>
          </rPr>
          <t>LINE ITEM B6.  TOTAL CONFERENCES/WORKSHOPS
Expenses from specialty meetings sponsored or cosponsored by divisions. Also include fees associated with Secretariats, Division Officer’s Caucus, etc.</t>
        </r>
        <r>
          <rPr>
            <b/>
            <sz val="8"/>
            <color indexed="81"/>
            <rFont val="Tahoma"/>
          </rPr>
          <t xml:space="preserve">
</t>
        </r>
      </text>
    </comment>
    <comment ref="B136" authorId="0" shapeId="0">
      <text>
        <r>
          <rPr>
            <b/>
            <sz val="10"/>
            <color indexed="81"/>
            <rFont val="Tahoma"/>
            <family val="2"/>
          </rPr>
          <t>LINE ITEM B7.  TOTAL ADMINISTRATIVE EXPENSES
Include secretarial expenses (stationery, postage, telephone), councilor travel, and officer travel.  Include salaries and general overhead in administrative expenses.</t>
        </r>
        <r>
          <rPr>
            <b/>
            <sz val="8"/>
            <color indexed="81"/>
            <rFont val="Tahoma"/>
          </rPr>
          <t xml:space="preserve">
</t>
        </r>
      </text>
    </comment>
    <comment ref="B146" authorId="0" shapeId="0">
      <text>
        <r>
          <rPr>
            <b/>
            <sz val="10"/>
            <color indexed="81"/>
            <rFont val="Tahoma"/>
            <family val="2"/>
          </rPr>
          <t xml:space="preserve">LINE ITEM B8.  TOTAL OTHER EXPENSES
Itemize under other expenses those that do not seem to fit in one of the categories listed on the form.  </t>
        </r>
        <r>
          <rPr>
            <b/>
            <sz val="8"/>
            <color indexed="81"/>
            <rFont val="Tahoma"/>
          </rPr>
          <t xml:space="preserve">
</t>
        </r>
      </text>
    </comment>
    <comment ref="B151" authorId="0" shapeId="0">
      <text>
        <r>
          <rPr>
            <b/>
            <sz val="10"/>
            <color indexed="81"/>
            <rFont val="Tahoma"/>
            <family val="2"/>
          </rPr>
          <t>TOTAL EXPENSES - The sum of items B1 through B8 are automatically calculated.</t>
        </r>
      </text>
    </comment>
    <comment ref="B153" authorId="0" shapeId="0">
      <text>
        <r>
          <rPr>
            <b/>
            <sz val="10"/>
            <color indexed="81"/>
            <rFont val="Tahoma"/>
            <family val="2"/>
          </rPr>
          <t xml:space="preserve">GAIN (LOSS), OPERATING ACCOUNT
Subtract TOTAL EXPENSES from TOTAL INCOME FROM ACTIVITIES.  </t>
        </r>
        <r>
          <rPr>
            <b/>
            <sz val="8"/>
            <color indexed="81"/>
            <rFont val="Tahoma"/>
          </rPr>
          <t xml:space="preserve">
</t>
        </r>
      </text>
    </comment>
    <comment ref="B158" authorId="0" shapeId="0">
      <text>
        <r>
          <rPr>
            <b/>
            <sz val="10"/>
            <color indexed="81"/>
            <rFont val="Tahoma"/>
            <family val="2"/>
          </rPr>
          <t xml:space="preserve">LINE ITEM C1. INVESTMENTS AND ASSETS (UNRESTRICTED FUNDS)
Insert the End of Year figures from the previous years’ report into Beginning of Year for this report. </t>
        </r>
        <r>
          <rPr>
            <b/>
            <sz val="8"/>
            <color indexed="81"/>
            <rFont val="Tahoma"/>
          </rPr>
          <t xml:space="preserve">
</t>
        </r>
      </text>
    </comment>
    <comment ref="B167" authorId="0" shapeId="0">
      <text>
        <r>
          <rPr>
            <b/>
            <sz val="10"/>
            <color indexed="81"/>
            <rFont val="Tahoma"/>
            <family val="2"/>
          </rPr>
          <t xml:space="preserve">LINE ITEM C2. RESTRICTED INVESTMENT FUNDS
Balances reflected on year-end statements, or current worth of division investments (such as mutual funds, stocks, bonds, etc.).  </t>
        </r>
        <r>
          <rPr>
            <b/>
            <sz val="8"/>
            <color indexed="81"/>
            <rFont val="Tahoma"/>
          </rPr>
          <t xml:space="preserve">
</t>
        </r>
      </text>
    </comment>
    <comment ref="B175" authorId="0" shapeId="0">
      <text>
        <r>
          <rPr>
            <b/>
            <sz val="10"/>
            <color indexed="81"/>
            <rFont val="Tahoma"/>
            <family val="2"/>
          </rPr>
          <t xml:space="preserve">Totals from all worksheets are automatically carried over (linked) into this summary section, which is a short version of the complete financial report. </t>
        </r>
      </text>
    </comment>
    <comment ref="B183" authorId="0" shapeId="0">
      <text>
        <r>
          <rPr>
            <b/>
            <sz val="10"/>
            <color indexed="81"/>
            <rFont val="Tahoma"/>
            <family val="2"/>
          </rPr>
          <t xml:space="preserve">Completing this section is not a formal requirement to DAC.  However, treasurer must understand the impact of these tests to the division’s non-private foundation status.  </t>
        </r>
      </text>
    </comment>
  </commentList>
</comments>
</file>

<file path=xl/sharedStrings.xml><?xml version="1.0" encoding="utf-8"?>
<sst xmlns="http://schemas.openxmlformats.org/spreadsheetml/2006/main" count="1673" uniqueCount="186">
  <si>
    <t>2002 Budget</t>
  </si>
  <si>
    <t xml:space="preserve">   Gain (Loss) from Sale of Securities</t>
  </si>
  <si>
    <t>Part A. Income</t>
  </si>
  <si>
    <t xml:space="preserve">     </t>
  </si>
  <si>
    <t xml:space="preserve">    </t>
  </si>
  <si>
    <t xml:space="preserve">    A. Meeting Grants (specify purpose)</t>
  </si>
  <si>
    <t xml:space="preserve">    C. Non-Meeting Grants (specify purpose)</t>
  </si>
  <si>
    <t xml:space="preserve">    D. Non-Meeting Awards (specify award name)</t>
  </si>
  <si>
    <t xml:space="preserve">    B. Meeting Awards (specify award)</t>
  </si>
  <si>
    <t xml:space="preserve">    E. Donations (list contributor)</t>
  </si>
  <si>
    <t xml:space="preserve">    F. Other Contributions</t>
  </si>
  <si>
    <t>3. Publications</t>
  </si>
  <si>
    <t xml:space="preserve">Total Publications Income    </t>
  </si>
  <si>
    <t xml:space="preserve">Total Income Self-sustaining Activities    </t>
  </si>
  <si>
    <t>2. Income from Self-sustaining Activities</t>
  </si>
  <si>
    <t xml:space="preserve">Total Contribution Income    </t>
  </si>
  <si>
    <t>1. Contributions</t>
  </si>
  <si>
    <t xml:space="preserve">4. Conferences/Workshops/Meetings </t>
  </si>
  <si>
    <t xml:space="preserve">Total Income from Conferences   </t>
  </si>
  <si>
    <t>5. Membership Dues and Assessments</t>
  </si>
  <si>
    <t xml:space="preserve">    A. February Dues Payment</t>
  </si>
  <si>
    <t xml:space="preserve">    B. August Dues Payment</t>
  </si>
  <si>
    <t xml:space="preserve">    C. Dues Paid Directly to Division</t>
  </si>
  <si>
    <t xml:space="preserve">Total Dues and Assessment Income    </t>
  </si>
  <si>
    <t>6. Investment Income (Operating Account)</t>
  </si>
  <si>
    <t xml:space="preserve">    A. Interest on Savings or Temporary Cash Investments)</t>
  </si>
  <si>
    <t xml:space="preserve">    B. Dividends and Interest from Securities</t>
  </si>
  <si>
    <t xml:space="preserve">Total Investment Income    </t>
  </si>
  <si>
    <t>7. Capital Gain (Loss) from Sale of Securities</t>
  </si>
  <si>
    <t xml:space="preserve">    Less: Cost or Other Basis and Sales Expenses</t>
  </si>
  <si>
    <t xml:space="preserve">    Gross Amount from Sale of Securities</t>
  </si>
  <si>
    <t>8. Other Income</t>
  </si>
  <si>
    <t xml:space="preserve">Total Other Income    </t>
  </si>
  <si>
    <t xml:space="preserve">TOTAL INCOME FROM ALL ACTIVITIES    </t>
  </si>
  <si>
    <t>Part B. Statement of Expenses, Operating Account</t>
  </si>
  <si>
    <t xml:space="preserve">Total Contributions    </t>
  </si>
  <si>
    <t xml:space="preserve">    A. Meeting Grants and Awards</t>
  </si>
  <si>
    <t xml:space="preserve">    B. Non-Meeting Grants and Awards</t>
  </si>
  <si>
    <t xml:space="preserve">    C. Donations and Other Contributions</t>
  </si>
  <si>
    <t>2. National Meeting Expenses</t>
  </si>
  <si>
    <t xml:space="preserve">    C. Speaker Breakfast/Lunch/Dinner</t>
  </si>
  <si>
    <t xml:space="preserve">    D. Other Speaker Costs (specify)</t>
  </si>
  <si>
    <t xml:space="preserve">    E. Planning Expenses</t>
  </si>
  <si>
    <t xml:space="preserve">    B. Guest Registrations</t>
  </si>
  <si>
    <t xml:space="preserve">    A. Speaker Fees and Per Diem</t>
  </si>
  <si>
    <t xml:space="preserve">    F. Social Events</t>
  </si>
  <si>
    <t xml:space="preserve">    G. Audio/Visual Equipment</t>
  </si>
  <si>
    <t xml:space="preserve">    H. Other (specify)</t>
  </si>
  <si>
    <t xml:space="preserve">Total National Meeting Expenses    </t>
  </si>
  <si>
    <t>3. Investment Expenses</t>
  </si>
  <si>
    <t xml:space="preserve">Total Investment Expenses    </t>
  </si>
  <si>
    <t>4. Expenses from Self-sustaining Activities</t>
  </si>
  <si>
    <t xml:space="preserve">Total from self-sustaining Activities    </t>
  </si>
  <si>
    <t>5. Publication Expenses</t>
  </si>
  <si>
    <t xml:space="preserve">    B. Newsletters/Ballots - printing</t>
  </si>
  <si>
    <t xml:space="preserve">    A. Membership Directories - printing</t>
  </si>
  <si>
    <t xml:space="preserve">    C. Abstract Separates - printing</t>
  </si>
  <si>
    <t xml:space="preserve">    D. Preprints/Reprints - printing</t>
  </si>
  <si>
    <t xml:space="preserve">    E. Postage and Shipping</t>
  </si>
  <si>
    <t xml:space="preserve">    F. Other (specify)</t>
  </si>
  <si>
    <t xml:space="preserve">Total Publication Expenses    </t>
  </si>
  <si>
    <t>6. Conferences/Workshops/Meetings</t>
  </si>
  <si>
    <t xml:space="preserve">    A. Inter-Divisional Activities (specify)</t>
  </si>
  <si>
    <t xml:space="preserve">    B. Other Activities (specify)</t>
  </si>
  <si>
    <t xml:space="preserve">Total Conferences/Workshops   </t>
  </si>
  <si>
    <t>7. Administrative</t>
  </si>
  <si>
    <t xml:space="preserve">    A. Officers</t>
  </si>
  <si>
    <t xml:space="preserve">    B. Committees</t>
  </si>
  <si>
    <t xml:space="preserve">    C. Councilors</t>
  </si>
  <si>
    <t xml:space="preserve">    D. National Meeting Travel/Meals</t>
  </si>
  <si>
    <t xml:space="preserve">    E. Communications (postage, telephone, etc.)</t>
  </si>
  <si>
    <t xml:space="preserve">    G. Office Supplies and Operations</t>
  </si>
  <si>
    <t xml:space="preserve">Total Administrative Expenses    </t>
  </si>
  <si>
    <t xml:space="preserve">8. Other Expenses </t>
  </si>
  <si>
    <t xml:space="preserve">Total Other Expenses    </t>
  </si>
  <si>
    <t xml:space="preserve">TOTAL EXPENSES    </t>
  </si>
  <si>
    <t xml:space="preserve">GAIN (LOSS), OPERATING ACCOUNT    </t>
  </si>
  <si>
    <t>End</t>
  </si>
  <si>
    <t>of Year</t>
  </si>
  <si>
    <t>Beginning</t>
  </si>
  <si>
    <t>Part C. Investments and Other Assets</t>
  </si>
  <si>
    <t xml:space="preserve">    A. Checking</t>
  </si>
  <si>
    <t xml:space="preserve">    B. Savings</t>
  </si>
  <si>
    <t xml:space="preserve">    C. ACS Investment Pool</t>
  </si>
  <si>
    <t xml:space="preserve">    D. Other (specify)</t>
  </si>
  <si>
    <t>Total Assets</t>
  </si>
  <si>
    <t xml:space="preserve">Total Restricted Investment Funds    </t>
  </si>
  <si>
    <t xml:space="preserve">2. Restricted Investment Funds    </t>
  </si>
  <si>
    <t>Part D. Summary from Parts A, B, and C</t>
  </si>
  <si>
    <t>Operating Account Income (Part A)</t>
  </si>
  <si>
    <t>Assets and Investments (Part C)</t>
  </si>
  <si>
    <t>Operating Account Expenditures (Part B)</t>
  </si>
  <si>
    <t>Commitments or Liabilities</t>
  </si>
  <si>
    <t>Total</t>
  </si>
  <si>
    <t xml:space="preserve">Total Investments and Other Assets    </t>
  </si>
  <si>
    <t>1a or 1c</t>
  </si>
  <si>
    <t>1a or 1 c</t>
  </si>
  <si>
    <t>1b</t>
  </si>
  <si>
    <t>1d</t>
  </si>
  <si>
    <t>8a</t>
  </si>
  <si>
    <t>5a</t>
  </si>
  <si>
    <t>8b</t>
  </si>
  <si>
    <t>5b</t>
  </si>
  <si>
    <t>8c, 8d</t>
  </si>
  <si>
    <t>5c</t>
  </si>
  <si>
    <t>Program Services</t>
  </si>
  <si>
    <t>Management &amp; General</t>
  </si>
  <si>
    <t>35, 34</t>
  </si>
  <si>
    <t>15, 14</t>
  </si>
  <si>
    <r>
      <t xml:space="preserve">    F. DLC/P</t>
    </r>
    <r>
      <rPr>
        <vertAlign val="superscript"/>
        <sz val="11"/>
        <rFont val="Arial"/>
        <family val="2"/>
      </rPr>
      <t>2</t>
    </r>
    <r>
      <rPr>
        <sz val="11"/>
        <rFont val="Arial"/>
        <family val="2"/>
      </rPr>
      <t>C</t>
    </r>
    <r>
      <rPr>
        <vertAlign val="superscript"/>
        <sz val="11"/>
        <rFont val="Arial"/>
        <family val="2"/>
      </rPr>
      <t>2</t>
    </r>
    <r>
      <rPr>
        <sz val="11"/>
        <rFont val="Arial"/>
        <family val="2"/>
      </rPr>
      <t xml:space="preserve"> Expenses</t>
    </r>
  </si>
  <si>
    <t>Map to IRS Forms</t>
  </si>
  <si>
    <t>Line in Form 990, Part I</t>
  </si>
  <si>
    <t>Line in Form 990-EZ,   Part I</t>
  </si>
  <si>
    <t>Line in Form 990, Part II</t>
  </si>
  <si>
    <t xml:space="preserve"> </t>
  </si>
  <si>
    <t>38 / 35</t>
  </si>
  <si>
    <t>Public Support Ratio:</t>
  </si>
  <si>
    <t>Gross Investment Income Ratio:</t>
  </si>
  <si>
    <r>
      <t xml:space="preserve">Numerator:          </t>
    </r>
    <r>
      <rPr>
        <u/>
        <sz val="8"/>
        <rFont val="Arial"/>
        <family val="2"/>
      </rPr>
      <t>Total investment income</t>
    </r>
  </si>
  <si>
    <t xml:space="preserve">support from contributions, membership fees, and gross receipts from activities related to its exempt functions and not more </t>
  </si>
  <si>
    <t xml:space="preserve">than 33.3% of its support from gross investment income.  If it fails the public support test for 2 consecutive years, it loses </t>
  </si>
  <si>
    <t>its public charity status and becomes a private foundation.</t>
  </si>
  <si>
    <t xml:space="preserve">The following are the formulas in determining the public support ratio and the gross investment income ratio.  The numerator </t>
  </si>
  <si>
    <t>and the denominator amounts should reflect the totals for the four (4) tax years immediately before the current tax year.</t>
  </si>
  <si>
    <t>Denominator:       Total Income  (exclude gain or loss from sale of capital assets)</t>
  </si>
  <si>
    <t xml:space="preserve">  </t>
  </si>
  <si>
    <t xml:space="preserve">                            Income items 1- 6, 8</t>
  </si>
  <si>
    <r>
      <t xml:space="preserve">    or                     </t>
    </r>
    <r>
      <rPr>
        <u/>
        <sz val="8"/>
        <rFont val="Arial"/>
        <family val="2"/>
      </rPr>
      <t>Income items 1 - 6 (exclude all unrelated business income if any)</t>
    </r>
  </si>
  <si>
    <r>
      <t xml:space="preserve">  or                      </t>
    </r>
    <r>
      <rPr>
        <u/>
        <sz val="8"/>
        <rFont val="Arial"/>
        <family val="2"/>
      </rPr>
      <t xml:space="preserve"> Income item 6</t>
    </r>
  </si>
  <si>
    <r>
      <t>Numerator:           Income from c</t>
    </r>
    <r>
      <rPr>
        <u/>
        <sz val="8"/>
        <rFont val="Arial"/>
        <family val="2"/>
      </rPr>
      <t>ontributions+self-sustaining+publications+conferences+dues+other income (exclude all unrelated business income if any, and capital gain or loss )</t>
    </r>
  </si>
  <si>
    <t xml:space="preserve">    G. New Member Commissions</t>
  </si>
  <si>
    <t xml:space="preserve">    H. Rebate from ACS for Councilor Travel</t>
  </si>
  <si>
    <t xml:space="preserve">    D. Annual Division Allocation from ACS</t>
  </si>
  <si>
    <t>2002 Treasurer's Report</t>
  </si>
  <si>
    <t>2002 Actual</t>
  </si>
  <si>
    <t>2003 Budget</t>
  </si>
  <si>
    <t>1. Investments &amp; Assets (Unrestricted)</t>
  </si>
  <si>
    <t>Part E. Public support test or reason for non-private foundation status</t>
  </si>
  <si>
    <t xml:space="preserve">To maintain its non-private foundation and public charity status, a Division must normally receive  more than 33.3% of its </t>
  </si>
  <si>
    <t>Beginning of the Year Balance</t>
  </si>
  <si>
    <t>Bank Charges</t>
  </si>
  <si>
    <t>Refunds</t>
  </si>
  <si>
    <t>Vendor Registrations</t>
  </si>
  <si>
    <t>Regional Chapter Meetings</t>
  </si>
  <si>
    <t>Business Travel</t>
  </si>
  <si>
    <t>Meeting Planning/Dining</t>
  </si>
  <si>
    <t>Meeting Speaker Reimbursement</t>
  </si>
  <si>
    <t>Database/Website</t>
  </si>
  <si>
    <t>Initial Support Money to New Chapters</t>
  </si>
  <si>
    <t>ACS Division Officer's Caucus</t>
  </si>
  <si>
    <r>
      <t xml:space="preserve">Division of </t>
    </r>
    <r>
      <rPr>
        <b/>
        <u/>
        <sz val="11"/>
        <rFont val="Arial"/>
        <family val="2"/>
      </rPr>
      <t>Laboratory Automation  - New England  Chapter</t>
    </r>
  </si>
  <si>
    <r>
      <t xml:space="preserve">Submitted by </t>
    </r>
    <r>
      <rPr>
        <b/>
        <u/>
        <sz val="11"/>
        <rFont val="Arial"/>
        <family val="2"/>
      </rPr>
      <t>Marsha Paul</t>
    </r>
  </si>
  <si>
    <t>Door Prizes and give  aways</t>
  </si>
  <si>
    <t>Division of Laboratory Automation - South East Chapter</t>
  </si>
  <si>
    <t>Submitted by Pierre B. Monnet</t>
  </si>
  <si>
    <t>ACS Division Officer's Membership</t>
  </si>
  <si>
    <t>Division of  Laboratory Automation - Northwest Chapter_______________________________</t>
  </si>
  <si>
    <t>Submitted by _Brad W. Greenfield________________________________</t>
  </si>
  <si>
    <t>Vendor Registration</t>
  </si>
  <si>
    <t>Officers Meetings/Event Planning</t>
  </si>
  <si>
    <t>Meeting Speaker Honorarium</t>
  </si>
  <si>
    <t>Database/Website Design and Maintanence</t>
  </si>
  <si>
    <t>Accounting</t>
  </si>
  <si>
    <t>Door Prizes</t>
  </si>
  <si>
    <t>Officers Dues for ACS Membership</t>
  </si>
  <si>
    <t>Division of Laboratory Automation-Midwest Division</t>
  </si>
  <si>
    <t>Submitted by Steven J. Glass</t>
  </si>
  <si>
    <t>Division of Laboratory Automation-San Diego Chapter</t>
  </si>
  <si>
    <t>Submitted by Clifford A. Olson</t>
  </si>
  <si>
    <t>Returned Check</t>
  </si>
  <si>
    <t xml:space="preserve">Copying </t>
  </si>
  <si>
    <r>
      <t xml:space="preserve">Division of </t>
    </r>
    <r>
      <rPr>
        <b/>
        <u/>
        <sz val="11"/>
        <rFont val="Arial"/>
        <family val="2"/>
      </rPr>
      <t>Laboratory Automation  - Chesapeake Chapter</t>
    </r>
  </si>
  <si>
    <t>Submitted by Tony Nardei</t>
  </si>
  <si>
    <t xml:space="preserve">        New England Chapter Grant/Loan</t>
  </si>
  <si>
    <t xml:space="preserve">    G. New Member Commissions (Charter Fees)</t>
  </si>
  <si>
    <t>Beginning of the Year Balance (Checking Balance)</t>
  </si>
  <si>
    <t>Division of Laboratory Automation - Bay Area Chapter</t>
  </si>
  <si>
    <t>Submitted by Richard Galle</t>
  </si>
  <si>
    <t>Awards</t>
  </si>
  <si>
    <t>Meeting Planning/Dining (2001 obligation)</t>
  </si>
  <si>
    <t>Door Prizes and Awards</t>
  </si>
  <si>
    <t>Miscellaneous</t>
  </si>
  <si>
    <r>
      <t xml:space="preserve">Division of </t>
    </r>
    <r>
      <rPr>
        <b/>
        <u/>
        <sz val="11"/>
        <rFont val="Arial"/>
        <family val="2"/>
      </rPr>
      <t>Laboratory Automation - Mid-Atlantic Chapter</t>
    </r>
  </si>
  <si>
    <r>
      <t xml:space="preserve">Submitted by </t>
    </r>
    <r>
      <rPr>
        <b/>
        <u/>
        <sz val="11"/>
        <rFont val="Arial"/>
        <family val="2"/>
      </rPr>
      <t>Tony Lozada</t>
    </r>
  </si>
  <si>
    <r>
      <t xml:space="preserve">Division of </t>
    </r>
    <r>
      <rPr>
        <b/>
        <u/>
        <sz val="11"/>
        <rFont val="Arial"/>
        <family val="2"/>
      </rPr>
      <t>Laboratory Automation (LABA)</t>
    </r>
  </si>
  <si>
    <t>Vendor Expo Registrations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</si>
</sst>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20" x14ac:knownFonts="1">
    <font>
      <sz val="10"/>
      <name val="Arial"/>
    </font>
    <font>
      <b/>
      <sz val="11"/>
      <name val="Arial"/>
      <family val="2"/>
    </font>
    <font>
      <sz val="11"/>
      <name val="Arial"/>
      <family val="2"/>
    </font>
    <font>
      <u/>
      <sz val="11"/>
      <name val="Arial"/>
      <family val="2"/>
    </font>
    <font>
      <sz val="9"/>
      <name val="Arial"/>
      <family val="2"/>
    </font>
    <font>
      <vertAlign val="superscript"/>
      <sz val="11"/>
      <name val="Arial"/>
      <family val="2"/>
    </font>
    <font>
      <i/>
      <sz val="10"/>
      <name val="Arial"/>
      <family val="2"/>
    </font>
    <font>
      <sz val="10"/>
      <name val="Arial"/>
      <family val="2"/>
    </font>
    <font>
      <i/>
      <sz val="11"/>
      <name val="Arial"/>
      <family val="2"/>
    </font>
    <font>
      <sz val="8"/>
      <name val="Arial"/>
      <family val="2"/>
    </font>
    <font>
      <u/>
      <sz val="8"/>
      <name val="Arial"/>
      <family val="2"/>
    </font>
    <font>
      <b/>
      <sz val="9"/>
      <name val="Arial"/>
      <family val="2"/>
    </font>
    <font>
      <sz val="8"/>
      <color indexed="81"/>
      <name val="Tahoma"/>
    </font>
    <font>
      <b/>
      <sz val="8"/>
      <color indexed="81"/>
      <name val="Tahoma"/>
    </font>
    <font>
      <b/>
      <sz val="10"/>
      <color indexed="81"/>
      <name val="Tahoma"/>
      <family val="2"/>
    </font>
    <font>
      <b/>
      <sz val="14"/>
      <name val="Arial"/>
      <family val="2"/>
    </font>
    <font>
      <b/>
      <i/>
      <sz val="11"/>
      <name val="Arial"/>
      <family val="2"/>
    </font>
    <font>
      <b/>
      <i/>
      <sz val="14"/>
      <name val="Arial"/>
      <family val="2"/>
    </font>
    <font>
      <b/>
      <u/>
      <sz val="11"/>
      <name val="Arial"/>
      <family val="2"/>
    </font>
    <font>
      <i/>
      <sz val="12"/>
      <name val="Arial"/>
      <family val="2"/>
    </font>
  </fonts>
  <fills count="5">
    <fill>
      <patternFill patternType="none"/>
    </fill>
    <fill>
      <patternFill patternType="gray125"/>
    </fill>
    <fill>
      <patternFill patternType="solid">
        <fgColor indexed="26"/>
        <bgColor indexed="64"/>
      </patternFill>
    </fill>
    <fill>
      <patternFill patternType="solid">
        <fgColor indexed="41"/>
        <bgColor indexed="64"/>
      </patternFill>
    </fill>
    <fill>
      <patternFill patternType="solid">
        <fgColor indexed="10"/>
        <bgColor indexed="64"/>
      </patternFill>
    </fill>
  </fills>
  <borders count="22">
    <border>
      <left/>
      <right/>
      <top/>
      <bottom/>
      <diagonal/>
    </border>
    <border>
      <left style="double">
        <color indexed="64"/>
      </left>
      <right/>
      <top style="double">
        <color indexed="64"/>
      </top>
      <bottom/>
      <diagonal/>
    </border>
    <border>
      <left/>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double">
        <color indexed="64"/>
      </right>
      <top style="double">
        <color indexed="64"/>
      </top>
      <bottom/>
      <diagonal/>
    </border>
    <border>
      <left/>
      <right style="double">
        <color indexed="64"/>
      </right>
      <top/>
      <bottom style="thin">
        <color indexed="64"/>
      </bottom>
      <diagonal/>
    </border>
    <border>
      <left/>
      <right style="double">
        <color indexed="64"/>
      </right>
      <top style="thin">
        <color indexed="64"/>
      </top>
      <bottom style="thin">
        <color indexed="64"/>
      </bottom>
      <diagonal/>
    </border>
    <border>
      <left/>
      <right style="double">
        <color indexed="64"/>
      </right>
      <top/>
      <bottom/>
      <diagonal/>
    </border>
    <border>
      <left/>
      <right style="double">
        <color indexed="64"/>
      </right>
      <top/>
      <bottom style="double">
        <color indexed="64"/>
      </bottom>
      <diagonal/>
    </border>
    <border>
      <left style="double">
        <color indexed="64"/>
      </left>
      <right style="double">
        <color indexed="64"/>
      </right>
      <top/>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134">
    <xf numFmtId="0" fontId="0" fillId="0" borderId="0" xfId="0"/>
    <xf numFmtId="0" fontId="1" fillId="0" borderId="0" xfId="0" applyFont="1"/>
    <xf numFmtId="0" fontId="2" fillId="0" borderId="0" xfId="0" applyFont="1"/>
    <xf numFmtId="0" fontId="3" fillId="0" borderId="0" xfId="0" applyFont="1"/>
    <xf numFmtId="0" fontId="1" fillId="0" borderId="0" xfId="0" applyFont="1" applyAlignment="1">
      <alignment horizontal="center"/>
    </xf>
    <xf numFmtId="0" fontId="1" fillId="0" borderId="0" xfId="0" applyFont="1" applyAlignment="1">
      <alignment horizontal="right"/>
    </xf>
    <xf numFmtId="0" fontId="2" fillId="0" borderId="0" xfId="0" applyFont="1" applyAlignment="1">
      <alignment horizontal="right"/>
    </xf>
    <xf numFmtId="0" fontId="1" fillId="0" borderId="1" xfId="0" applyFont="1" applyBorder="1"/>
    <xf numFmtId="0" fontId="2" fillId="0" borderId="2" xfId="0" applyFont="1" applyBorder="1"/>
    <xf numFmtId="0" fontId="2" fillId="0" borderId="3" xfId="0" applyFont="1" applyBorder="1"/>
    <xf numFmtId="0" fontId="2" fillId="0" borderId="0" xfId="0" applyFont="1" applyBorder="1"/>
    <xf numFmtId="0" fontId="1" fillId="0" borderId="0" xfId="0" applyFont="1" applyBorder="1" applyAlignment="1">
      <alignment horizontal="right"/>
    </xf>
    <xf numFmtId="0" fontId="2" fillId="0" borderId="0" xfId="0" applyFont="1" applyBorder="1" applyAlignment="1">
      <alignment horizontal="right"/>
    </xf>
    <xf numFmtId="0" fontId="2" fillId="0" borderId="4" xfId="0" applyFont="1" applyBorder="1"/>
    <xf numFmtId="0" fontId="1" fillId="0" borderId="5" xfId="0" applyFont="1" applyBorder="1" applyAlignment="1">
      <alignment horizontal="right"/>
    </xf>
    <xf numFmtId="0" fontId="4" fillId="2" borderId="0" xfId="0" applyFont="1" applyFill="1" applyAlignment="1">
      <alignment horizontal="center"/>
    </xf>
    <xf numFmtId="0" fontId="7" fillId="0" borderId="0" xfId="0" applyFont="1"/>
    <xf numFmtId="0" fontId="8" fillId="0" borderId="0" xfId="0" applyFont="1" applyAlignment="1">
      <alignment horizontal="left"/>
    </xf>
    <xf numFmtId="0" fontId="0" fillId="2" borderId="0" xfId="0" applyFill="1" applyAlignment="1">
      <alignment horizontal="center"/>
    </xf>
    <xf numFmtId="0" fontId="4" fillId="2" borderId="6" xfId="0" applyFont="1" applyFill="1" applyBorder="1" applyAlignment="1">
      <alignment horizontal="center"/>
    </xf>
    <xf numFmtId="0" fontId="4" fillId="2" borderId="7" xfId="0" applyFont="1" applyFill="1" applyBorder="1" applyAlignment="1">
      <alignment horizontal="center" wrapText="1"/>
    </xf>
    <xf numFmtId="0" fontId="9" fillId="0" borderId="0" xfId="0" applyFont="1" applyAlignment="1">
      <alignment horizontal="left"/>
    </xf>
    <xf numFmtId="0" fontId="2" fillId="0" borderId="0" xfId="0" applyFont="1" applyAlignment="1">
      <alignment horizontal="center"/>
    </xf>
    <xf numFmtId="0" fontId="6" fillId="0" borderId="0" xfId="0" applyFont="1" applyAlignment="1">
      <alignment horizontal="left"/>
    </xf>
    <xf numFmtId="0" fontId="7" fillId="0" borderId="0" xfId="0" applyFont="1" applyAlignment="1">
      <alignment horizontal="right"/>
    </xf>
    <xf numFmtId="0" fontId="7" fillId="2" borderId="0" xfId="0" applyFont="1" applyFill="1" applyAlignment="1">
      <alignment horizontal="center"/>
    </xf>
    <xf numFmtId="0" fontId="11" fillId="2" borderId="8" xfId="0" applyFont="1" applyFill="1" applyBorder="1" applyAlignment="1">
      <alignment horizontal="center" wrapText="1"/>
    </xf>
    <xf numFmtId="0" fontId="1" fillId="0" borderId="8" xfId="0" applyFont="1" applyBorder="1" applyAlignment="1">
      <alignment horizontal="center"/>
    </xf>
    <xf numFmtId="0" fontId="1" fillId="0" borderId="0" xfId="0" applyNumberFormat="1" applyFont="1" applyBorder="1" applyAlignment="1">
      <alignment horizontal="right"/>
    </xf>
    <xf numFmtId="0" fontId="2" fillId="0" borderId="8" xfId="0" applyFont="1" applyBorder="1"/>
    <xf numFmtId="0" fontId="2" fillId="0" borderId="9" xfId="0" applyFont="1" applyBorder="1"/>
    <xf numFmtId="0" fontId="1" fillId="0" borderId="10" xfId="0" applyFont="1" applyBorder="1" applyAlignment="1">
      <alignment horizontal="right"/>
    </xf>
    <xf numFmtId="4" fontId="1" fillId="0" borderId="2" xfId="0" applyNumberFormat="1" applyFont="1" applyBorder="1" applyAlignment="1">
      <alignment horizontal="right"/>
    </xf>
    <xf numFmtId="4" fontId="2" fillId="0" borderId="0" xfId="0" applyNumberFormat="1" applyFont="1" applyBorder="1" applyAlignment="1">
      <alignment horizontal="right"/>
    </xf>
    <xf numFmtId="4" fontId="2" fillId="0" borderId="5" xfId="0" applyNumberFormat="1" applyFont="1" applyBorder="1" applyAlignment="1">
      <alignment horizontal="right"/>
    </xf>
    <xf numFmtId="4" fontId="1" fillId="0" borderId="8" xfId="0" applyNumberFormat="1" applyFont="1" applyBorder="1" applyAlignment="1">
      <alignment horizontal="center"/>
    </xf>
    <xf numFmtId="4" fontId="1" fillId="0" borderId="0" xfId="0" applyNumberFormat="1" applyFont="1" applyAlignment="1">
      <alignment horizontal="right"/>
    </xf>
    <xf numFmtId="4" fontId="2" fillId="0" borderId="0" xfId="0" applyNumberFormat="1" applyFont="1" applyAlignment="1">
      <alignment horizontal="right"/>
    </xf>
    <xf numFmtId="4" fontId="1" fillId="3" borderId="0" xfId="0" applyNumberFormat="1" applyFont="1" applyFill="1" applyAlignment="1">
      <alignment horizontal="right"/>
    </xf>
    <xf numFmtId="4" fontId="2" fillId="0" borderId="8" xfId="0" applyNumberFormat="1" applyFont="1" applyBorder="1" applyAlignment="1">
      <alignment horizontal="right"/>
    </xf>
    <xf numFmtId="4" fontId="2" fillId="0" borderId="9" xfId="0" applyNumberFormat="1" applyFont="1" applyBorder="1" applyAlignment="1">
      <alignment horizontal="right"/>
    </xf>
    <xf numFmtId="4" fontId="1" fillId="3" borderId="9" xfId="0" applyNumberFormat="1" applyFont="1" applyFill="1" applyBorder="1" applyAlignment="1">
      <alignment horizontal="right"/>
    </xf>
    <xf numFmtId="4" fontId="1" fillId="0" borderId="11" xfId="0" applyNumberFormat="1" applyFont="1" applyBorder="1" applyAlignment="1">
      <alignment horizontal="right"/>
    </xf>
    <xf numFmtId="4" fontId="1" fillId="3" borderId="8" xfId="0" applyNumberFormat="1" applyFont="1" applyFill="1" applyBorder="1" applyAlignment="1">
      <alignment horizontal="right"/>
    </xf>
    <xf numFmtId="4" fontId="15" fillId="0" borderId="0" xfId="0" applyNumberFormat="1" applyFont="1" applyAlignment="1">
      <alignment horizontal="right"/>
    </xf>
    <xf numFmtId="4" fontId="1" fillId="0" borderId="12" xfId="0" applyNumberFormat="1" applyFont="1" applyBorder="1" applyAlignment="1">
      <alignment horizontal="right"/>
    </xf>
    <xf numFmtId="4" fontId="1" fillId="0" borderId="13" xfId="0" applyNumberFormat="1" applyFont="1" applyBorder="1" applyAlignment="1">
      <alignment horizontal="right"/>
    </xf>
    <xf numFmtId="4" fontId="1" fillId="0" borderId="0" xfId="0" applyNumberFormat="1" applyFont="1" applyAlignment="1">
      <alignment horizontal="center"/>
    </xf>
    <xf numFmtId="4" fontId="1" fillId="0" borderId="14" xfId="0" applyNumberFormat="1" applyFont="1" applyBorder="1" applyAlignment="1">
      <alignment horizontal="right"/>
    </xf>
    <xf numFmtId="4" fontId="2" fillId="0" borderId="15" xfId="0" applyNumberFormat="1" applyFont="1" applyBorder="1" applyAlignment="1">
      <alignment horizontal="right"/>
    </xf>
    <xf numFmtId="4" fontId="2" fillId="0" borderId="16" xfId="0" applyNumberFormat="1" applyFont="1" applyBorder="1" applyAlignment="1">
      <alignment horizontal="right"/>
    </xf>
    <xf numFmtId="4" fontId="2" fillId="0" borderId="17" xfId="0" applyNumberFormat="1" applyFont="1" applyBorder="1" applyAlignment="1">
      <alignment horizontal="right"/>
    </xf>
    <xf numFmtId="4" fontId="2" fillId="0" borderId="18" xfId="0" applyNumberFormat="1" applyFont="1" applyBorder="1" applyAlignment="1">
      <alignment horizontal="right"/>
    </xf>
    <xf numFmtId="4" fontId="7" fillId="0" borderId="0" xfId="0" applyNumberFormat="1" applyFont="1" applyAlignment="1">
      <alignment horizontal="right"/>
    </xf>
    <xf numFmtId="4" fontId="7" fillId="0" borderId="0" xfId="0" applyNumberFormat="1" applyFont="1" applyAlignment="1">
      <alignment horizontal="center"/>
    </xf>
    <xf numFmtId="4" fontId="1" fillId="0" borderId="0" xfId="0" applyNumberFormat="1" applyFont="1" applyAlignment="1">
      <alignment horizontal="center" wrapText="1"/>
    </xf>
    <xf numFmtId="4" fontId="6" fillId="0" borderId="0" xfId="0" applyNumberFormat="1" applyFont="1"/>
    <xf numFmtId="4" fontId="7" fillId="0" borderId="0" xfId="0" applyNumberFormat="1" applyFont="1"/>
    <xf numFmtId="0" fontId="2" fillId="0" borderId="8" xfId="0" applyFont="1" applyBorder="1" applyAlignment="1">
      <alignment horizontal="right"/>
    </xf>
    <xf numFmtId="4" fontId="2" fillId="0" borderId="0" xfId="0" applyNumberFormat="1" applyFont="1" applyFill="1" applyAlignment="1">
      <alignment horizontal="right"/>
    </xf>
    <xf numFmtId="0" fontId="2" fillId="0" borderId="0" xfId="0" applyFont="1" applyFill="1" applyBorder="1" applyAlignment="1">
      <alignment horizontal="right"/>
    </xf>
    <xf numFmtId="0" fontId="1" fillId="0" borderId="0" xfId="0" applyFont="1" applyFill="1" applyBorder="1" applyAlignment="1">
      <alignment horizontal="center"/>
    </xf>
    <xf numFmtId="0" fontId="1" fillId="0" borderId="0" xfId="0" applyFont="1" applyFill="1" applyBorder="1" applyAlignment="1">
      <alignment horizontal="right"/>
    </xf>
    <xf numFmtId="0" fontId="1" fillId="0" borderId="10" xfId="0" applyFont="1" applyFill="1" applyBorder="1" applyAlignment="1">
      <alignment horizontal="right"/>
    </xf>
    <xf numFmtId="0" fontId="15" fillId="0" borderId="0" xfId="0" applyFont="1" applyFill="1" applyBorder="1" applyAlignment="1">
      <alignment horizontal="right"/>
    </xf>
    <xf numFmtId="0" fontId="1" fillId="0" borderId="19" xfId="0" applyFont="1" applyFill="1" applyBorder="1" applyAlignment="1">
      <alignment horizontal="right"/>
    </xf>
    <xf numFmtId="0" fontId="1" fillId="0" borderId="19" xfId="0" applyNumberFormat="1" applyFont="1" applyFill="1" applyBorder="1" applyAlignment="1">
      <alignment horizontal="right"/>
    </xf>
    <xf numFmtId="0" fontId="1" fillId="0" borderId="20" xfId="0" applyFont="1" applyFill="1" applyBorder="1" applyAlignment="1">
      <alignment horizontal="right"/>
    </xf>
    <xf numFmtId="0" fontId="1" fillId="0" borderId="0" xfId="0" applyFont="1" applyFill="1" applyBorder="1" applyAlignment="1">
      <alignment horizontal="center" wrapText="1"/>
    </xf>
    <xf numFmtId="0" fontId="1" fillId="0" borderId="2" xfId="0" applyFont="1" applyFill="1" applyBorder="1" applyAlignment="1">
      <alignment horizontal="right"/>
    </xf>
    <xf numFmtId="6" fontId="2" fillId="0" borderId="0" xfId="0" applyNumberFormat="1" applyFont="1" applyFill="1" applyBorder="1" applyAlignment="1">
      <alignment horizontal="right"/>
    </xf>
    <xf numFmtId="0" fontId="2" fillId="0" borderId="5" xfId="0" applyFont="1" applyFill="1" applyBorder="1" applyAlignment="1">
      <alignment horizontal="right"/>
    </xf>
    <xf numFmtId="0" fontId="6" fillId="0" borderId="0" xfId="0" applyFont="1" applyFill="1" applyBorder="1"/>
    <xf numFmtId="0" fontId="7" fillId="0" borderId="0" xfId="0" applyFont="1" applyFill="1" applyBorder="1"/>
    <xf numFmtId="0" fontId="7" fillId="0" borderId="0" xfId="0" applyFont="1" applyFill="1" applyBorder="1" applyAlignment="1">
      <alignment horizontal="right"/>
    </xf>
    <xf numFmtId="0" fontId="7" fillId="0" borderId="0" xfId="0" applyFont="1" applyFill="1" applyBorder="1" applyAlignment="1">
      <alignment horizontal="center"/>
    </xf>
    <xf numFmtId="2" fontId="16" fillId="0" borderId="8" xfId="0" applyNumberFormat="1" applyFont="1" applyBorder="1" applyAlignment="1">
      <alignment horizontal="center"/>
    </xf>
    <xf numFmtId="2" fontId="16" fillId="0" borderId="0" xfId="0" applyNumberFormat="1" applyFont="1" applyAlignment="1">
      <alignment horizontal="right"/>
    </xf>
    <xf numFmtId="2" fontId="8" fillId="0" borderId="0" xfId="0" applyNumberFormat="1" applyFont="1" applyAlignment="1">
      <alignment horizontal="right"/>
    </xf>
    <xf numFmtId="2" fontId="16" fillId="3" borderId="0" xfId="0" applyNumberFormat="1" applyFont="1" applyFill="1" applyAlignment="1">
      <alignment horizontal="right"/>
    </xf>
    <xf numFmtId="2" fontId="8" fillId="0" borderId="8" xfId="0" applyNumberFormat="1" applyFont="1" applyBorder="1" applyAlignment="1">
      <alignment horizontal="right"/>
    </xf>
    <xf numFmtId="2" fontId="8" fillId="0" borderId="9" xfId="0" applyNumberFormat="1" applyFont="1" applyBorder="1" applyAlignment="1">
      <alignment horizontal="right"/>
    </xf>
    <xf numFmtId="2" fontId="16" fillId="3" borderId="9" xfId="0" applyNumberFormat="1" applyFont="1" applyFill="1" applyBorder="1" applyAlignment="1">
      <alignment horizontal="right"/>
    </xf>
    <xf numFmtId="2" fontId="16" fillId="0" borderId="11" xfId="0" applyNumberFormat="1" applyFont="1" applyBorder="1" applyAlignment="1">
      <alignment horizontal="right"/>
    </xf>
    <xf numFmtId="4" fontId="16" fillId="0" borderId="11" xfId="0" applyNumberFormat="1" applyFont="1" applyBorder="1" applyAlignment="1">
      <alignment horizontal="right"/>
    </xf>
    <xf numFmtId="2" fontId="16" fillId="3" borderId="8" xfId="0" applyNumberFormat="1" applyFont="1" applyFill="1" applyBorder="1" applyAlignment="1">
      <alignment horizontal="right"/>
    </xf>
    <xf numFmtId="2" fontId="17" fillId="0" borderId="0" xfId="0" applyNumberFormat="1" applyFont="1" applyAlignment="1">
      <alignment horizontal="right"/>
    </xf>
    <xf numFmtId="2" fontId="16" fillId="0" borderId="12" xfId="0" applyNumberFormat="1" applyFont="1" applyBorder="1" applyAlignment="1">
      <alignment horizontal="right"/>
    </xf>
    <xf numFmtId="2" fontId="16" fillId="0" borderId="21" xfId="0" applyNumberFormat="1" applyFont="1" applyBorder="1" applyAlignment="1">
      <alignment horizontal="right"/>
    </xf>
    <xf numFmtId="2" fontId="8" fillId="0" borderId="0" xfId="0" applyNumberFormat="1" applyFont="1" applyFill="1" applyAlignment="1">
      <alignment horizontal="right"/>
    </xf>
    <xf numFmtId="4" fontId="16" fillId="3" borderId="8" xfId="0" applyNumberFormat="1" applyFont="1" applyFill="1" applyBorder="1" applyAlignment="1">
      <alignment horizontal="right"/>
    </xf>
    <xf numFmtId="2" fontId="16" fillId="0" borderId="13" xfId="0" applyNumberFormat="1" applyFont="1" applyBorder="1" applyAlignment="1">
      <alignment horizontal="right"/>
    </xf>
    <xf numFmtId="2" fontId="6" fillId="0" borderId="0" xfId="0" applyNumberFormat="1" applyFont="1" applyAlignment="1">
      <alignment horizontal="right"/>
    </xf>
    <xf numFmtId="4" fontId="2" fillId="3" borderId="0" xfId="0" applyNumberFormat="1" applyFont="1" applyFill="1" applyAlignment="1">
      <alignment horizontal="right"/>
    </xf>
    <xf numFmtId="0" fontId="1" fillId="3" borderId="0" xfId="0" applyFont="1" applyFill="1" applyBorder="1" applyAlignment="1">
      <alignment horizontal="right"/>
    </xf>
    <xf numFmtId="4" fontId="2" fillId="4" borderId="8" xfId="0" applyNumberFormat="1" applyFont="1" applyFill="1" applyBorder="1" applyAlignment="1">
      <alignment horizontal="right"/>
    </xf>
    <xf numFmtId="2" fontId="8" fillId="4" borderId="8" xfId="0" applyNumberFormat="1" applyFont="1" applyFill="1" applyBorder="1" applyAlignment="1">
      <alignment horizontal="right"/>
    </xf>
    <xf numFmtId="4" fontId="2" fillId="4" borderId="9" xfId="0" applyNumberFormat="1" applyFont="1" applyFill="1" applyBorder="1" applyAlignment="1">
      <alignment horizontal="right"/>
    </xf>
    <xf numFmtId="2" fontId="8" fillId="4" borderId="9" xfId="0" applyNumberFormat="1" applyFont="1" applyFill="1" applyBorder="1" applyAlignment="1">
      <alignment horizontal="right"/>
    </xf>
    <xf numFmtId="4" fontId="1" fillId="4" borderId="0" xfId="0" applyNumberFormat="1" applyFont="1" applyFill="1" applyAlignment="1">
      <alignment horizontal="right"/>
    </xf>
    <xf numFmtId="2" fontId="16" fillId="4" borderId="0" xfId="0" applyNumberFormat="1" applyFont="1" applyFill="1" applyAlignment="1">
      <alignment horizontal="right"/>
    </xf>
    <xf numFmtId="4" fontId="1" fillId="4" borderId="8" xfId="0" applyNumberFormat="1" applyFont="1" applyFill="1" applyBorder="1" applyAlignment="1">
      <alignment horizontal="right"/>
    </xf>
    <xf numFmtId="2" fontId="16" fillId="4" borderId="8" xfId="0" applyNumberFormat="1" applyFont="1" applyFill="1" applyBorder="1" applyAlignment="1">
      <alignment horizontal="right"/>
    </xf>
    <xf numFmtId="2" fontId="16" fillId="4" borderId="9" xfId="0" applyNumberFormat="1" applyFont="1" applyFill="1" applyBorder="1" applyAlignment="1">
      <alignment horizontal="right"/>
    </xf>
    <xf numFmtId="4" fontId="16" fillId="4" borderId="8" xfId="0" applyNumberFormat="1" applyFont="1" applyFill="1" applyBorder="1" applyAlignment="1">
      <alignment horizontal="right"/>
    </xf>
    <xf numFmtId="4" fontId="2" fillId="4" borderId="0" xfId="0" applyNumberFormat="1" applyFont="1" applyFill="1" applyAlignment="1">
      <alignment horizontal="right"/>
    </xf>
    <xf numFmtId="2" fontId="8" fillId="4" borderId="0" xfId="0" applyNumberFormat="1" applyFont="1" applyFill="1" applyAlignment="1">
      <alignment horizontal="right"/>
    </xf>
    <xf numFmtId="0" fontId="1" fillId="4" borderId="0" xfId="0" applyFont="1" applyFill="1" applyBorder="1" applyAlignment="1">
      <alignment horizontal="right"/>
    </xf>
    <xf numFmtId="4" fontId="1" fillId="4" borderId="9" xfId="0" applyNumberFormat="1" applyFont="1" applyFill="1" applyBorder="1" applyAlignment="1">
      <alignment horizontal="right"/>
    </xf>
    <xf numFmtId="2" fontId="19" fillId="0" borderId="0" xfId="0" applyNumberFormat="1" applyFont="1" applyAlignment="1">
      <alignment horizontal="right"/>
    </xf>
    <xf numFmtId="3" fontId="2" fillId="0" borderId="0" xfId="0" applyNumberFormat="1" applyFont="1"/>
    <xf numFmtId="0" fontId="1" fillId="0" borderId="8" xfId="0" applyFont="1" applyBorder="1"/>
    <xf numFmtId="2" fontId="1" fillId="0" borderId="8" xfId="0" applyNumberFormat="1" applyFont="1" applyBorder="1" applyAlignment="1">
      <alignment horizontal="center"/>
    </xf>
    <xf numFmtId="2" fontId="1" fillId="0" borderId="0" xfId="0" applyNumberFormat="1" applyFont="1" applyAlignment="1">
      <alignment horizontal="right"/>
    </xf>
    <xf numFmtId="2" fontId="2" fillId="0" borderId="0" xfId="0" applyNumberFormat="1" applyFont="1" applyAlignment="1">
      <alignment horizontal="right"/>
    </xf>
    <xf numFmtId="2" fontId="2" fillId="0" borderId="8" xfId="0" applyNumberFormat="1" applyFont="1" applyBorder="1" applyAlignment="1">
      <alignment horizontal="right"/>
    </xf>
    <xf numFmtId="2" fontId="2" fillId="0" borderId="9" xfId="0" applyNumberFormat="1" applyFont="1" applyBorder="1" applyAlignment="1">
      <alignment horizontal="right"/>
    </xf>
    <xf numFmtId="2" fontId="1" fillId="0" borderId="11" xfId="0" applyNumberFormat="1" applyFont="1" applyBorder="1" applyAlignment="1">
      <alignment horizontal="right"/>
    </xf>
    <xf numFmtId="2" fontId="1" fillId="3" borderId="8" xfId="0" applyNumberFormat="1" applyFont="1" applyFill="1" applyBorder="1" applyAlignment="1">
      <alignment horizontal="right"/>
    </xf>
    <xf numFmtId="2" fontId="1" fillId="3" borderId="0" xfId="0" applyNumberFormat="1" applyFont="1" applyFill="1" applyAlignment="1">
      <alignment horizontal="right"/>
    </xf>
    <xf numFmtId="2" fontId="15" fillId="0" borderId="0" xfId="0" applyNumberFormat="1" applyFont="1" applyAlignment="1">
      <alignment horizontal="right"/>
    </xf>
    <xf numFmtId="2" fontId="1" fillId="0" borderId="12" xfId="0" applyNumberFormat="1" applyFont="1" applyBorder="1" applyAlignment="1">
      <alignment horizontal="right"/>
    </xf>
    <xf numFmtId="2" fontId="1" fillId="0" borderId="21" xfId="0" applyNumberFormat="1" applyFont="1" applyBorder="1" applyAlignment="1">
      <alignment horizontal="right"/>
    </xf>
    <xf numFmtId="2" fontId="2" fillId="3" borderId="0" xfId="0" applyNumberFormat="1" applyFont="1" applyFill="1" applyAlignment="1">
      <alignment horizontal="right"/>
    </xf>
    <xf numFmtId="2" fontId="2" fillId="0" borderId="0" xfId="0" applyNumberFormat="1" applyFont="1" applyFill="1" applyAlignment="1">
      <alignment horizontal="right"/>
    </xf>
    <xf numFmtId="2" fontId="1" fillId="0" borderId="13" xfId="0" applyNumberFormat="1" applyFont="1" applyBorder="1" applyAlignment="1">
      <alignment horizontal="right"/>
    </xf>
    <xf numFmtId="2" fontId="7" fillId="0" borderId="0" xfId="0" applyNumberFormat="1" applyFont="1" applyAlignment="1">
      <alignment horizontal="right"/>
    </xf>
    <xf numFmtId="4" fontId="1" fillId="3" borderId="0" xfId="0" applyNumberFormat="1" applyFont="1" applyFill="1" applyBorder="1" applyAlignment="1">
      <alignment horizontal="right"/>
    </xf>
    <xf numFmtId="2" fontId="1" fillId="3" borderId="0" xfId="0" applyNumberFormat="1" applyFont="1" applyFill="1" applyBorder="1" applyAlignment="1">
      <alignment horizontal="right"/>
    </xf>
    <xf numFmtId="0" fontId="1" fillId="0" borderId="0" xfId="0" applyFont="1" applyAlignment="1">
      <alignment horizontal="center"/>
    </xf>
    <xf numFmtId="0" fontId="4" fillId="2" borderId="0" xfId="0" applyFont="1" applyFill="1" applyAlignment="1">
      <alignment horizontal="center"/>
    </xf>
    <xf numFmtId="0" fontId="11" fillId="2" borderId="8" xfId="0" applyFont="1" applyFill="1" applyBorder="1" applyAlignment="1">
      <alignment horizontal="center"/>
    </xf>
    <xf numFmtId="0" fontId="4" fillId="2" borderId="0" xfId="0" applyFont="1" applyFill="1" applyAlignment="1">
      <alignment horizontal="center" wrapText="1"/>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17"/>
  <sheetViews>
    <sheetView tabSelected="1" zoomScale="65" zoomScaleNormal="100" workbookViewId="0">
      <selection sqref="A1:H1"/>
    </sheetView>
  </sheetViews>
  <sheetFormatPr defaultRowHeight="13.8" x14ac:dyDescent="0.25"/>
  <cols>
    <col min="1" max="1" width="3" style="2" customWidth="1"/>
    <col min="2" max="2" width="54.44140625" style="2" customWidth="1"/>
    <col min="3" max="3" width="1.33203125" style="2" customWidth="1"/>
    <col min="4" max="4" width="15" style="37" customWidth="1"/>
    <col min="5" max="5" width="1" style="60" customWidth="1"/>
    <col min="6" max="6" width="14.5546875" style="37" customWidth="1"/>
    <col min="7" max="7" width="0.88671875" style="60" customWidth="1"/>
    <col min="8" max="8" width="15.6640625" style="114" customWidth="1"/>
    <col min="9" max="9" width="0.6640625" style="6" customWidth="1"/>
    <col min="10" max="10" width="11.44140625" style="15" customWidth="1"/>
    <col min="11" max="11" width="10.6640625" style="15" customWidth="1"/>
  </cols>
  <sheetData>
    <row r="1" spans="1:11" x14ac:dyDescent="0.25">
      <c r="A1" s="129" t="s">
        <v>133</v>
      </c>
      <c r="B1" s="129"/>
      <c r="C1" s="129"/>
      <c r="D1" s="129"/>
      <c r="E1" s="129"/>
      <c r="F1" s="129"/>
      <c r="G1" s="129"/>
      <c r="H1" s="129"/>
      <c r="I1" s="4"/>
    </row>
    <row r="2" spans="1:11" x14ac:dyDescent="0.25">
      <c r="A2" s="129" t="s">
        <v>184</v>
      </c>
      <c r="B2" s="129"/>
      <c r="C2" s="129"/>
      <c r="D2" s="129"/>
      <c r="E2" s="129"/>
      <c r="F2" s="129"/>
      <c r="G2" s="129"/>
      <c r="H2" s="129"/>
      <c r="I2" s="22"/>
    </row>
    <row r="3" spans="1:11" x14ac:dyDescent="0.25">
      <c r="A3" s="129" t="s">
        <v>183</v>
      </c>
      <c r="B3" s="129"/>
      <c r="C3" s="129"/>
      <c r="D3" s="129"/>
      <c r="E3" s="129"/>
      <c r="F3" s="129"/>
      <c r="G3" s="129"/>
      <c r="H3" s="129"/>
      <c r="I3" s="22"/>
      <c r="J3" s="131" t="s">
        <v>110</v>
      </c>
      <c r="K3" s="131"/>
    </row>
    <row r="5" spans="1:11" ht="36" x14ac:dyDescent="0.25">
      <c r="D5" s="35" t="s">
        <v>0</v>
      </c>
      <c r="E5" s="61"/>
      <c r="F5" s="35" t="s">
        <v>134</v>
      </c>
      <c r="G5" s="61"/>
      <c r="H5" s="112" t="s">
        <v>135</v>
      </c>
      <c r="I5" s="27"/>
      <c r="J5" s="26" t="s">
        <v>111</v>
      </c>
      <c r="K5" s="26" t="s">
        <v>112</v>
      </c>
    </row>
    <row r="6" spans="1:11" x14ac:dyDescent="0.25">
      <c r="A6" s="1" t="s">
        <v>2</v>
      </c>
      <c r="D6" s="36"/>
      <c r="E6" s="62"/>
      <c r="F6" s="36"/>
      <c r="G6" s="62"/>
      <c r="H6" s="113"/>
      <c r="I6" s="5"/>
    </row>
    <row r="7" spans="1:11" x14ac:dyDescent="0.25">
      <c r="B7" s="1" t="s">
        <v>16</v>
      </c>
      <c r="C7" s="1"/>
    </row>
    <row r="8" spans="1:11" x14ac:dyDescent="0.25">
      <c r="A8" s="1"/>
      <c r="B8" s="2" t="s">
        <v>5</v>
      </c>
      <c r="D8" s="38">
        <f>SUM('Mid-Atlantic'!D8+'New England'!D8+SouthEast!D8+NorthWest!D8+Midwest!D8+'San Diego'!D8+Chesapeake!D8+'Bay Area'!D8)</f>
        <v>0</v>
      </c>
      <c r="E8" s="62"/>
      <c r="F8" s="38">
        <f>SUM('Mid-Atlantic'!F8+'New England'!F8+SouthEast!F8+NorthWest!F8+Midwest!F8+'San Diego'!F8+Chesapeake!F8+'Bay Area'!F8)</f>
        <v>4000</v>
      </c>
      <c r="G8" s="62"/>
      <c r="H8" s="38">
        <f>SUM('Mid-Atlantic'!H8+'New England'!H8+SouthEast!H8+NorthWest!H8+Midwest!H8+'San Diego'!H8+Chesapeake!H8+'Bay Area'!H8)</f>
        <v>0</v>
      </c>
      <c r="J8" s="15" t="s">
        <v>96</v>
      </c>
      <c r="K8" s="15">
        <v>1</v>
      </c>
    </row>
    <row r="9" spans="1:11" x14ac:dyDescent="0.25">
      <c r="A9" s="1"/>
      <c r="B9" s="29" t="s">
        <v>3</v>
      </c>
      <c r="D9" s="39"/>
      <c r="F9" s="39"/>
      <c r="H9" s="115"/>
    </row>
    <row r="10" spans="1:11" x14ac:dyDescent="0.25">
      <c r="A10" s="1"/>
      <c r="B10" s="30"/>
      <c r="D10" s="40"/>
      <c r="F10" s="40"/>
      <c r="H10" s="116"/>
    </row>
    <row r="11" spans="1:11" x14ac:dyDescent="0.25">
      <c r="A11" s="1"/>
      <c r="B11" s="2" t="s">
        <v>8</v>
      </c>
      <c r="D11" s="38">
        <f>SUM('Mid-Atlantic'!D11+'New England'!D11+SouthEast!D11+NorthWest!D11+Midwest!D11+'San Diego'!D11+Chesapeake!D11+'Bay Area'!D11)</f>
        <v>0</v>
      </c>
      <c r="E11" s="62"/>
      <c r="F11" s="38">
        <f>SUM('Mid-Atlantic'!F11+'New England'!F11+SouthEast!F11+NorthWest!F11+Midwest!F11+'San Diego'!F11+Chesapeake!F11+'Bay Area'!F11)</f>
        <v>0</v>
      </c>
      <c r="G11" s="62"/>
      <c r="H11" s="38">
        <f>SUM('Mid-Atlantic'!H11+'New England'!H11+SouthEast!H11+NorthWest!H11+Midwest!H11+'San Diego'!H11+Chesapeake!H11+'Bay Area'!H11)</f>
        <v>0</v>
      </c>
      <c r="J11" s="15" t="s">
        <v>96</v>
      </c>
      <c r="K11" s="15">
        <v>1</v>
      </c>
    </row>
    <row r="12" spans="1:11" x14ac:dyDescent="0.25">
      <c r="A12" s="1"/>
      <c r="B12" s="29"/>
      <c r="D12" s="39"/>
      <c r="F12" s="39"/>
      <c r="H12" s="115"/>
    </row>
    <row r="13" spans="1:11" x14ac:dyDescent="0.25">
      <c r="A13" s="1"/>
      <c r="B13" s="30"/>
      <c r="D13" s="40"/>
      <c r="F13" s="40"/>
      <c r="H13" s="116"/>
    </row>
    <row r="14" spans="1:11" x14ac:dyDescent="0.25">
      <c r="A14" s="1"/>
      <c r="B14" s="2" t="s">
        <v>6</v>
      </c>
      <c r="D14" s="38">
        <f>SUM('Mid-Atlantic'!D14+'New England'!D14+SouthEast!D14+NorthWest!D14+Midwest!D14+'San Diego'!D14+Chesapeake!D14+'Bay Area'!D14)</f>
        <v>0</v>
      </c>
      <c r="E14" s="62"/>
      <c r="F14" s="38">
        <f>SUM('Mid-Atlantic'!F14+'New England'!F14+SouthEast!F14+NorthWest!F14+Midwest!F14+'San Diego'!F14+Chesapeake!F14+'Bay Area'!F14)</f>
        <v>0</v>
      </c>
      <c r="G14" s="62"/>
      <c r="H14" s="38">
        <f>SUM('Mid-Atlantic'!H14+'New England'!H14+SouthEast!H14+NorthWest!H14+Midwest!H14+'San Diego'!H14+Chesapeake!H14+'Bay Area'!H14)</f>
        <v>0</v>
      </c>
      <c r="J14" s="15" t="s">
        <v>96</v>
      </c>
      <c r="K14" s="15">
        <v>1</v>
      </c>
    </row>
    <row r="15" spans="1:11" x14ac:dyDescent="0.25">
      <c r="A15" s="1"/>
      <c r="B15" s="29"/>
      <c r="D15" s="39"/>
      <c r="F15" s="39"/>
      <c r="H15" s="115"/>
    </row>
    <row r="16" spans="1:11" x14ac:dyDescent="0.25">
      <c r="A16" s="1"/>
      <c r="B16" s="30"/>
      <c r="D16" s="40"/>
      <c r="F16" s="40"/>
      <c r="H16" s="116"/>
    </row>
    <row r="17" spans="1:11" x14ac:dyDescent="0.25">
      <c r="A17" s="1"/>
      <c r="B17" s="2" t="s">
        <v>7</v>
      </c>
      <c r="D17" s="38">
        <f>SUM('Mid-Atlantic'!D17+'New England'!D17+SouthEast!D17+NorthWest!D17+Midwest!D17+'San Diego'!D17+Chesapeake!D17+'Bay Area'!D17)</f>
        <v>0</v>
      </c>
      <c r="F17" s="38">
        <f>SUM('Mid-Atlantic'!F17+'New England'!F17+SouthEast!F17+NorthWest!F17+Midwest!F17+'San Diego'!F17+Chesapeake!F17+'Bay Area'!F17)</f>
        <v>0</v>
      </c>
      <c r="G17" s="62"/>
      <c r="H17" s="38">
        <f>SUM('Mid-Atlantic'!H17+'New England'!H17+SouthEast!H17+NorthWest!H17+Midwest!H17+'San Diego'!H17+Chesapeake!H17+'Bay Area'!H17)</f>
        <v>0</v>
      </c>
      <c r="J17" s="15" t="s">
        <v>96</v>
      </c>
      <c r="K17" s="15">
        <v>1</v>
      </c>
    </row>
    <row r="18" spans="1:11" x14ac:dyDescent="0.25">
      <c r="A18" s="1"/>
      <c r="B18" s="29"/>
      <c r="D18" s="39"/>
      <c r="F18" s="39"/>
      <c r="H18" s="115"/>
    </row>
    <row r="19" spans="1:11" x14ac:dyDescent="0.25">
      <c r="A19" s="1"/>
      <c r="B19" s="30"/>
      <c r="D19" s="40"/>
      <c r="F19" s="40"/>
      <c r="H19" s="116"/>
    </row>
    <row r="20" spans="1:11" x14ac:dyDescent="0.25">
      <c r="A20" s="1"/>
      <c r="B20" s="2" t="s">
        <v>9</v>
      </c>
      <c r="D20" s="38">
        <f>SUM('Mid-Atlantic'!D20+'New England'!D20+SouthEast!D20+NorthWest!D20+Midwest!D20+'San Diego'!D20+Chesapeake!D20+'Bay Area'!D20)</f>
        <v>0</v>
      </c>
      <c r="E20" s="62"/>
      <c r="F20" s="38">
        <f>SUM('Mid-Atlantic'!F20+'New England'!F20+SouthEast!F20+NorthWest!F20+Midwest!F20+'San Diego'!F20+Chesapeake!F20+'Bay Area'!F20)</f>
        <v>0</v>
      </c>
      <c r="G20" s="62"/>
      <c r="H20" s="38">
        <f>SUM('Mid-Atlantic'!H20+'New England'!H20+SouthEast!H20+NorthWest!H20+Midwest!H20+'San Diego'!H20+Chesapeake!H20+'Bay Area'!H20)</f>
        <v>19000</v>
      </c>
      <c r="J20" s="15" t="s">
        <v>96</v>
      </c>
      <c r="K20" s="15">
        <v>1</v>
      </c>
    </row>
    <row r="21" spans="1:11" x14ac:dyDescent="0.25">
      <c r="A21" s="1"/>
      <c r="B21" s="29"/>
      <c r="D21" s="39"/>
      <c r="F21" s="39"/>
      <c r="H21" s="115"/>
    </row>
    <row r="22" spans="1:11" x14ac:dyDescent="0.25">
      <c r="A22" s="1"/>
      <c r="B22" s="29"/>
      <c r="D22" s="40"/>
      <c r="F22" s="40"/>
      <c r="H22" s="116"/>
    </row>
    <row r="23" spans="1:11" x14ac:dyDescent="0.25">
      <c r="A23" s="1"/>
      <c r="B23" s="2" t="s">
        <v>10</v>
      </c>
      <c r="D23" s="38">
        <f>SUM('Mid-Atlantic'!D23+'New England'!D23+SouthEast!D23+NorthWest!D23+Midwest!D23+'San Diego'!D23+Chesapeake!D23+'Bay Area'!D23)</f>
        <v>0</v>
      </c>
      <c r="E23" s="62"/>
      <c r="F23" s="38">
        <f>SUM('Mid-Atlantic'!F23+'New England'!F23+SouthEast!F23+NorthWest!F23+Midwest!F23+'San Diego'!F23+Chesapeake!F23+'Bay Area'!F23)</f>
        <v>1000</v>
      </c>
      <c r="G23" s="62"/>
      <c r="H23" s="38">
        <f>SUM('Mid-Atlantic'!H23+'New England'!H23+SouthEast!H23+NorthWest!H23+Midwest!H23+'San Diego'!H23+Chesapeake!H23+'Bay Area'!H23)</f>
        <v>18500</v>
      </c>
      <c r="J23" s="15" t="s">
        <v>96</v>
      </c>
      <c r="K23" s="15">
        <v>1</v>
      </c>
    </row>
    <row r="24" spans="1:11" x14ac:dyDescent="0.25">
      <c r="A24" s="1"/>
      <c r="B24" s="29" t="s">
        <v>114</v>
      </c>
      <c r="D24" s="39"/>
      <c r="F24" s="39"/>
      <c r="H24" s="115"/>
    </row>
    <row r="25" spans="1:11" x14ac:dyDescent="0.25">
      <c r="A25" s="1"/>
      <c r="B25" s="29"/>
      <c r="D25" s="40"/>
      <c r="F25" s="40"/>
      <c r="H25" s="116"/>
    </row>
    <row r="26" spans="1:11" x14ac:dyDescent="0.25">
      <c r="A26" s="1"/>
      <c r="B26" s="2" t="s">
        <v>130</v>
      </c>
      <c r="D26" s="38">
        <f>SUM('Mid-Atlantic'!D26+'New England'!D26+SouthEast!D26+NorthWest!D26+Midwest!D26+'San Diego'!D26+Chesapeake!D26+'Bay Area'!D26)</f>
        <v>0</v>
      </c>
      <c r="E26" s="62"/>
      <c r="F26" s="38">
        <f>SUM('Mid-Atlantic'!F26+'New England'!F26+SouthEast!F26+NorthWest!F26+Midwest!F26+'San Diego'!F26+Chesapeake!F26+'Bay Area'!F26)</f>
        <v>4000</v>
      </c>
      <c r="G26" s="62"/>
      <c r="H26" s="38">
        <f>SUM('Mid-Atlantic'!H26+'New England'!H26+SouthEast!H26+NorthWest!H26+Midwest!H26+'San Diego'!H26+Chesapeake!H26+'Bay Area'!H26)</f>
        <v>2000</v>
      </c>
      <c r="J26" s="15" t="s">
        <v>97</v>
      </c>
      <c r="K26" s="15">
        <v>1</v>
      </c>
    </row>
    <row r="27" spans="1:11" x14ac:dyDescent="0.25">
      <c r="A27" s="1"/>
      <c r="B27" s="2" t="s">
        <v>131</v>
      </c>
      <c r="D27" s="38">
        <f>SUM('Mid-Atlantic'!D27+'New England'!D27+SouthEast!D27+NorthWest!D27+Midwest!D27+'San Diego'!D27+Chesapeake!D27+'Bay Area'!D27)</f>
        <v>0</v>
      </c>
      <c r="E27" s="62"/>
      <c r="F27" s="38">
        <f>SUM('Mid-Atlantic'!F27+'New England'!F27+SouthEast!F27+NorthWest!F27+Midwest!F27+'San Diego'!F27+Chesapeake!F27+'Bay Area'!F27)</f>
        <v>0</v>
      </c>
      <c r="G27" s="62"/>
      <c r="H27" s="38">
        <f>SUM('Mid-Atlantic'!H27+'New England'!H27+SouthEast!H27+NorthWest!H27+Midwest!H27+'San Diego'!H27+Chesapeake!H27+'Bay Area'!H27)</f>
        <v>0</v>
      </c>
      <c r="J27" s="15" t="s">
        <v>97</v>
      </c>
      <c r="K27" s="15">
        <v>1</v>
      </c>
    </row>
    <row r="28" spans="1:11" x14ac:dyDescent="0.25">
      <c r="A28" s="1"/>
      <c r="B28" s="5" t="s">
        <v>15</v>
      </c>
      <c r="C28" s="5"/>
      <c r="D28" s="42">
        <f>SUM(D8:D27)</f>
        <v>0</v>
      </c>
      <c r="E28" s="63"/>
      <c r="F28" s="42">
        <f>SUM(F8:F27)</f>
        <v>9000</v>
      </c>
      <c r="G28" s="63"/>
      <c r="H28" s="42">
        <f>SUM(H8:H27)</f>
        <v>39500</v>
      </c>
      <c r="I28" s="11"/>
      <c r="J28" s="15" t="s">
        <v>98</v>
      </c>
      <c r="K28" s="15">
        <v>1</v>
      </c>
    </row>
    <row r="29" spans="1:11" x14ac:dyDescent="0.25">
      <c r="A29" s="1"/>
    </row>
    <row r="30" spans="1:11" x14ac:dyDescent="0.25">
      <c r="A30" s="1"/>
      <c r="B30" s="1" t="s">
        <v>14</v>
      </c>
      <c r="C30" s="1"/>
      <c r="J30" s="15">
        <v>2</v>
      </c>
      <c r="K30" s="15">
        <v>2</v>
      </c>
    </row>
    <row r="31" spans="1:11" x14ac:dyDescent="0.25">
      <c r="A31" s="1"/>
      <c r="B31" s="58" t="s">
        <v>185</v>
      </c>
      <c r="D31" s="38">
        <f>SUM('Mid-Atlantic'!D31+'New England'!D31+SouthEast!D31+NorthWest!D31+Midwest!D31+'San Diego'!D31+Chesapeake!D31+'Bay Area'!D31)</f>
        <v>237060</v>
      </c>
      <c r="E31" s="62"/>
      <c r="F31" s="38">
        <f>SUM('Mid-Atlantic'!F31+'New England'!F31+SouthEast!F31+NorthWest!F31+Midwest!F31+'San Diego'!F31+Chesapeake!F31+'Bay Area'!F31)</f>
        <v>276647</v>
      </c>
      <c r="G31" s="62"/>
      <c r="H31" s="38">
        <f>SUM('Mid-Atlantic'!H31+'New England'!H31+SouthEast!H31+NorthWest!H31+Midwest!H31+'San Diego'!H31+Chesapeake!H31+'Bay Area'!H31)</f>
        <v>318600</v>
      </c>
    </row>
    <row r="32" spans="1:11" x14ac:dyDescent="0.25">
      <c r="A32" s="1"/>
      <c r="B32" s="30"/>
      <c r="D32" s="40"/>
      <c r="F32" s="40"/>
      <c r="H32" s="116"/>
    </row>
    <row r="33" spans="1:11" x14ac:dyDescent="0.25">
      <c r="A33" s="1"/>
      <c r="B33" s="30"/>
    </row>
    <row r="34" spans="1:11" x14ac:dyDescent="0.25">
      <c r="A34" s="1"/>
      <c r="B34" s="5" t="s">
        <v>13</v>
      </c>
      <c r="C34" s="5"/>
      <c r="D34" s="42">
        <f>SUM(D31:D33)</f>
        <v>237060</v>
      </c>
      <c r="E34" s="63"/>
      <c r="F34" s="42">
        <f>SUM(F31:F33)</f>
        <v>276647</v>
      </c>
      <c r="G34" s="63"/>
      <c r="H34" s="42">
        <f>SUM(H31:H33)</f>
        <v>318600</v>
      </c>
      <c r="I34" s="11"/>
      <c r="J34" s="15">
        <v>2</v>
      </c>
      <c r="K34" s="15">
        <v>2</v>
      </c>
    </row>
    <row r="35" spans="1:11" x14ac:dyDescent="0.25">
      <c r="A35" s="1"/>
    </row>
    <row r="36" spans="1:11" x14ac:dyDescent="0.25">
      <c r="A36" s="1"/>
      <c r="B36" s="1" t="s">
        <v>11</v>
      </c>
      <c r="C36" s="1"/>
      <c r="J36" s="15">
        <v>2</v>
      </c>
      <c r="K36" s="15">
        <v>2</v>
      </c>
    </row>
    <row r="37" spans="1:11" x14ac:dyDescent="0.25">
      <c r="A37" s="1"/>
      <c r="B37" s="29"/>
      <c r="D37" s="38">
        <f>SUM('Mid-Atlantic'!D37+'New England'!D37+SouthEast!D37+NorthWest!D37+Midwest!D37+'San Diego'!D37+Chesapeake!D37+'Bay Area'!D37)</f>
        <v>0</v>
      </c>
      <c r="E37" s="62"/>
      <c r="F37" s="38">
        <f>SUM('Mid-Atlantic'!F37+'New England'!F37+SouthEast!F37+NorthWest!F37+Midwest!F37+'San Diego'!F37+Chesapeake!F37+'Bay Area'!F37)</f>
        <v>0</v>
      </c>
      <c r="G37" s="62"/>
      <c r="H37" s="38">
        <f>SUM('Mid-Atlantic'!H37+'New England'!H37+SouthEast!H37+NorthWest!H37+Midwest!H37+'San Diego'!H37+Chesapeake!H37+'Bay Area'!H37)</f>
        <v>0</v>
      </c>
    </row>
    <row r="38" spans="1:11" x14ac:dyDescent="0.25">
      <c r="A38" s="1"/>
      <c r="B38" s="30"/>
      <c r="D38" s="40"/>
      <c r="F38" s="40"/>
      <c r="H38" s="116"/>
    </row>
    <row r="39" spans="1:11" x14ac:dyDescent="0.25">
      <c r="A39" s="1"/>
      <c r="B39" s="30"/>
    </row>
    <row r="40" spans="1:11" x14ac:dyDescent="0.25">
      <c r="A40" s="1"/>
      <c r="B40" s="5" t="s">
        <v>12</v>
      </c>
      <c r="C40" s="5"/>
      <c r="D40" s="42">
        <f>SUM(D37:D39)</f>
        <v>0</v>
      </c>
      <c r="E40" s="63"/>
      <c r="F40" s="42">
        <f>SUM(F37:F39)</f>
        <v>0</v>
      </c>
      <c r="G40" s="63"/>
      <c r="H40" s="117">
        <f>SUM(H37:H39)</f>
        <v>0</v>
      </c>
      <c r="I40" s="11"/>
      <c r="J40" s="15">
        <v>2</v>
      </c>
      <c r="K40" s="15">
        <v>2</v>
      </c>
    </row>
    <row r="41" spans="1:11" x14ac:dyDescent="0.25">
      <c r="A41" s="1"/>
    </row>
    <row r="42" spans="1:11" x14ac:dyDescent="0.25">
      <c r="A42" s="1"/>
      <c r="B42" s="1" t="s">
        <v>17</v>
      </c>
      <c r="C42" s="1"/>
      <c r="J42" s="15">
        <v>2</v>
      </c>
      <c r="K42" s="15">
        <v>2</v>
      </c>
    </row>
    <row r="43" spans="1:11" x14ac:dyDescent="0.25">
      <c r="A43" s="1"/>
      <c r="B43" s="29"/>
      <c r="D43" s="38">
        <f>SUM('Mid-Atlantic'!D43+'New England'!D43+SouthEast!D43+NorthWest!D43+Midwest!D43+'San Diego'!D43+Chesapeake!D43+'Bay Area'!D43)</f>
        <v>0</v>
      </c>
      <c r="E43" s="62"/>
      <c r="F43" s="38">
        <f>SUM('Mid-Atlantic'!F43+'New England'!F43+SouthEast!F43+NorthWest!F43+Midwest!F43+'San Diego'!F43+Chesapeake!F43+'Bay Area'!F43)</f>
        <v>34220</v>
      </c>
      <c r="G43" s="62"/>
      <c r="H43" s="38">
        <f>SUM('Mid-Atlantic'!H43+'New England'!H43+SouthEast!H43+NorthWest!H43+Midwest!H43+'San Diego'!H43+Chesapeake!H43+'Bay Area'!H43)</f>
        <v>85000</v>
      </c>
    </row>
    <row r="44" spans="1:11" x14ac:dyDescent="0.25">
      <c r="A44" s="1"/>
      <c r="B44" s="30"/>
      <c r="D44" s="40"/>
      <c r="F44" s="40"/>
      <c r="H44" s="116"/>
    </row>
    <row r="45" spans="1:11" x14ac:dyDescent="0.25">
      <c r="A45" s="1"/>
      <c r="B45" s="30"/>
    </row>
    <row r="46" spans="1:11" x14ac:dyDescent="0.25">
      <c r="A46" s="1"/>
      <c r="B46" s="5" t="s">
        <v>18</v>
      </c>
      <c r="C46" s="5"/>
      <c r="D46" s="42">
        <f>SUM(D43:D45)</f>
        <v>0</v>
      </c>
      <c r="E46" s="63"/>
      <c r="F46" s="42">
        <f>SUM(F43:F45)</f>
        <v>34220</v>
      </c>
      <c r="G46" s="63"/>
      <c r="H46" s="117">
        <f>SUM(H43:H45)</f>
        <v>85000</v>
      </c>
      <c r="I46" s="11"/>
      <c r="J46" s="15">
        <v>2</v>
      </c>
      <c r="K46" s="15">
        <v>2</v>
      </c>
    </row>
    <row r="48" spans="1:11" x14ac:dyDescent="0.25">
      <c r="B48" s="1" t="s">
        <v>19</v>
      </c>
      <c r="C48" s="1"/>
    </row>
    <row r="49" spans="2:11" x14ac:dyDescent="0.25">
      <c r="B49" s="2" t="s">
        <v>20</v>
      </c>
      <c r="D49" s="38">
        <f>SUM('Mid-Atlantic'!D49+'New England'!D49+SouthEast!D49+NorthWest!D49+Midwest!D49+'San Diego'!D49+Chesapeake!D49+'Bay Area'!D49)</f>
        <v>0</v>
      </c>
      <c r="F49" s="38">
        <f>SUM('Mid-Atlantic'!F49+'New England'!F49+SouthEast!F49+NorthWest!F49+Midwest!F49+'San Diego'!F49+Chesapeake!F49+'Bay Area'!F49)</f>
        <v>0</v>
      </c>
      <c r="H49" s="38">
        <f>SUM('Mid-Atlantic'!H49+'New England'!H49+SouthEast!H49+NorthWest!H49+Midwest!H49+'San Diego'!H49+Chesapeake!H49+'Bay Area'!H49)</f>
        <v>0</v>
      </c>
      <c r="J49" s="15">
        <v>3</v>
      </c>
      <c r="K49" s="15">
        <v>3</v>
      </c>
    </row>
    <row r="50" spans="2:11" x14ac:dyDescent="0.25">
      <c r="B50" s="2" t="s">
        <v>21</v>
      </c>
      <c r="D50" s="38">
        <f>SUM('Mid-Atlantic'!D50+'New England'!D50+SouthEast!D50+NorthWest!D50+Midwest!D50+'San Diego'!D50+Chesapeake!D50+'Bay Area'!D50)</f>
        <v>0</v>
      </c>
      <c r="F50" s="38">
        <f>SUM('Mid-Atlantic'!F50+'New England'!F50+SouthEast!F50+NorthWest!F50+Midwest!F50+'San Diego'!F50+Chesapeake!F50+'Bay Area'!F50)</f>
        <v>0</v>
      </c>
      <c r="H50" s="38">
        <f>SUM('Mid-Atlantic'!H50+'New England'!H50+SouthEast!H50+NorthWest!H50+Midwest!H50+'San Diego'!H50+Chesapeake!H50+'Bay Area'!H50)</f>
        <v>0</v>
      </c>
      <c r="J50" s="15">
        <v>3</v>
      </c>
      <c r="K50" s="15">
        <v>3</v>
      </c>
    </row>
    <row r="51" spans="2:11" x14ac:dyDescent="0.25">
      <c r="B51" s="2" t="s">
        <v>22</v>
      </c>
      <c r="D51" s="38">
        <f>SUM('Mid-Atlantic'!D51+'New England'!D51+SouthEast!D51+NorthWest!D51+Midwest!D51+'San Diego'!D51+Chesapeake!D51+'Bay Area'!D51)</f>
        <v>0</v>
      </c>
      <c r="F51" s="38">
        <f>SUM('Mid-Atlantic'!F51+'New England'!F51+SouthEast!F51+NorthWest!F51+Midwest!F51+'San Diego'!F51+Chesapeake!F51+'Bay Area'!F51)</f>
        <v>0</v>
      </c>
      <c r="H51" s="38">
        <f>SUM('Mid-Atlantic'!H51+'New England'!H51+SouthEast!H51+NorthWest!H51+Midwest!H51+'San Diego'!H51+Chesapeake!H51+'Bay Area'!H51)</f>
        <v>0</v>
      </c>
      <c r="J51" s="15">
        <v>3</v>
      </c>
      <c r="K51" s="15">
        <v>3</v>
      </c>
    </row>
    <row r="52" spans="2:11" x14ac:dyDescent="0.25">
      <c r="B52" s="2" t="s">
        <v>132</v>
      </c>
      <c r="D52" s="38">
        <f>SUM('Mid-Atlantic'!D52+'New England'!D52+SouthEast!D52+NorthWest!D52+Midwest!D52+'San Diego'!D52+Chesapeake!D52+'Bay Area'!D52)</f>
        <v>0</v>
      </c>
      <c r="E52" s="62"/>
      <c r="F52" s="38">
        <f>SUM('Mid-Atlantic'!F52+'New England'!F52+SouthEast!F52+NorthWest!F52+Midwest!F52+'San Diego'!F52+Chesapeake!F52+'Bay Area'!F52)</f>
        <v>600.71</v>
      </c>
      <c r="G52" s="62"/>
      <c r="H52" s="38">
        <f>SUM('Mid-Atlantic'!H52+'New England'!H52+SouthEast!H52+NorthWest!H52+Midwest!H52+'San Diego'!H52+Chesapeake!H52+'Bay Area'!H52)</f>
        <v>1500</v>
      </c>
    </row>
    <row r="53" spans="2:11" x14ac:dyDescent="0.25">
      <c r="B53" s="5" t="s">
        <v>23</v>
      </c>
      <c r="C53" s="5"/>
      <c r="D53" s="42">
        <f>SUM(D49:D52)</f>
        <v>0</v>
      </c>
      <c r="E53" s="63"/>
      <c r="F53" s="42">
        <f>SUM(F49:F52)</f>
        <v>600.71</v>
      </c>
      <c r="G53" s="63"/>
      <c r="H53" s="117">
        <f>SUM(H49:H52)</f>
        <v>1500</v>
      </c>
      <c r="I53" s="11"/>
      <c r="J53" s="15">
        <v>3</v>
      </c>
      <c r="K53" s="15">
        <v>3</v>
      </c>
    </row>
    <row r="55" spans="2:11" x14ac:dyDescent="0.25">
      <c r="B55" s="1" t="s">
        <v>24</v>
      </c>
      <c r="C55" s="1"/>
    </row>
    <row r="56" spans="2:11" x14ac:dyDescent="0.25">
      <c r="B56" s="2" t="s">
        <v>25</v>
      </c>
      <c r="D56" s="38">
        <f>SUM('Mid-Atlantic'!D56+'New England'!D56+SouthEast!D56+NorthWest!D56+Midwest!D56+'San Diego'!D56+Chesapeake!D56+'Bay Area'!D56)</f>
        <v>17.25</v>
      </c>
      <c r="E56" s="62"/>
      <c r="F56" s="38">
        <f>SUM('Mid-Atlantic'!F56+'New England'!F56+SouthEast!F56+NorthWest!F56+Midwest!F56+'San Diego'!F56+Chesapeake!F56+'Bay Area'!F56)</f>
        <v>17.25</v>
      </c>
      <c r="G56" s="62"/>
      <c r="H56" s="38">
        <f>SUM('Mid-Atlantic'!H56+'New England'!H56+SouthEast!H56+NorthWest!H56+Midwest!H56+'San Diego'!H56+Chesapeake!H56+'Bay Area'!H56)</f>
        <v>35</v>
      </c>
      <c r="J56" s="15">
        <v>4</v>
      </c>
      <c r="K56" s="15">
        <v>4</v>
      </c>
    </row>
    <row r="57" spans="2:11" x14ac:dyDescent="0.25">
      <c r="B57" s="2" t="s">
        <v>26</v>
      </c>
      <c r="D57" s="38">
        <f>SUM('Mid-Atlantic'!D57+'New England'!D57+SouthEast!D57+NorthWest!D57+Midwest!D57+'San Diego'!D57+Chesapeake!D57+'Bay Area'!D57)</f>
        <v>0</v>
      </c>
      <c r="E57" s="62"/>
      <c r="F57" s="38">
        <f>SUM('Mid-Atlantic'!F57+'New England'!F57+SouthEast!F57+NorthWest!F57+Midwest!F57+'San Diego'!F57+Chesapeake!F57+'Bay Area'!F57)</f>
        <v>0</v>
      </c>
      <c r="G57" s="62"/>
      <c r="H57" s="38">
        <f>SUM('Mid-Atlantic'!H57+'New England'!H57+SouthEast!H57+NorthWest!H57+Midwest!H57+'San Diego'!H57+Chesapeake!H57+'Bay Area'!H57)</f>
        <v>0</v>
      </c>
      <c r="J57" s="15">
        <v>5</v>
      </c>
      <c r="K57" s="15">
        <v>4</v>
      </c>
    </row>
    <row r="58" spans="2:11" x14ac:dyDescent="0.25">
      <c r="B58" s="5" t="s">
        <v>27</v>
      </c>
      <c r="C58" s="5"/>
      <c r="D58" s="42">
        <f>SUM(D56:D57)</f>
        <v>17.25</v>
      </c>
      <c r="E58" s="63"/>
      <c r="F58" s="42">
        <f>SUM(F56:F57)</f>
        <v>17.25</v>
      </c>
      <c r="G58" s="63"/>
      <c r="H58" s="117">
        <f>SUM(H56:H57)</f>
        <v>35</v>
      </c>
      <c r="I58" s="11"/>
    </row>
    <row r="60" spans="2:11" ht="17.399999999999999" x14ac:dyDescent="0.3">
      <c r="B60" s="1" t="s">
        <v>28</v>
      </c>
      <c r="C60" s="1"/>
      <c r="D60" s="44"/>
      <c r="E60" s="64"/>
      <c r="F60" s="44"/>
      <c r="G60" s="64"/>
      <c r="H60" s="120"/>
    </row>
    <row r="61" spans="2:11" x14ac:dyDescent="0.25">
      <c r="B61" s="2" t="s">
        <v>30</v>
      </c>
      <c r="D61" s="38">
        <f>SUM('Mid-Atlantic'!D61+'New England'!D61+SouthEast!D61+NorthWest!D61+Midwest!D61+'San Diego'!D61+Chesapeake!D61+'Bay Area'!D61)</f>
        <v>0</v>
      </c>
      <c r="E61" s="62"/>
      <c r="F61" s="38">
        <f>SUM('Mid-Atlantic'!F61+'New England'!F61+SouthEast!F61+NorthWest!F61+Midwest!F61+'San Diego'!F61+Chesapeake!F61+'Bay Area'!F61)</f>
        <v>0</v>
      </c>
      <c r="G61" s="62"/>
      <c r="H61" s="38">
        <f>SUM('Mid-Atlantic'!H61+'New England'!H61+SouthEast!H61+NorthWest!H61+Midwest!H61+'San Diego'!H61+Chesapeake!H61+'Bay Area'!H61)</f>
        <v>0</v>
      </c>
      <c r="J61" s="15" t="s">
        <v>99</v>
      </c>
      <c r="K61" s="15" t="s">
        <v>100</v>
      </c>
    </row>
    <row r="62" spans="2:11" x14ac:dyDescent="0.25">
      <c r="B62" s="2" t="s">
        <v>29</v>
      </c>
      <c r="D62" s="38">
        <f>SUM('Mid-Atlantic'!D62+'New England'!D62+SouthEast!D62+NorthWest!D62+Midwest!D62+'San Diego'!D62+Chesapeake!D62+'Bay Area'!D62)</f>
        <v>0</v>
      </c>
      <c r="E62" s="62"/>
      <c r="F62" s="38">
        <f>SUM('Mid-Atlantic'!F62+'New England'!F62+SouthEast!F62+NorthWest!F62+Midwest!F62+'San Diego'!F62+Chesapeake!F62+'Bay Area'!F62)</f>
        <v>0</v>
      </c>
      <c r="G62" s="62"/>
      <c r="H62" s="38">
        <f>SUM('Mid-Atlantic'!H62+'New England'!H62+SouthEast!H62+NorthWest!H62+Midwest!H62+'San Diego'!H62+Chesapeake!H62+'Bay Area'!H62)</f>
        <v>0</v>
      </c>
      <c r="J62" s="15" t="s">
        <v>101</v>
      </c>
      <c r="K62" s="15" t="s">
        <v>102</v>
      </c>
    </row>
    <row r="63" spans="2:11" x14ac:dyDescent="0.25">
      <c r="B63" s="5" t="s">
        <v>1</v>
      </c>
      <c r="C63" s="5"/>
      <c r="D63" s="42">
        <f>SUM(D61-D62)</f>
        <v>0</v>
      </c>
      <c r="E63" s="63"/>
      <c r="F63" s="42">
        <f>SUM(F61-F62)</f>
        <v>0</v>
      </c>
      <c r="G63" s="63"/>
      <c r="H63" s="117">
        <f>SUM(H61-H62)</f>
        <v>0</v>
      </c>
      <c r="I63" s="11"/>
      <c r="J63" s="15" t="s">
        <v>103</v>
      </c>
      <c r="K63" s="15" t="s">
        <v>104</v>
      </c>
    </row>
    <row r="65" spans="1:11" x14ac:dyDescent="0.25">
      <c r="B65" s="1" t="s">
        <v>31</v>
      </c>
      <c r="C65" s="1"/>
      <c r="J65" s="15">
        <v>11</v>
      </c>
      <c r="K65" s="15">
        <v>8</v>
      </c>
    </row>
    <row r="66" spans="1:11" x14ac:dyDescent="0.25">
      <c r="B66" s="29" t="s">
        <v>139</v>
      </c>
      <c r="D66" s="38">
        <f>SUM('Mid-Atlantic'!D66+'New England'!D66+SouthEast!D66+NorthWest!D66+Midwest!D66+'San Diego'!D66+Chesapeake!D66+'Bay Area'!D66)</f>
        <v>191975.29</v>
      </c>
      <c r="E66" s="62"/>
      <c r="F66" s="38">
        <f>SUM('Mid-Atlantic'!F66+'New England'!F66+SouthEast!F66+NorthWest!F66+Midwest!F66+'San Diego'!F66+Chesapeake!F66+'Bay Area'!F66)</f>
        <v>191975.29</v>
      </c>
      <c r="G66" s="62"/>
      <c r="H66" s="38">
        <f>SUM('Mid-Atlantic'!H66+'New England'!H66+SouthEast!H66+NorthWest!H66+Midwest!H66+'San Diego'!H66+Chesapeake!H66+'Bay Area'!H66)</f>
        <v>180538.18</v>
      </c>
    </row>
    <row r="67" spans="1:11" x14ac:dyDescent="0.25">
      <c r="B67" s="30"/>
      <c r="D67" s="40"/>
      <c r="F67" s="40"/>
      <c r="H67" s="116"/>
    </row>
    <row r="68" spans="1:11" x14ac:dyDescent="0.25">
      <c r="B68" s="30"/>
    </row>
    <row r="69" spans="1:11" x14ac:dyDescent="0.25">
      <c r="B69" s="5" t="s">
        <v>32</v>
      </c>
      <c r="C69" s="5"/>
      <c r="D69" s="42">
        <f>SUM(D66:D68)</f>
        <v>191975.29</v>
      </c>
      <c r="E69" s="63"/>
      <c r="F69" s="42">
        <f>SUM(F66:F68)</f>
        <v>191975.29</v>
      </c>
      <c r="G69" s="63"/>
      <c r="H69" s="117">
        <f>SUM(H66:H68)</f>
        <v>180538.18</v>
      </c>
      <c r="I69" s="11"/>
      <c r="J69" s="15">
        <v>11</v>
      </c>
      <c r="K69" s="15">
        <v>8</v>
      </c>
    </row>
    <row r="70" spans="1:11" ht="14.4" thickBot="1" x14ac:dyDescent="0.3"/>
    <row r="71" spans="1:11" ht="15" thickTop="1" thickBot="1" x14ac:dyDescent="0.3">
      <c r="B71" s="5" t="s">
        <v>33</v>
      </c>
      <c r="C71" s="5"/>
      <c r="D71" s="45">
        <f>SUM(D28+D34+D40+D46+D53+D58+D63+D69)</f>
        <v>429052.54000000004</v>
      </c>
      <c r="E71" s="65"/>
      <c r="F71" s="45">
        <f>SUM(F28+F34+F40+F46+F53+F58+F63+F69)</f>
        <v>512460.25</v>
      </c>
      <c r="G71" s="65"/>
      <c r="H71" s="121">
        <f>SUM(H28+H34+H40+H46+H53+H58+H63+H69)</f>
        <v>625173.17999999993</v>
      </c>
      <c r="I71" s="11"/>
      <c r="J71" s="15">
        <v>12</v>
      </c>
      <c r="K71" s="15">
        <v>9</v>
      </c>
    </row>
    <row r="72" spans="1:11" ht="14.4" thickTop="1" x14ac:dyDescent="0.25"/>
    <row r="73" spans="1:11" ht="36" x14ac:dyDescent="0.25">
      <c r="A73" s="1" t="s">
        <v>34</v>
      </c>
      <c r="J73" s="26" t="s">
        <v>113</v>
      </c>
      <c r="K73" s="26" t="s">
        <v>112</v>
      </c>
    </row>
    <row r="74" spans="1:11" x14ac:dyDescent="0.25">
      <c r="A74" s="1"/>
      <c r="B74" s="1" t="s">
        <v>16</v>
      </c>
      <c r="C74" s="1"/>
    </row>
    <row r="75" spans="1:11" x14ac:dyDescent="0.25">
      <c r="B75" s="2" t="s">
        <v>36</v>
      </c>
      <c r="J75" s="15">
        <v>22</v>
      </c>
      <c r="K75" s="15">
        <v>10</v>
      </c>
    </row>
    <row r="76" spans="1:11" x14ac:dyDescent="0.25">
      <c r="B76" s="29"/>
      <c r="D76" s="38">
        <f>SUM('Mid-Atlantic'!D76+'New England'!D76+SouthEast!D76+NorthWest!D76+Midwest!D76+'San Diego'!D76+Chesapeake!D76+'Bay Area'!D76)</f>
        <v>0</v>
      </c>
      <c r="E76" s="62"/>
      <c r="F76" s="38">
        <f>SUM('Mid-Atlantic'!F76+'New England'!F76+SouthEast!F76+NorthWest!F76+Midwest!F76+'San Diego'!F76+Chesapeake!F76+'Bay Area'!F76)</f>
        <v>0</v>
      </c>
      <c r="G76" s="62"/>
      <c r="H76" s="38">
        <f>SUM('Mid-Atlantic'!H76+'New England'!H76+SouthEast!H76+NorthWest!H76+Midwest!H76+'San Diego'!H76+Chesapeake!H76+'Bay Area'!H76)</f>
        <v>6500</v>
      </c>
    </row>
    <row r="77" spans="1:11" x14ac:dyDescent="0.25">
      <c r="B77" s="30"/>
      <c r="D77" s="40"/>
      <c r="F77" s="40"/>
      <c r="H77" s="116"/>
    </row>
    <row r="78" spans="1:11" x14ac:dyDescent="0.25">
      <c r="B78" s="2" t="s">
        <v>37</v>
      </c>
      <c r="J78" s="15">
        <v>22</v>
      </c>
      <c r="K78" s="15">
        <v>10</v>
      </c>
    </row>
    <row r="79" spans="1:11" x14ac:dyDescent="0.25">
      <c r="B79" s="29"/>
      <c r="D79" s="38">
        <f>SUM('Mid-Atlantic'!D79+'New England'!D79+SouthEast!D79+NorthWest!D79+Midwest!D79+'San Diego'!D79+Chesapeake!D79+'Bay Area'!D79)</f>
        <v>0</v>
      </c>
      <c r="E79" s="62"/>
      <c r="F79" s="38">
        <f>SUM('Mid-Atlantic'!F79+'New England'!F79+SouthEast!F79+NorthWest!F79+Midwest!F79+'San Diego'!F79+Chesapeake!F79+'Bay Area'!F79)</f>
        <v>0</v>
      </c>
      <c r="G79" s="62"/>
      <c r="H79" s="38">
        <f>SUM('Mid-Atlantic'!H79+'New England'!H79+SouthEast!H79+NorthWest!H79+Midwest!H79+'San Diego'!H79+Chesapeake!H79+'Bay Area'!H79)</f>
        <v>0</v>
      </c>
    </row>
    <row r="80" spans="1:11" x14ac:dyDescent="0.25">
      <c r="B80" s="30"/>
      <c r="D80" s="40"/>
      <c r="F80" s="40"/>
      <c r="H80" s="116"/>
    </row>
    <row r="81" spans="2:11" x14ac:dyDescent="0.25">
      <c r="B81" s="2" t="s">
        <v>38</v>
      </c>
      <c r="J81" s="15">
        <v>22</v>
      </c>
      <c r="K81" s="15">
        <v>10</v>
      </c>
    </row>
    <row r="82" spans="2:11" x14ac:dyDescent="0.25">
      <c r="B82" s="29"/>
      <c r="D82" s="38">
        <f>SUM('Mid-Atlantic'!D82+'New England'!D82+SouthEast!D82+NorthWest!D82+Midwest!D82+'San Diego'!D82+Chesapeake!D82+'Bay Area'!D82)</f>
        <v>0</v>
      </c>
      <c r="E82" s="62"/>
      <c r="F82" s="38">
        <f>SUM('Mid-Atlantic'!F82+'New England'!F82+SouthEast!F82+NorthWest!F82+Midwest!F82+'San Diego'!F82+Chesapeake!F82+'Bay Area'!F82)</f>
        <v>0</v>
      </c>
      <c r="G82" s="62"/>
      <c r="H82" s="38">
        <f>SUM('Mid-Atlantic'!H82+'New England'!H82+SouthEast!H82+NorthWest!H82+Midwest!H82+'San Diego'!H82+Chesapeake!H82+'Bay Area'!H82)</f>
        <v>0</v>
      </c>
    </row>
    <row r="83" spans="2:11" x14ac:dyDescent="0.25">
      <c r="B83" s="30"/>
      <c r="D83" s="40"/>
      <c r="F83" s="40"/>
      <c r="H83" s="116"/>
    </row>
    <row r="84" spans="2:11" x14ac:dyDescent="0.25">
      <c r="B84" s="30"/>
    </row>
    <row r="85" spans="2:11" x14ac:dyDescent="0.25">
      <c r="B85" s="5" t="s">
        <v>35</v>
      </c>
      <c r="C85" s="5"/>
      <c r="D85" s="42">
        <f>SUM(D76:D84)</f>
        <v>0</v>
      </c>
      <c r="E85" s="63"/>
      <c r="F85" s="42">
        <f>SUM(F76:F84)</f>
        <v>0</v>
      </c>
      <c r="G85" s="63"/>
      <c r="H85" s="122">
        <f>SUM(H76:H84)</f>
        <v>6500</v>
      </c>
      <c r="I85" s="31"/>
      <c r="J85" s="19">
        <v>22</v>
      </c>
      <c r="K85" s="15">
        <v>10</v>
      </c>
    </row>
    <row r="86" spans="2:11" ht="23.4" x14ac:dyDescent="0.25">
      <c r="J86" s="20" t="s">
        <v>105</v>
      </c>
      <c r="K86" s="15" t="s">
        <v>114</v>
      </c>
    </row>
    <row r="87" spans="2:11" x14ac:dyDescent="0.25">
      <c r="B87" s="1" t="s">
        <v>39</v>
      </c>
      <c r="C87" s="1"/>
      <c r="J87" s="15">
        <v>40</v>
      </c>
      <c r="K87" s="15">
        <v>16</v>
      </c>
    </row>
    <row r="88" spans="2:11" x14ac:dyDescent="0.25">
      <c r="B88" s="2" t="s">
        <v>44</v>
      </c>
      <c r="D88" s="43">
        <f>SUM('Mid-Atlantic'!D88+'New England'!D88+SouthEast!D88+NorthWest!D88+Midwest!D88+'San Diego'!D88+Chesapeake!D88+'Bay Area'!D88)</f>
        <v>0</v>
      </c>
      <c r="E88" s="62"/>
      <c r="F88" s="43">
        <f>SUM('Mid-Atlantic'!F88+'New England'!F88+SouthEast!F88+NorthWest!F88+Midwest!F88+'San Diego'!F88+Chesapeake!F88+'Bay Area'!F88)</f>
        <v>0</v>
      </c>
      <c r="G88" s="62"/>
      <c r="H88" s="43">
        <f>SUM('Mid-Atlantic'!H88+'New England'!H88+SouthEast!H88+NorthWest!H88+Midwest!H88+'San Diego'!H88+Chesapeake!H88+'Bay Area'!H88)</f>
        <v>0</v>
      </c>
      <c r="J88" s="15">
        <v>40</v>
      </c>
      <c r="K88" s="15">
        <v>16</v>
      </c>
    </row>
    <row r="89" spans="2:11" x14ac:dyDescent="0.25">
      <c r="B89" s="2" t="s">
        <v>43</v>
      </c>
      <c r="D89" s="41">
        <f>SUM('Mid-Atlantic'!D89+'New England'!D89+SouthEast!D89+NorthWest!D89+Midwest!D89+'San Diego'!D89+Chesapeake!D89+'Bay Area'!D89)</f>
        <v>0</v>
      </c>
      <c r="E89" s="62"/>
      <c r="F89" s="41">
        <f>SUM('Mid-Atlantic'!F89+'New England'!F89+SouthEast!F89+NorthWest!F89+Midwest!F89+'San Diego'!F89+Chesapeake!F89+'Bay Area'!F89)</f>
        <v>0</v>
      </c>
      <c r="G89" s="62"/>
      <c r="H89" s="41">
        <f>SUM('Mid-Atlantic'!H89+'New England'!H89+SouthEast!H89+NorthWest!H89+Midwest!H89+'San Diego'!H89+Chesapeake!H89+'Bay Area'!H89)</f>
        <v>5000</v>
      </c>
      <c r="J89" s="15">
        <v>40</v>
      </c>
      <c r="K89" s="15">
        <v>16</v>
      </c>
    </row>
    <row r="90" spans="2:11" x14ac:dyDescent="0.25">
      <c r="B90" s="2" t="s">
        <v>40</v>
      </c>
      <c r="D90" s="41">
        <f>SUM('Mid-Atlantic'!D90+'New England'!D90+SouthEast!D90+NorthWest!D90+Midwest!D90+'San Diego'!D90+Chesapeake!D90+'Bay Area'!D90)</f>
        <v>0</v>
      </c>
      <c r="E90" s="62"/>
      <c r="F90" s="41">
        <f>SUM('Mid-Atlantic'!F90+'New England'!F90+SouthEast!F90+NorthWest!F90+Midwest!F90+'San Diego'!F90+Chesapeake!F90+'Bay Area'!F90)</f>
        <v>0</v>
      </c>
      <c r="G90" s="62"/>
      <c r="H90" s="41">
        <f>SUM('Mid-Atlantic'!H90+'New England'!H90+SouthEast!H90+NorthWest!H90+Midwest!H90+'San Diego'!H90+Chesapeake!H90+'Bay Area'!H90)</f>
        <v>0</v>
      </c>
      <c r="J90" s="15">
        <v>40</v>
      </c>
      <c r="K90" s="15">
        <v>16</v>
      </c>
    </row>
    <row r="91" spans="2:11" x14ac:dyDescent="0.25">
      <c r="B91" s="2" t="s">
        <v>41</v>
      </c>
      <c r="D91" s="41">
        <f>SUM('Mid-Atlantic'!D91+'New England'!D91+SouthEast!D91+NorthWest!D91+Midwest!D91+'San Diego'!D91+Chesapeake!D91+'Bay Area'!D91)</f>
        <v>0</v>
      </c>
      <c r="E91" s="62"/>
      <c r="F91" s="41">
        <f>SUM('Mid-Atlantic'!F91+'New England'!F91+SouthEast!F91+NorthWest!F91+Midwest!F91+'San Diego'!F91+Chesapeake!F91+'Bay Area'!F91)</f>
        <v>0</v>
      </c>
      <c r="G91" s="62"/>
      <c r="H91" s="41">
        <f>SUM('Mid-Atlantic'!H91+'New England'!H91+SouthEast!H91+NorthWest!H91+Midwest!H91+'San Diego'!H91+Chesapeake!H91+'Bay Area'!H91)</f>
        <v>0</v>
      </c>
      <c r="J91" s="15">
        <v>40</v>
      </c>
      <c r="K91" s="15">
        <v>16</v>
      </c>
    </row>
    <row r="92" spans="2:11" x14ac:dyDescent="0.25">
      <c r="B92" s="29"/>
      <c r="D92" s="127"/>
      <c r="E92" s="62"/>
      <c r="F92" s="127"/>
      <c r="G92" s="62"/>
      <c r="H92" s="128"/>
    </row>
    <row r="93" spans="2:11" x14ac:dyDescent="0.25">
      <c r="B93" s="2" t="s">
        <v>42</v>
      </c>
      <c r="D93" s="43">
        <f>SUM('Mid-Atlantic'!D93+'New England'!D93+SouthEast!D93+NorthWest!D93+Midwest!D93+'San Diego'!D93+Chesapeake!D93+'Bay Area'!D93)</f>
        <v>0</v>
      </c>
      <c r="E93" s="62"/>
      <c r="F93" s="43">
        <f>SUM('Mid-Atlantic'!F93+'New England'!F93+SouthEast!F93+NorthWest!F93+Midwest!F93+'San Diego'!F93+Chesapeake!F93+'Bay Area'!F93)</f>
        <v>0</v>
      </c>
      <c r="G93" s="62"/>
      <c r="H93" s="43">
        <f>SUM('Mid-Atlantic'!H93+'New England'!H93+SouthEast!H93+NorthWest!H93+Midwest!H93+'San Diego'!H93+Chesapeake!H93+'Bay Area'!H93)</f>
        <v>5500</v>
      </c>
      <c r="J93" s="15">
        <v>40</v>
      </c>
      <c r="K93" s="15">
        <v>16</v>
      </c>
    </row>
    <row r="94" spans="2:11" x14ac:dyDescent="0.25">
      <c r="B94" s="2" t="s">
        <v>45</v>
      </c>
      <c r="D94" s="41">
        <f>SUM('Mid-Atlantic'!D94+'New England'!D94+SouthEast!D94+NorthWest!D94+Midwest!D94+'San Diego'!D94+Chesapeake!D94+'Bay Area'!D94)</f>
        <v>0</v>
      </c>
      <c r="E94" s="62"/>
      <c r="F94" s="41">
        <f>SUM('Mid-Atlantic'!F94+'New England'!F94+SouthEast!F94+NorthWest!F94+Midwest!F94+'San Diego'!F94+Chesapeake!F94+'Bay Area'!F94)</f>
        <v>0</v>
      </c>
      <c r="G94" s="62"/>
      <c r="H94" s="41">
        <f>SUM('Mid-Atlantic'!H94+'New England'!H94+SouthEast!H94+NorthWest!H94+Midwest!H94+'San Diego'!H94+Chesapeake!H94+'Bay Area'!H94)</f>
        <v>6000</v>
      </c>
      <c r="J94" s="15">
        <v>40</v>
      </c>
      <c r="K94" s="15">
        <v>16</v>
      </c>
    </row>
    <row r="95" spans="2:11" ht="14.25" customHeight="1" x14ac:dyDescent="0.25">
      <c r="B95" s="2" t="s">
        <v>46</v>
      </c>
      <c r="D95" s="41">
        <f>SUM('Mid-Atlantic'!D95+'New England'!D95+SouthEast!D95+NorthWest!D95+Midwest!D95+'San Diego'!D95+Chesapeake!D95+'Bay Area'!D95)</f>
        <v>0</v>
      </c>
      <c r="E95" s="62"/>
      <c r="F95" s="41">
        <f>SUM('Mid-Atlantic'!F95+'New England'!F95+SouthEast!F95+NorthWest!F95+Midwest!F95+'San Diego'!F95+Chesapeake!F95+'Bay Area'!F95)</f>
        <v>0</v>
      </c>
      <c r="G95" s="62"/>
      <c r="H95" s="41">
        <f>SUM('Mid-Atlantic'!H95+'New England'!H95+SouthEast!H95+NorthWest!H95+Midwest!H95+'San Diego'!H95+Chesapeake!H95+'Bay Area'!H95)</f>
        <v>3000</v>
      </c>
      <c r="J95" s="15">
        <v>40</v>
      </c>
      <c r="K95" s="15">
        <v>16</v>
      </c>
    </row>
    <row r="96" spans="2:11" x14ac:dyDescent="0.25">
      <c r="B96" s="2" t="s">
        <v>47</v>
      </c>
      <c r="D96" s="41">
        <f>SUM('Mid-Atlantic'!D96+'New England'!D96+SouthEast!D96+NorthWest!D96+Midwest!D96+'San Diego'!D96+Chesapeake!D96+'Bay Area'!D96)</f>
        <v>0</v>
      </c>
      <c r="E96" s="62"/>
      <c r="F96" s="41">
        <f>SUM('Mid-Atlantic'!F96+'New England'!F96+SouthEast!F96+NorthWest!F96+Midwest!F96+'San Diego'!F96+Chesapeake!F96+'Bay Area'!F96)</f>
        <v>0</v>
      </c>
      <c r="G96" s="62"/>
      <c r="H96" s="41">
        <f>SUM('Mid-Atlantic'!H96+'New England'!H96+SouthEast!H96+NorthWest!H96+Midwest!H96+'San Diego'!H96+Chesapeake!H96+'Bay Area'!H96)</f>
        <v>0</v>
      </c>
      <c r="J96" s="15">
        <v>40</v>
      </c>
      <c r="K96" s="15">
        <v>16</v>
      </c>
    </row>
    <row r="97" spans="1:11" x14ac:dyDescent="0.25">
      <c r="B97" s="29"/>
      <c r="D97" s="43"/>
      <c r="E97" s="62"/>
      <c r="F97" s="43"/>
      <c r="G97" s="62"/>
      <c r="H97" s="118"/>
    </row>
    <row r="98" spans="1:11" x14ac:dyDescent="0.25">
      <c r="B98" s="30"/>
      <c r="D98" s="93"/>
      <c r="F98" s="93"/>
      <c r="H98" s="123"/>
    </row>
    <row r="99" spans="1:11" ht="15" customHeight="1" x14ac:dyDescent="0.25">
      <c r="B99" s="5" t="s">
        <v>48</v>
      </c>
      <c r="C99" s="5"/>
      <c r="D99" s="42">
        <f>SUM(D88:D98)</f>
        <v>0</v>
      </c>
      <c r="E99" s="63"/>
      <c r="F99" s="42">
        <f>SUM(F88:F98)</f>
        <v>0</v>
      </c>
      <c r="G99" s="63"/>
      <c r="H99" s="117">
        <f>SUM(H88:H98)</f>
        <v>19500</v>
      </c>
      <c r="I99" s="31"/>
      <c r="J99" s="19">
        <v>40</v>
      </c>
      <c r="K99" s="15">
        <v>16</v>
      </c>
    </row>
    <row r="100" spans="1:11" ht="24.75" customHeight="1" x14ac:dyDescent="0.25">
      <c r="J100" s="20" t="s">
        <v>105</v>
      </c>
    </row>
    <row r="101" spans="1:11" x14ac:dyDescent="0.25">
      <c r="B101" s="1" t="s">
        <v>49</v>
      </c>
      <c r="C101" s="1"/>
      <c r="J101" s="15">
        <v>43</v>
      </c>
      <c r="K101" s="15">
        <v>16</v>
      </c>
    </row>
    <row r="102" spans="1:11" x14ac:dyDescent="0.25">
      <c r="B102" s="29"/>
      <c r="D102" s="38"/>
      <c r="E102" s="62"/>
      <c r="F102" s="38"/>
      <c r="G102" s="62"/>
      <c r="H102" s="119"/>
    </row>
    <row r="103" spans="1:11" x14ac:dyDescent="0.25">
      <c r="B103" s="30"/>
      <c r="D103" s="40"/>
      <c r="F103" s="40"/>
      <c r="H103" s="116"/>
    </row>
    <row r="104" spans="1:11" x14ac:dyDescent="0.25">
      <c r="B104" s="30"/>
    </row>
    <row r="105" spans="1:11" x14ac:dyDescent="0.25">
      <c r="A105" s="1"/>
      <c r="B105" s="5" t="s">
        <v>50</v>
      </c>
      <c r="C105" s="5"/>
      <c r="D105" s="42">
        <f>SUM(D102:D104)</f>
        <v>0</v>
      </c>
      <c r="E105" s="63"/>
      <c r="F105" s="42">
        <f>SUM(F102:F104)</f>
        <v>0</v>
      </c>
      <c r="G105" s="63"/>
      <c r="H105" s="117">
        <f>SUM(H102:H104)</f>
        <v>0</v>
      </c>
      <c r="I105" s="31"/>
      <c r="J105" s="19">
        <v>43</v>
      </c>
      <c r="K105" s="15">
        <v>16</v>
      </c>
    </row>
    <row r="106" spans="1:11" ht="23.25" customHeight="1" x14ac:dyDescent="0.25">
      <c r="B106" s="3"/>
      <c r="C106" s="3"/>
      <c r="J106" s="20" t="s">
        <v>106</v>
      </c>
      <c r="K106" s="18"/>
    </row>
    <row r="107" spans="1:11" x14ac:dyDescent="0.25">
      <c r="B107" s="1" t="s">
        <v>51</v>
      </c>
      <c r="C107" s="1"/>
      <c r="D107" s="59"/>
      <c r="F107" s="59"/>
      <c r="H107" s="124"/>
      <c r="J107" s="15">
        <v>43</v>
      </c>
      <c r="K107" s="15">
        <v>16</v>
      </c>
    </row>
    <row r="108" spans="1:11" x14ac:dyDescent="0.25">
      <c r="B108" s="12" t="s">
        <v>143</v>
      </c>
      <c r="D108" s="41">
        <f>SUM('Mid-Atlantic'!D108+'New England'!D108+SouthEast!D108+NorthWest!D108+Midwest!D108+'San Diego'!D108+Chesapeake!D108+'Bay Area'!D108)</f>
        <v>240795.03</v>
      </c>
      <c r="E108" s="62"/>
      <c r="F108" s="41">
        <f>SUM('Mid-Atlantic'!F108+'New England'!F108+SouthEast!F108+NorthWest!F108+Midwest!F108+'San Diego'!F108+Chesapeake!F108+'Bay Area'!F108)</f>
        <v>249922.33</v>
      </c>
      <c r="G108" s="62"/>
      <c r="H108" s="41">
        <f>SUM('Mid-Atlantic'!H108+'New England'!H108+SouthEast!H108+NorthWest!H108+Midwest!H108+'San Diego'!H108+Chesapeake!H108+'Bay Area'!H108)</f>
        <v>299000</v>
      </c>
    </row>
    <row r="109" spans="1:11" x14ac:dyDescent="0.25">
      <c r="B109" s="12" t="s">
        <v>144</v>
      </c>
      <c r="C109" s="1"/>
      <c r="D109" s="41">
        <f>SUM('Mid-Atlantic'!D109+'New England'!D109+SouthEast!D109+NorthWest!D109+Midwest!D109+'San Diego'!D109+Chesapeake!D109+'Bay Area'!D109)</f>
        <v>10000</v>
      </c>
      <c r="E109" s="62"/>
      <c r="F109" s="41">
        <f>SUM('Mid-Atlantic'!F109+'New England'!F109+SouthEast!F109+NorthWest!F109+Midwest!F109+'San Diego'!F109+Chesapeake!F109+'Bay Area'!F109)</f>
        <v>12805.99</v>
      </c>
      <c r="G109" s="62"/>
      <c r="H109" s="41">
        <f>SUM('Mid-Atlantic'!H109+'New England'!H109+SouthEast!H109+NorthWest!H109+Midwest!H109+'San Diego'!H109+Chesapeake!H109+'Bay Area'!H109)</f>
        <v>15000</v>
      </c>
    </row>
    <row r="110" spans="1:11" x14ac:dyDescent="0.25">
      <c r="B110" s="12" t="s">
        <v>145</v>
      </c>
      <c r="C110" s="1"/>
      <c r="D110" s="41">
        <f>SUM('Mid-Atlantic'!D110+'New England'!D110+SouthEast!D110+NorthWest!D110+Midwest!D110+'San Diego'!D110+Chesapeake!D110+'Bay Area'!D110)</f>
        <v>2776.46</v>
      </c>
      <c r="E110" s="62"/>
      <c r="F110" s="41">
        <f>SUM('Mid-Atlantic'!F110+'New England'!F110+SouthEast!F110+NorthWest!F110+Midwest!F110+'San Diego'!F110+Chesapeake!F110+'Bay Area'!F110)</f>
        <v>11780.32</v>
      </c>
      <c r="G110" s="62"/>
      <c r="H110" s="41">
        <f>SUM('Mid-Atlantic'!H110+'New England'!H110+SouthEast!H110+NorthWest!H110+Midwest!H110+'San Diego'!H110+Chesapeake!H110+'Bay Area'!H110)</f>
        <v>4100</v>
      </c>
    </row>
    <row r="111" spans="1:11" x14ac:dyDescent="0.25">
      <c r="B111" s="6" t="s">
        <v>180</v>
      </c>
      <c r="C111" s="1"/>
      <c r="D111" s="41">
        <f>SUM('Mid-Atlantic'!D111+'New England'!D111+SouthEast!D111+NorthWest!D111+Midwest!D111+'San Diego'!D111+Chesapeake!D111+'Bay Area'!D111)</f>
        <v>4000</v>
      </c>
      <c r="E111" s="62"/>
      <c r="F111" s="41">
        <f>SUM('Mid-Atlantic'!F111+'New England'!F111+SouthEast!F111+NorthWest!F111+Midwest!F111+'San Diego'!F111+Chesapeake!F111+'Bay Area'!F111)</f>
        <v>6087.5399999999991</v>
      </c>
      <c r="G111" s="62"/>
      <c r="H111" s="41">
        <f>SUM('Mid-Atlantic'!H111+'New England'!H111+SouthEast!H111+NorthWest!H111+Midwest!H111+'San Diego'!H111+Chesapeake!H111+'Bay Area'!H111)</f>
        <v>10000</v>
      </c>
    </row>
    <row r="112" spans="1:11" x14ac:dyDescent="0.25">
      <c r="B112" s="12" t="s">
        <v>146</v>
      </c>
      <c r="D112" s="41">
        <f>SUM('Mid-Atlantic'!D112+'New England'!D112+SouthEast!D112+NorthWest!D112+Midwest!D112+'San Diego'!D112+Chesapeake!D112+'Bay Area'!D112)</f>
        <v>2600</v>
      </c>
      <c r="E112" s="62"/>
      <c r="F112" s="41">
        <f>SUM('Mid-Atlantic'!F112+'New England'!F112+SouthEast!F112+NorthWest!F112+Midwest!F112+'San Diego'!F112+Chesapeake!F112+'Bay Area'!F112)</f>
        <v>2602.39</v>
      </c>
      <c r="G112" s="62"/>
      <c r="H112" s="41">
        <f>SUM('Mid-Atlantic'!H112+'New England'!H112+SouthEast!H112+NorthWest!H112+Midwest!H112+'San Diego'!H112+Chesapeake!H112+'Bay Area'!H112)</f>
        <v>5000</v>
      </c>
    </row>
    <row r="113" spans="2:11" x14ac:dyDescent="0.25">
      <c r="B113" s="12" t="s">
        <v>147</v>
      </c>
      <c r="D113" s="41">
        <f>SUM('Mid-Atlantic'!D113+'New England'!D113+SouthEast!D113+NorthWest!D113+Midwest!D113+'San Diego'!D113+Chesapeake!D113+'Bay Area'!D113)</f>
        <v>21012</v>
      </c>
      <c r="E113" s="62"/>
      <c r="F113" s="41">
        <f>SUM('Mid-Atlantic'!F113+'New England'!F113+SouthEast!F113+NorthWest!F113+Midwest!F113+'San Diego'!F113+Chesapeake!F113+'Bay Area'!F113)</f>
        <v>25282</v>
      </c>
      <c r="H113" s="41">
        <f>SUM('Mid-Atlantic'!H113+'New England'!H113+SouthEast!H113+NorthWest!H113+Midwest!H113+'San Diego'!H113+Chesapeake!H113+'Bay Area'!H113)</f>
        <v>16200</v>
      </c>
      <c r="I113" s="5"/>
    </row>
    <row r="114" spans="2:11" x14ac:dyDescent="0.25">
      <c r="B114" s="12" t="s">
        <v>148</v>
      </c>
      <c r="D114" s="41">
        <f>SUM('Mid-Atlantic'!D114+'New England'!D114+SouthEast!D114+NorthWest!D114+Midwest!D114+'San Diego'!D114+Chesapeake!D114+'Bay Area'!D114)</f>
        <v>4000</v>
      </c>
      <c r="E114" s="62"/>
      <c r="F114" s="41">
        <f>SUM('Mid-Atlantic'!F114+'New England'!F114+SouthEast!F114+NorthWest!F114+Midwest!F114+'San Diego'!F114+Chesapeake!F114+'Bay Area'!F114)</f>
        <v>8635.35</v>
      </c>
      <c r="H114" s="41">
        <f>SUM('Mid-Atlantic'!H114+'New England'!H114+SouthEast!H114+NorthWest!H114+Midwest!H114+'San Diego'!H114+Chesapeake!H114+'Bay Area'!H114)</f>
        <v>5000</v>
      </c>
      <c r="I114" s="5"/>
    </row>
    <row r="115" spans="2:11" x14ac:dyDescent="0.25">
      <c r="B115" s="12" t="s">
        <v>181</v>
      </c>
      <c r="C115" s="1"/>
      <c r="D115" s="41">
        <f>SUM('Mid-Atlantic'!D115+'New England'!D115+SouthEast!D115+NorthWest!D115+Midwest!D115+'San Diego'!D115+Chesapeake!D115+'Bay Area'!D115)</f>
        <v>0</v>
      </c>
      <c r="E115" s="62"/>
      <c r="F115" s="41">
        <f>SUM('Mid-Atlantic'!F115+'New England'!F115+SouthEast!F115+NorthWest!F115+Midwest!F115+'San Diego'!F115+Chesapeake!F115+'Bay Area'!F115)</f>
        <v>100</v>
      </c>
      <c r="G115" s="62"/>
      <c r="H115" s="41">
        <f>SUM('Mid-Atlantic'!H115+'New England'!H115+SouthEast!H115+NorthWest!H115+Midwest!H115+'San Diego'!H115+Chesapeake!H115+'Bay Area'!H115)</f>
        <v>1200</v>
      </c>
    </row>
    <row r="116" spans="2:11" x14ac:dyDescent="0.25">
      <c r="B116" s="11" t="s">
        <v>52</v>
      </c>
      <c r="C116" s="5"/>
      <c r="D116" s="42">
        <f>SUM(D108:D115)</f>
        <v>285183.49</v>
      </c>
      <c r="E116" s="63"/>
      <c r="F116" s="42">
        <f>SUM(F108:F115)</f>
        <v>317215.92</v>
      </c>
      <c r="G116" s="63"/>
      <c r="H116" s="117">
        <f>SUM(H108:H115)</f>
        <v>355500</v>
      </c>
      <c r="I116" s="31"/>
      <c r="J116" s="19">
        <v>43</v>
      </c>
      <c r="K116" s="15">
        <v>16</v>
      </c>
    </row>
    <row r="117" spans="2:11" ht="23.4" x14ac:dyDescent="0.25">
      <c r="J117" s="20" t="s">
        <v>105</v>
      </c>
    </row>
    <row r="118" spans="2:11" x14ac:dyDescent="0.25">
      <c r="B118" s="1" t="s">
        <v>53</v>
      </c>
      <c r="C118" s="1"/>
      <c r="J118" s="132" t="s">
        <v>114</v>
      </c>
      <c r="K118" s="133"/>
    </row>
    <row r="119" spans="2:11" x14ac:dyDescent="0.25">
      <c r="B119" s="2" t="s">
        <v>55</v>
      </c>
      <c r="D119" s="41">
        <f>SUM('Mid-Atlantic'!D119+'New England'!D119+SouthEast!D119+NorthWest!D119+Midwest!D119+'San Diego'!D119+Chesapeake!D119+'Bay Area'!D119)</f>
        <v>0</v>
      </c>
      <c r="E119" s="62"/>
      <c r="F119" s="41">
        <f>SUM('Mid-Atlantic'!F119+'New England'!F119+SouthEast!F119+NorthWest!F119+Midwest!F119+'San Diego'!F119+Chesapeake!F119+'Bay Area'!F119)</f>
        <v>0</v>
      </c>
      <c r="G119" s="62"/>
      <c r="H119" s="41">
        <f>SUM('Mid-Atlantic'!H119+'New England'!H119+SouthEast!H119+NorthWest!H119+Midwest!H119+'San Diego'!H119+Chesapeake!H119+'Bay Area'!H119)</f>
        <v>0</v>
      </c>
      <c r="J119" s="15">
        <v>38</v>
      </c>
      <c r="K119" s="15">
        <v>15</v>
      </c>
    </row>
    <row r="120" spans="2:11" x14ac:dyDescent="0.25">
      <c r="B120" s="2" t="s">
        <v>54</v>
      </c>
      <c r="D120" s="41">
        <f>SUM('Mid-Atlantic'!D120+'New England'!D120+SouthEast!D120+NorthWest!D120+Midwest!D120+'San Diego'!D120+Chesapeake!D120+'Bay Area'!D120)</f>
        <v>0</v>
      </c>
      <c r="E120" s="62"/>
      <c r="F120" s="41">
        <f>SUM('Mid-Atlantic'!F120+'New England'!F120+SouthEast!F120+NorthWest!F120+Midwest!F120+'San Diego'!F120+Chesapeake!F120+'Bay Area'!F120)</f>
        <v>0</v>
      </c>
      <c r="G120" s="62"/>
      <c r="H120" s="41">
        <f>SUM('Mid-Atlantic'!H120+'New England'!H120+SouthEast!H120+NorthWest!H120+Midwest!H120+'San Diego'!H120+Chesapeake!H120+'Bay Area'!H120)</f>
        <v>250</v>
      </c>
      <c r="J120" s="15">
        <v>38</v>
      </c>
      <c r="K120" s="15">
        <v>15</v>
      </c>
    </row>
    <row r="121" spans="2:11" x14ac:dyDescent="0.25">
      <c r="B121" s="2" t="s">
        <v>56</v>
      </c>
      <c r="D121" s="41">
        <f>SUM('Mid-Atlantic'!D121+'New England'!D121+SouthEast!D121+NorthWest!D121+Midwest!D121+'San Diego'!D121+Chesapeake!D121+'Bay Area'!D121)</f>
        <v>0</v>
      </c>
      <c r="E121" s="62"/>
      <c r="F121" s="41">
        <f>SUM('Mid-Atlantic'!F121+'New England'!F121+SouthEast!F121+NorthWest!F121+Midwest!F121+'San Diego'!F121+Chesapeake!F121+'Bay Area'!F121)</f>
        <v>0</v>
      </c>
      <c r="G121" s="62"/>
      <c r="H121" s="41">
        <f>SUM('Mid-Atlantic'!H121+'New England'!H121+SouthEast!H121+NorthWest!H121+Midwest!H121+'San Diego'!H121+Chesapeake!H121+'Bay Area'!H121)</f>
        <v>0</v>
      </c>
      <c r="J121" s="15">
        <v>38</v>
      </c>
      <c r="K121" s="15">
        <v>15</v>
      </c>
    </row>
    <row r="122" spans="2:11" x14ac:dyDescent="0.25">
      <c r="B122" s="2" t="s">
        <v>57</v>
      </c>
      <c r="D122" s="41">
        <f>SUM('Mid-Atlantic'!D122+'New England'!D122+SouthEast!D122+NorthWest!D122+Midwest!D122+'San Diego'!D122+Chesapeake!D122+'Bay Area'!D122)</f>
        <v>0</v>
      </c>
      <c r="E122" s="62"/>
      <c r="F122" s="41">
        <f>SUM('Mid-Atlantic'!F122+'New England'!F122+SouthEast!F122+NorthWest!F122+Midwest!F122+'San Diego'!F122+Chesapeake!F122+'Bay Area'!F122)</f>
        <v>0</v>
      </c>
      <c r="G122" s="62"/>
      <c r="H122" s="41">
        <f>SUM('Mid-Atlantic'!H122+'New England'!H122+SouthEast!H122+NorthWest!H122+Midwest!H122+'San Diego'!H122+Chesapeake!H122+'Bay Area'!H122)</f>
        <v>0</v>
      </c>
      <c r="J122" s="15">
        <v>38</v>
      </c>
      <c r="K122" s="15">
        <v>15</v>
      </c>
    </row>
    <row r="123" spans="2:11" x14ac:dyDescent="0.25">
      <c r="B123" s="2" t="s">
        <v>58</v>
      </c>
      <c r="D123" s="41">
        <f>SUM('Mid-Atlantic'!D123+'New England'!D123+SouthEast!D123+NorthWest!D123+Midwest!D123+'San Diego'!D123+Chesapeake!D123+'Bay Area'!D123)</f>
        <v>0</v>
      </c>
      <c r="E123" s="62"/>
      <c r="F123" s="41">
        <f>SUM('Mid-Atlantic'!F123+'New England'!F123+SouthEast!F123+NorthWest!F123+Midwest!F123+'San Diego'!F123+Chesapeake!F123+'Bay Area'!F123)</f>
        <v>0</v>
      </c>
      <c r="G123" s="62"/>
      <c r="H123" s="41">
        <f>SUM('Mid-Atlantic'!H123+'New England'!H123+SouthEast!H123+NorthWest!H123+Midwest!H123+'San Diego'!H123+Chesapeake!H123+'Bay Area'!H123)</f>
        <v>75</v>
      </c>
      <c r="J123" s="15">
        <v>35</v>
      </c>
      <c r="K123" s="15">
        <v>15</v>
      </c>
    </row>
    <row r="124" spans="2:11" x14ac:dyDescent="0.25">
      <c r="B124" s="2" t="s">
        <v>59</v>
      </c>
      <c r="D124" s="41">
        <f>SUM('Mid-Atlantic'!D124+'New England'!D124+SouthEast!D124+NorthWest!D124+Midwest!D124+'San Diego'!D124+Chesapeake!D124+'Bay Area'!D124)</f>
        <v>0</v>
      </c>
      <c r="E124" s="62"/>
      <c r="F124" s="41">
        <f>SUM('Mid-Atlantic'!F124+'New England'!F124+SouthEast!F124+NorthWest!F124+Midwest!F124+'San Diego'!F124+Chesapeake!F124+'Bay Area'!F124)</f>
        <v>0</v>
      </c>
      <c r="G124" s="62"/>
      <c r="H124" s="41">
        <f>SUM('Mid-Atlantic'!H124+'New England'!H124+SouthEast!H124+NorthWest!H124+Midwest!H124+'San Diego'!H124+Chesapeake!H124+'Bay Area'!H124)</f>
        <v>0</v>
      </c>
      <c r="J124" s="15">
        <v>38</v>
      </c>
      <c r="K124" s="15">
        <v>15</v>
      </c>
    </row>
    <row r="125" spans="2:11" x14ac:dyDescent="0.25">
      <c r="B125" s="5" t="s">
        <v>60</v>
      </c>
      <c r="C125" s="5"/>
      <c r="D125" s="42">
        <f>SUM(D119:D124)</f>
        <v>0</v>
      </c>
      <c r="E125" s="63"/>
      <c r="F125" s="42">
        <f>SUM(F119:F124)</f>
        <v>0</v>
      </c>
      <c r="G125" s="63"/>
      <c r="H125" s="117">
        <f>SUM(H119:H124)</f>
        <v>325</v>
      </c>
      <c r="I125" s="31"/>
      <c r="J125" s="19" t="s">
        <v>115</v>
      </c>
      <c r="K125" s="15">
        <v>15</v>
      </c>
    </row>
    <row r="126" spans="2:11" ht="23.4" x14ac:dyDescent="0.25">
      <c r="J126" s="20" t="s">
        <v>105</v>
      </c>
    </row>
    <row r="127" spans="2:11" x14ac:dyDescent="0.25">
      <c r="B127" s="1" t="s">
        <v>61</v>
      </c>
      <c r="C127" s="1"/>
      <c r="J127" s="132" t="s">
        <v>114</v>
      </c>
      <c r="K127" s="133"/>
    </row>
    <row r="128" spans="2:11" x14ac:dyDescent="0.25">
      <c r="B128" s="2" t="s">
        <v>62</v>
      </c>
      <c r="D128" s="41">
        <f>SUM('Mid-Atlantic'!D128+'New England'!D128+SouthEast!D128+NorthWest!D128+Midwest!D128+'San Diego'!D128+Chesapeake!D128+'Bay Area'!D128)</f>
        <v>0</v>
      </c>
      <c r="E128" s="62"/>
      <c r="F128" s="41">
        <f>SUM('Mid-Atlantic'!F128+'New England'!F128+SouthEast!F128+NorthWest!F128+Midwest!F128+'San Diego'!F128+Chesapeake!F128+'Bay Area'!F128)</f>
        <v>20730.810000000001</v>
      </c>
      <c r="G128" s="62"/>
      <c r="H128" s="41">
        <f>SUM('Mid-Atlantic'!H128+'New England'!H128+SouthEast!H128+NorthWest!H128+Midwest!H128+'San Diego'!H128+Chesapeake!H128+'Bay Area'!H128)</f>
        <v>35000</v>
      </c>
      <c r="J128" s="15">
        <v>40</v>
      </c>
      <c r="K128" s="15">
        <v>16</v>
      </c>
    </row>
    <row r="129" spans="2:11" x14ac:dyDescent="0.25">
      <c r="B129" s="29" t="s">
        <v>4</v>
      </c>
      <c r="D129" s="39"/>
      <c r="F129" s="39"/>
      <c r="H129" s="115"/>
    </row>
    <row r="130" spans="2:11" x14ac:dyDescent="0.25">
      <c r="B130" s="30"/>
      <c r="D130" s="40"/>
      <c r="F130" s="40"/>
      <c r="H130" s="115"/>
    </row>
    <row r="131" spans="2:11" x14ac:dyDescent="0.25">
      <c r="B131" s="2" t="s">
        <v>63</v>
      </c>
      <c r="J131" s="15">
        <v>40</v>
      </c>
      <c r="K131" s="15">
        <v>16</v>
      </c>
    </row>
    <row r="132" spans="2:11" x14ac:dyDescent="0.25">
      <c r="B132" s="58" t="s">
        <v>149</v>
      </c>
      <c r="D132" s="41">
        <f>SUM('Mid-Atlantic'!D132+'New England'!D132+SouthEast!D132+NorthWest!D132+Midwest!D132+'San Diego'!D132+Chesapeake!D132+'Bay Area'!D132)</f>
        <v>0</v>
      </c>
      <c r="E132" s="62"/>
      <c r="F132" s="41">
        <f>SUM('Mid-Atlantic'!F132+'New England'!F132+SouthEast!F132+NorthWest!F132+Midwest!F132+'San Diego'!F132+Chesapeake!F132+'Bay Area'!F132)</f>
        <v>60</v>
      </c>
      <c r="G132" s="62"/>
      <c r="H132" s="41">
        <f>SUM('Mid-Atlantic'!H132+'New England'!H132+SouthEast!H132+NorthWest!H132+Midwest!H132+'San Diego'!H132+Chesapeake!H132+'Bay Area'!H132)</f>
        <v>60</v>
      </c>
    </row>
    <row r="133" spans="2:11" x14ac:dyDescent="0.25">
      <c r="B133" s="58" t="s">
        <v>155</v>
      </c>
      <c r="D133" s="41">
        <f>SUM('Mid-Atlantic'!D133+'New England'!D133+SouthEast!D133+NorthWest!D133+Midwest!D133+'San Diego'!D133+Chesapeake!D133+'Bay Area'!D133)</f>
        <v>726</v>
      </c>
      <c r="E133" s="94"/>
      <c r="F133" s="41">
        <f>SUM('Mid-Atlantic'!F133+'New England'!F133+SouthEast!F133+NorthWest!F133+Midwest!F133+'San Diego'!F133+Chesapeake!F133+'Bay Area'!F133)</f>
        <v>723.5</v>
      </c>
      <c r="G133" s="94"/>
      <c r="H133" s="41">
        <f>SUM('Mid-Atlantic'!H133+'New England'!H133+SouthEast!H133+NorthWest!H133+Midwest!H133+'San Diego'!H133+Chesapeake!H133+'Bay Area'!H133)</f>
        <v>1550</v>
      </c>
    </row>
    <row r="134" spans="2:11" x14ac:dyDescent="0.25">
      <c r="B134" s="5" t="s">
        <v>64</v>
      </c>
      <c r="C134" s="5"/>
      <c r="D134" s="42">
        <f>SUM(D128:D133)</f>
        <v>726</v>
      </c>
      <c r="E134" s="63"/>
      <c r="F134" s="42">
        <f>SUM(F128:F133)</f>
        <v>21514.31</v>
      </c>
      <c r="G134" s="63"/>
      <c r="H134" s="117">
        <f>SUM(H128:H133)</f>
        <v>36610</v>
      </c>
      <c r="I134" s="31"/>
      <c r="J134" s="19">
        <v>40</v>
      </c>
      <c r="K134" s="15">
        <v>16</v>
      </c>
    </row>
    <row r="135" spans="2:11" ht="23.4" x14ac:dyDescent="0.25">
      <c r="J135" s="20" t="s">
        <v>105</v>
      </c>
    </row>
    <row r="136" spans="2:11" x14ac:dyDescent="0.25">
      <c r="B136" s="1" t="s">
        <v>65</v>
      </c>
      <c r="C136" s="1"/>
      <c r="J136" s="130" t="s">
        <v>114</v>
      </c>
      <c r="K136" s="130"/>
    </row>
    <row r="137" spans="2:11" x14ac:dyDescent="0.25">
      <c r="B137" s="2" t="s">
        <v>66</v>
      </c>
      <c r="D137" s="41">
        <f>SUM('Mid-Atlantic'!D137+'New England'!D137+SouthEast!D137+NorthWest!D137+Midwest!D137+'San Diego'!D137+Chesapeake!D137+'Bay Area'!D137)</f>
        <v>0</v>
      </c>
      <c r="E137" s="94"/>
      <c r="F137" s="41">
        <f>SUM('Mid-Atlantic'!F137+'New England'!F137+SouthEast!F137+NorthWest!F137+Midwest!F137+'San Diego'!F137+Chesapeake!F137+'Bay Area'!F137)</f>
        <v>241.15</v>
      </c>
      <c r="G137" s="94"/>
      <c r="H137" s="41">
        <f>SUM('Mid-Atlantic'!H137+'New England'!H137+SouthEast!H137+NorthWest!H137+Midwest!H137+'San Diego'!H137+Chesapeake!H137+'Bay Area'!H137)</f>
        <v>1000</v>
      </c>
      <c r="J137" s="15">
        <v>43</v>
      </c>
      <c r="K137" s="15">
        <v>16</v>
      </c>
    </row>
    <row r="138" spans="2:11" x14ac:dyDescent="0.25">
      <c r="B138" s="2" t="s">
        <v>67</v>
      </c>
      <c r="D138" s="41">
        <f>SUM('Mid-Atlantic'!D138+'New England'!D138+SouthEast!D138+NorthWest!D138+Midwest!D138+'San Diego'!D138+Chesapeake!D138+'Bay Area'!D138)</f>
        <v>0</v>
      </c>
      <c r="E138" s="94"/>
      <c r="F138" s="41">
        <f>SUM('Mid-Atlantic'!F138+'New England'!F138+SouthEast!F138+NorthWest!F138+Midwest!F138+'San Diego'!F138+Chesapeake!F138+'Bay Area'!F138)</f>
        <v>0</v>
      </c>
      <c r="G138" s="94"/>
      <c r="H138" s="41">
        <f>SUM('Mid-Atlantic'!H138+'New England'!H138+SouthEast!H138+NorthWest!H138+Midwest!H138+'San Diego'!H138+Chesapeake!H138+'Bay Area'!H138)</f>
        <v>0</v>
      </c>
      <c r="J138" s="15">
        <v>43</v>
      </c>
      <c r="K138" s="15">
        <v>16</v>
      </c>
    </row>
    <row r="139" spans="2:11" x14ac:dyDescent="0.25">
      <c r="B139" s="2" t="s">
        <v>68</v>
      </c>
      <c r="D139" s="41">
        <f>SUM('Mid-Atlantic'!D139+'New England'!D139+SouthEast!D139+NorthWest!D139+Midwest!D139+'San Diego'!D139+Chesapeake!D139+'Bay Area'!D139)</f>
        <v>0</v>
      </c>
      <c r="E139" s="94"/>
      <c r="F139" s="41">
        <f>SUM('Mid-Atlantic'!F139+'New England'!F139+SouthEast!F139+NorthWest!F139+Midwest!F139+'San Diego'!F139+Chesapeake!F139+'Bay Area'!F139)</f>
        <v>0</v>
      </c>
      <c r="G139" s="94"/>
      <c r="H139" s="41">
        <f>SUM('Mid-Atlantic'!H139+'New England'!H139+SouthEast!H139+NorthWest!H139+Midwest!H139+'San Diego'!H139+Chesapeake!H139+'Bay Area'!H139)</f>
        <v>0</v>
      </c>
      <c r="J139" s="15">
        <v>43</v>
      </c>
      <c r="K139" s="15">
        <v>16</v>
      </c>
    </row>
    <row r="140" spans="2:11" x14ac:dyDescent="0.25">
      <c r="B140" s="2" t="s">
        <v>69</v>
      </c>
      <c r="D140" s="41">
        <f>SUM('Mid-Atlantic'!D140+'New England'!D140+SouthEast!D140+NorthWest!D140+Midwest!D140+'San Diego'!D140+Chesapeake!D140+'Bay Area'!D140)</f>
        <v>9000</v>
      </c>
      <c r="E140" s="94"/>
      <c r="F140" s="41">
        <f>SUM('Mid-Atlantic'!F140+'New England'!F140+SouthEast!F140+NorthWest!F140+Midwest!F140+'San Diego'!F140+Chesapeake!F140+'Bay Area'!F140)</f>
        <v>9115</v>
      </c>
      <c r="G140" s="94"/>
      <c r="H140" s="41">
        <f>SUM('Mid-Atlantic'!H140+'New England'!H140+SouthEast!H140+NorthWest!H140+Midwest!H140+'San Diego'!H140+Chesapeake!H140+'Bay Area'!H140)</f>
        <v>19000</v>
      </c>
      <c r="J140" s="15">
        <v>39</v>
      </c>
      <c r="K140" s="15">
        <v>16</v>
      </c>
    </row>
    <row r="141" spans="2:11" x14ac:dyDescent="0.25">
      <c r="B141" s="2" t="s">
        <v>70</v>
      </c>
      <c r="D141" s="41">
        <f>SUM('Mid-Atlantic'!D141+'New England'!D141+SouthEast!D141+NorthWest!D141+Midwest!D141+'San Diego'!D141+Chesapeake!D141+'Bay Area'!D141)</f>
        <v>300</v>
      </c>
      <c r="E141" s="94"/>
      <c r="F141" s="41">
        <f>SUM('Mid-Atlantic'!F141+'New England'!F141+SouthEast!F141+NorthWest!F141+Midwest!F141+'San Diego'!F141+Chesapeake!F141+'Bay Area'!F141)</f>
        <v>252.94</v>
      </c>
      <c r="G141" s="94"/>
      <c r="H141" s="41">
        <f>SUM('Mid-Atlantic'!H141+'New England'!H141+SouthEast!H141+NorthWest!H141+Midwest!H141+'San Diego'!H141+Chesapeake!H141+'Bay Area'!H141)</f>
        <v>350</v>
      </c>
      <c r="J141" s="15" t="s">
        <v>107</v>
      </c>
      <c r="K141" s="15" t="s">
        <v>108</v>
      </c>
    </row>
    <row r="142" spans="2:11" ht="16.2" x14ac:dyDescent="0.25">
      <c r="B142" s="2" t="s">
        <v>109</v>
      </c>
      <c r="D142" s="41">
        <f>SUM('Mid-Atlantic'!D142+'New England'!D142+SouthEast!D142+NorthWest!D142+Midwest!D142+'San Diego'!D142+Chesapeake!D142+'Bay Area'!D142)</f>
        <v>0</v>
      </c>
      <c r="E142" s="94"/>
      <c r="F142" s="41">
        <f>SUM('Mid-Atlantic'!F142+'New England'!F142+SouthEast!F142+NorthWest!F142+Midwest!F142+'San Diego'!F142+Chesapeake!F142+'Bay Area'!F142)</f>
        <v>0</v>
      </c>
      <c r="G142" s="94"/>
      <c r="H142" s="41">
        <f>SUM('Mid-Atlantic'!H142+'New England'!H142+SouthEast!H142+NorthWest!H142+Midwest!H142+'San Diego'!H142+Chesapeake!H142+'Bay Area'!H142)</f>
        <v>5000</v>
      </c>
      <c r="J142" s="15">
        <v>40</v>
      </c>
      <c r="K142" s="15">
        <v>16</v>
      </c>
    </row>
    <row r="143" spans="2:11" x14ac:dyDescent="0.25">
      <c r="B143" s="2" t="s">
        <v>71</v>
      </c>
      <c r="D143" s="41">
        <f>SUM('Mid-Atlantic'!D143+'New England'!D143+SouthEast!D143+NorthWest!D143+Midwest!D143+'San Diego'!D143+Chesapeake!D143+'Bay Area'!D143)</f>
        <v>0</v>
      </c>
      <c r="E143" s="94"/>
      <c r="F143" s="41">
        <f>SUM('Mid-Atlantic'!F143+'New England'!F143+SouthEast!F143+NorthWest!F143+Midwest!F143+'San Diego'!F143+Chesapeake!F143+'Bay Area'!F143)</f>
        <v>464.91</v>
      </c>
      <c r="G143" s="94"/>
      <c r="H143" s="41">
        <f>SUM('Mid-Atlantic'!H143+'New England'!H143+SouthEast!H143+NorthWest!H143+Midwest!H143+'San Diego'!H143+Chesapeake!H143+'Bay Area'!H143)</f>
        <v>350</v>
      </c>
      <c r="J143" s="15">
        <v>33</v>
      </c>
      <c r="K143" s="15">
        <v>16</v>
      </c>
    </row>
    <row r="144" spans="2:11" x14ac:dyDescent="0.25">
      <c r="B144" s="5" t="s">
        <v>72</v>
      </c>
      <c r="C144" s="5"/>
      <c r="D144" s="42">
        <f>SUM(D137:D143)</f>
        <v>9300</v>
      </c>
      <c r="E144" s="63"/>
      <c r="F144" s="42">
        <f>SUM(F137:F143)</f>
        <v>10074</v>
      </c>
      <c r="G144" s="63"/>
      <c r="H144" s="117">
        <f>SUM(H137:H143)</f>
        <v>25700</v>
      </c>
      <c r="I144" s="31"/>
      <c r="J144" s="19" t="s">
        <v>114</v>
      </c>
    </row>
    <row r="145" spans="1:11" ht="23.4" x14ac:dyDescent="0.25">
      <c r="J145" s="20" t="s">
        <v>106</v>
      </c>
    </row>
    <row r="146" spans="1:11" x14ac:dyDescent="0.25">
      <c r="B146" s="1" t="s">
        <v>73</v>
      </c>
      <c r="C146" s="1"/>
      <c r="D146" s="59"/>
      <c r="F146" s="59"/>
      <c r="H146" s="124"/>
      <c r="J146" s="15">
        <v>43</v>
      </c>
      <c r="K146" s="15">
        <v>16</v>
      </c>
    </row>
    <row r="147" spans="1:11" x14ac:dyDescent="0.25">
      <c r="B147" s="12" t="s">
        <v>140</v>
      </c>
      <c r="D147" s="41">
        <f>SUM('Mid-Atlantic'!D147+'New England'!D147+SouthEast!D147+NorthWest!D147+Midwest!D147+'San Diego'!D147+Chesapeake!D147+'Bay Area'!D147)</f>
        <v>209</v>
      </c>
      <c r="E147" s="62"/>
      <c r="F147" s="41">
        <f>SUM('Mid-Atlantic'!F147+'New England'!F147+SouthEast!F147+NorthWest!F147+Midwest!F147+'San Diego'!F147+Chesapeake!F147+'Bay Area'!F147)</f>
        <v>303.19</v>
      </c>
      <c r="H147" s="41">
        <f>SUM('Mid-Atlantic'!H147+'New England'!H147+SouthEast!H147+NorthWest!H147+Midwest!H147+'San Diego'!H147+Chesapeake!H147+'Bay Area'!H147)</f>
        <v>607</v>
      </c>
    </row>
    <row r="148" spans="1:11" x14ac:dyDescent="0.25">
      <c r="B148" s="12" t="s">
        <v>141</v>
      </c>
      <c r="D148" s="41">
        <f>SUM('Mid-Atlantic'!D148+'New England'!D148+SouthEast!D148+NorthWest!D148+Midwest!D148+'San Diego'!D148+Chesapeake!D148+'Bay Area'!D148)</f>
        <v>0</v>
      </c>
      <c r="E148" s="62"/>
      <c r="F148" s="41">
        <f>SUM('Mid-Atlantic'!F148+'New England'!F148+SouthEast!F148+NorthWest!F148+Midwest!F148+'San Diego'!F148+Chesapeake!F148+'Bay Area'!F148)</f>
        <v>300</v>
      </c>
      <c r="H148" s="41">
        <f>SUM('Mid-Atlantic'!H148+'New England'!H148+SouthEast!H148+NorthWest!H148+Midwest!H148+'San Diego'!H148+Chesapeake!H148+'Bay Area'!H148)</f>
        <v>0</v>
      </c>
    </row>
    <row r="149" spans="1:11" x14ac:dyDescent="0.25">
      <c r="B149" s="11" t="s">
        <v>74</v>
      </c>
      <c r="C149" s="5"/>
      <c r="D149" s="42">
        <f>SUM(D147:D148)</f>
        <v>209</v>
      </c>
      <c r="E149" s="63"/>
      <c r="F149" s="42">
        <f>SUM(F147:F148)</f>
        <v>603.19000000000005</v>
      </c>
      <c r="G149" s="63"/>
      <c r="H149" s="42">
        <f>SUM(H147:H148)</f>
        <v>607</v>
      </c>
      <c r="I149" s="31"/>
      <c r="J149" s="19">
        <v>43</v>
      </c>
      <c r="K149" s="15">
        <v>16</v>
      </c>
    </row>
    <row r="150" spans="1:11" ht="24" thickBot="1" x14ac:dyDescent="0.3">
      <c r="J150" s="20" t="s">
        <v>105</v>
      </c>
    </row>
    <row r="151" spans="1:11" ht="15" thickTop="1" thickBot="1" x14ac:dyDescent="0.3">
      <c r="B151" s="5" t="s">
        <v>75</v>
      </c>
      <c r="C151" s="5"/>
      <c r="D151" s="45">
        <f>SUM(D85+D99+D105+D116+D125+D134+D144+D149)</f>
        <v>295418.49</v>
      </c>
      <c r="E151" s="66"/>
      <c r="F151" s="45">
        <f>SUM(F85+F99+F105+F116+F125+F134+F144+F149)</f>
        <v>349407.42</v>
      </c>
      <c r="G151" s="66"/>
      <c r="H151" s="121">
        <f>SUM(H85+H99+H105+H116+H125+H134+H144+H149)</f>
        <v>444742</v>
      </c>
      <c r="I151" s="28"/>
      <c r="J151" s="15">
        <v>17</v>
      </c>
      <c r="K151" s="15">
        <v>17</v>
      </c>
    </row>
    <row r="152" spans="1:11" ht="15" thickTop="1" thickBot="1" x14ac:dyDescent="0.3"/>
    <row r="153" spans="1:11" ht="14.4" thickBot="1" x14ac:dyDescent="0.3">
      <c r="B153" s="5" t="s">
        <v>76</v>
      </c>
      <c r="C153" s="5"/>
      <c r="D153" s="46">
        <f>SUM(D71-D151)</f>
        <v>133634.05000000005</v>
      </c>
      <c r="E153" s="67"/>
      <c r="F153" s="46">
        <f>SUM(F71-F151)</f>
        <v>163052.83000000002</v>
      </c>
      <c r="G153" s="67"/>
      <c r="H153" s="125">
        <f>SUM(H71-H151)</f>
        <v>180431.17999999993</v>
      </c>
      <c r="I153" s="11"/>
      <c r="J153" s="15">
        <v>18</v>
      </c>
      <c r="K153" s="15">
        <v>18</v>
      </c>
    </row>
    <row r="155" spans="1:11" x14ac:dyDescent="0.25">
      <c r="B155" s="1"/>
      <c r="C155" s="1"/>
      <c r="D155" s="55" t="s">
        <v>79</v>
      </c>
      <c r="E155" s="68"/>
      <c r="F155" s="47" t="s">
        <v>77</v>
      </c>
      <c r="G155" s="61"/>
      <c r="H155" s="113"/>
      <c r="I155" s="5"/>
    </row>
    <row r="156" spans="1:11" x14ac:dyDescent="0.25">
      <c r="D156" s="47" t="s">
        <v>78</v>
      </c>
      <c r="E156" s="61"/>
      <c r="F156" s="47" t="s">
        <v>78</v>
      </c>
      <c r="G156" s="61"/>
    </row>
    <row r="157" spans="1:11" x14ac:dyDescent="0.25">
      <c r="A157" s="1" t="s">
        <v>80</v>
      </c>
    </row>
    <row r="158" spans="1:11" x14ac:dyDescent="0.25">
      <c r="B158" s="1" t="s">
        <v>136</v>
      </c>
      <c r="C158" s="1"/>
    </row>
    <row r="159" spans="1:11" x14ac:dyDescent="0.25">
      <c r="B159" s="2" t="s">
        <v>81</v>
      </c>
      <c r="D159" s="41">
        <f>SUM('Mid-Atlantic'!D159+'New England'!D159+SouthEast!D159+NorthWest!D159+Midwest!D159+'San Diego'!D159+Chesapeake!D159+'Bay Area'!D159)</f>
        <v>191975.29</v>
      </c>
      <c r="E159" s="62"/>
      <c r="F159" s="41">
        <f>SUM('Mid-Atlantic'!F159+'New England'!F159+SouthEast!F159+NorthWest!F159+Midwest!F159+'San Diego'!F159+Chesapeake!F159+'Bay Area'!F159)</f>
        <v>164118.71000000002</v>
      </c>
      <c r="H159" s="124"/>
    </row>
    <row r="160" spans="1:11" x14ac:dyDescent="0.25">
      <c r="B160" s="2" t="s">
        <v>82</v>
      </c>
      <c r="D160" s="41">
        <f>SUM('Mid-Atlantic'!D160+'New England'!D160+SouthEast!D160+NorthWest!D160+Midwest!D160+'San Diego'!D160+Chesapeake!D160+'Bay Area'!D160)</f>
        <v>0</v>
      </c>
      <c r="E160" s="62"/>
      <c r="F160" s="41">
        <f>SUM('Mid-Atlantic'!F160+'New England'!F160+SouthEast!F160+NorthWest!F160+Midwest!F160+'San Diego'!F160+Chesapeake!F160+'Bay Area'!F160)</f>
        <v>0</v>
      </c>
      <c r="H160" s="124"/>
    </row>
    <row r="161" spans="1:9" x14ac:dyDescent="0.25">
      <c r="B161" s="2" t="s">
        <v>83</v>
      </c>
      <c r="D161" s="41">
        <f>SUM('Mid-Atlantic'!D161+'New England'!D161+SouthEast!D161+NorthWest!D161+Midwest!D161+'San Diego'!D161+Chesapeake!D161+'Bay Area'!D161)</f>
        <v>0</v>
      </c>
      <c r="E161" s="62"/>
      <c r="F161" s="41">
        <f>SUM('Mid-Atlantic'!F161+'New England'!F161+SouthEast!F161+NorthWest!F161+Midwest!F161+'San Diego'!F161+Chesapeake!F161+'Bay Area'!F161)</f>
        <v>0</v>
      </c>
      <c r="H161" s="124"/>
    </row>
    <row r="162" spans="1:9" x14ac:dyDescent="0.25">
      <c r="B162" s="2" t="s">
        <v>84</v>
      </c>
      <c r="D162" s="41">
        <f>SUM('Mid-Atlantic'!D162+'New England'!D162+SouthEast!D162+NorthWest!D162+Midwest!D162+'San Diego'!D162+Chesapeake!D162+'Bay Area'!D162)</f>
        <v>0</v>
      </c>
      <c r="E162" s="62"/>
      <c r="F162" s="41">
        <f>SUM('Mid-Atlantic'!F162+'New England'!F162+SouthEast!F162+NorthWest!F162+Midwest!F162+'San Diego'!F162+Chesapeake!F162+'Bay Area'!F162)</f>
        <v>0</v>
      </c>
      <c r="H162" s="124"/>
    </row>
    <row r="163" spans="1:9" x14ac:dyDescent="0.25">
      <c r="B163" s="29"/>
      <c r="D163" s="39"/>
      <c r="F163" s="39"/>
    </row>
    <row r="164" spans="1:9" x14ac:dyDescent="0.25">
      <c r="B164" s="30"/>
    </row>
    <row r="165" spans="1:9" x14ac:dyDescent="0.25">
      <c r="B165" s="5" t="s">
        <v>85</v>
      </c>
      <c r="C165" s="5"/>
      <c r="D165" s="42">
        <f>SUM(D158:D164)</f>
        <v>191975.29</v>
      </c>
      <c r="E165" s="63"/>
      <c r="F165" s="42">
        <f>SUM(F158:F164)</f>
        <v>164118.71000000002</v>
      </c>
      <c r="G165" s="62"/>
    </row>
    <row r="167" spans="1:9" x14ac:dyDescent="0.25">
      <c r="B167" s="1" t="s">
        <v>87</v>
      </c>
      <c r="C167" s="1"/>
      <c r="D167" s="38">
        <v>0</v>
      </c>
      <c r="E167" s="62"/>
      <c r="F167" s="38">
        <v>0</v>
      </c>
    </row>
    <row r="168" spans="1:9" x14ac:dyDescent="0.25">
      <c r="B168" s="29"/>
      <c r="D168" s="39"/>
      <c r="F168" s="39"/>
    </row>
    <row r="169" spans="1:9" x14ac:dyDescent="0.25">
      <c r="B169" s="30"/>
    </row>
    <row r="170" spans="1:9" x14ac:dyDescent="0.25">
      <c r="B170" s="5" t="s">
        <v>86</v>
      </c>
      <c r="C170" s="5"/>
      <c r="D170" s="42">
        <f>SUM(D168:D169)</f>
        <v>0</v>
      </c>
      <c r="E170" s="63"/>
      <c r="F170" s="42">
        <f>SUM(F168:F169)</f>
        <v>0</v>
      </c>
      <c r="G170" s="62"/>
      <c r="H170" s="113"/>
      <c r="I170" s="5"/>
    </row>
    <row r="171" spans="1:9" ht="14.4" thickBot="1" x14ac:dyDescent="0.3">
      <c r="B171" s="5"/>
      <c r="C171" s="5"/>
      <c r="D171" s="36"/>
      <c r="E171" s="62"/>
      <c r="F171" s="36"/>
      <c r="G171" s="62"/>
      <c r="H171" s="113"/>
      <c r="I171" s="5"/>
    </row>
    <row r="172" spans="1:9" ht="15" thickTop="1" thickBot="1" x14ac:dyDescent="0.3">
      <c r="B172" s="5" t="s">
        <v>94</v>
      </c>
      <c r="C172" s="5"/>
      <c r="D172" s="45">
        <f>SUM(D165+D170)</f>
        <v>191975.29</v>
      </c>
      <c r="E172" s="65"/>
      <c r="F172" s="45">
        <f>SUM(F165+F170)</f>
        <v>164118.71000000002</v>
      </c>
      <c r="G172" s="62"/>
      <c r="H172" s="113"/>
      <c r="I172" s="5"/>
    </row>
    <row r="173" spans="1:9" ht="14.4" thickTop="1" x14ac:dyDescent="0.25">
      <c r="B173" s="5"/>
      <c r="C173" s="5"/>
      <c r="D173" s="36"/>
      <c r="E173" s="62"/>
      <c r="F173" s="36"/>
      <c r="G173" s="62"/>
      <c r="H173" s="113"/>
      <c r="I173" s="5"/>
    </row>
    <row r="174" spans="1:9" ht="14.4" thickBot="1" x14ac:dyDescent="0.3"/>
    <row r="175" spans="1:9" ht="14.4" thickTop="1" x14ac:dyDescent="0.25">
      <c r="A175" s="7" t="s">
        <v>88</v>
      </c>
      <c r="B175" s="8"/>
      <c r="C175" s="8"/>
      <c r="D175" s="32" t="s">
        <v>114</v>
      </c>
      <c r="E175" s="69"/>
      <c r="F175" s="48" t="s">
        <v>93</v>
      </c>
      <c r="G175" s="62"/>
    </row>
    <row r="176" spans="1:9" x14ac:dyDescent="0.25">
      <c r="A176" s="9"/>
      <c r="B176" s="10" t="s">
        <v>89</v>
      </c>
      <c r="C176" s="10"/>
      <c r="D176" s="33" t="s">
        <v>114</v>
      </c>
      <c r="E176" s="70"/>
      <c r="F176" s="49">
        <f>SUM($F$71)</f>
        <v>512460.25</v>
      </c>
      <c r="G176" s="70"/>
    </row>
    <row r="177" spans="1:11" x14ac:dyDescent="0.25">
      <c r="A177" s="9"/>
      <c r="B177" s="10" t="s">
        <v>90</v>
      </c>
      <c r="C177" s="10"/>
      <c r="D177" s="33" t="s">
        <v>114</v>
      </c>
      <c r="E177" s="70"/>
      <c r="F177" s="50">
        <f>SUM($F$172)</f>
        <v>164118.71000000002</v>
      </c>
      <c r="G177" s="70"/>
    </row>
    <row r="178" spans="1:11" x14ac:dyDescent="0.25">
      <c r="A178" s="9"/>
      <c r="B178" s="11" t="s">
        <v>114</v>
      </c>
      <c r="C178" s="11"/>
      <c r="D178" s="33" t="s">
        <v>125</v>
      </c>
      <c r="F178" s="51" t="s">
        <v>114</v>
      </c>
      <c r="G178" s="70"/>
    </row>
    <row r="179" spans="1:11" x14ac:dyDescent="0.25">
      <c r="A179" s="9"/>
      <c r="B179" s="10" t="s">
        <v>91</v>
      </c>
      <c r="C179" s="10"/>
      <c r="D179" s="33" t="s">
        <v>114</v>
      </c>
      <c r="E179" s="70"/>
      <c r="F179" s="49">
        <f>SUM($F$151)</f>
        <v>349407.42</v>
      </c>
      <c r="G179" s="70"/>
    </row>
    <row r="180" spans="1:11" x14ac:dyDescent="0.25">
      <c r="A180" s="9"/>
      <c r="B180" s="10" t="s">
        <v>92</v>
      </c>
      <c r="C180" s="10"/>
      <c r="D180" s="33"/>
      <c r="F180" s="50" t="s">
        <v>114</v>
      </c>
    </row>
    <row r="181" spans="1:11" ht="14.4" thickBot="1" x14ac:dyDescent="0.3">
      <c r="A181" s="13"/>
      <c r="B181" s="14" t="s">
        <v>114</v>
      </c>
      <c r="C181" s="14"/>
      <c r="D181" s="34"/>
      <c r="E181" s="71"/>
      <c r="F181" s="52" t="s">
        <v>114</v>
      </c>
      <c r="G181" s="70"/>
    </row>
    <row r="182" spans="1:11" ht="14.4" thickTop="1" x14ac:dyDescent="0.25"/>
    <row r="183" spans="1:11" x14ac:dyDescent="0.25">
      <c r="A183" s="1" t="s">
        <v>137</v>
      </c>
    </row>
    <row r="185" spans="1:11" s="16" customFormat="1" ht="13.2" x14ac:dyDescent="0.25">
      <c r="B185" s="23" t="s">
        <v>138</v>
      </c>
      <c r="C185" s="23"/>
      <c r="D185" s="56"/>
      <c r="E185" s="72"/>
      <c r="F185" s="53"/>
      <c r="G185" s="74"/>
      <c r="H185" s="126"/>
      <c r="I185" s="24"/>
      <c r="J185" s="25"/>
      <c r="K185" s="25"/>
    </row>
    <row r="186" spans="1:11" s="16" customFormat="1" ht="13.2" x14ac:dyDescent="0.25">
      <c r="B186" s="23" t="s">
        <v>119</v>
      </c>
      <c r="C186" s="23"/>
      <c r="D186" s="56"/>
      <c r="E186" s="72"/>
      <c r="F186" s="53"/>
      <c r="G186" s="74"/>
      <c r="H186" s="126"/>
      <c r="I186" s="24"/>
      <c r="J186" s="25"/>
      <c r="K186" s="25"/>
    </row>
    <row r="187" spans="1:11" s="16" customFormat="1" ht="13.2" x14ac:dyDescent="0.25">
      <c r="B187" s="23" t="s">
        <v>120</v>
      </c>
      <c r="C187" s="23"/>
      <c r="D187" s="56"/>
      <c r="E187" s="72"/>
      <c r="F187" s="53"/>
      <c r="G187" s="74"/>
      <c r="H187" s="126"/>
      <c r="I187" s="24"/>
      <c r="J187" s="25"/>
      <c r="K187" s="25"/>
    </row>
    <row r="188" spans="1:11" s="16" customFormat="1" ht="13.2" x14ac:dyDescent="0.25">
      <c r="B188" s="23" t="s">
        <v>121</v>
      </c>
      <c r="C188" s="23"/>
      <c r="D188" s="56"/>
      <c r="E188" s="72"/>
      <c r="F188" s="53"/>
      <c r="G188" s="74"/>
      <c r="H188" s="126"/>
      <c r="I188" s="24"/>
      <c r="J188" s="25"/>
      <c r="K188" s="25"/>
    </row>
    <row r="189" spans="1:11" ht="14.4" x14ac:dyDescent="0.3">
      <c r="B189" s="17"/>
      <c r="C189" s="17"/>
      <c r="D189" s="56"/>
      <c r="E189" s="72"/>
    </row>
    <row r="190" spans="1:11" s="16" customFormat="1" ht="13.2" x14ac:dyDescent="0.25">
      <c r="B190" s="23" t="s">
        <v>122</v>
      </c>
      <c r="C190" s="23"/>
      <c r="D190" s="56"/>
      <c r="E190" s="72"/>
      <c r="F190" s="53"/>
      <c r="G190" s="74"/>
      <c r="H190" s="126"/>
      <c r="I190" s="24"/>
      <c r="J190" s="25"/>
      <c r="K190" s="25"/>
    </row>
    <row r="191" spans="1:11" s="16" customFormat="1" ht="13.2" x14ac:dyDescent="0.25">
      <c r="B191" s="23" t="s">
        <v>123</v>
      </c>
      <c r="C191" s="23"/>
      <c r="D191" s="56"/>
      <c r="E191" s="72"/>
      <c r="F191" s="53"/>
      <c r="G191" s="74"/>
      <c r="H191" s="126"/>
      <c r="I191" s="24"/>
      <c r="J191" s="25"/>
      <c r="K191" s="25"/>
    </row>
    <row r="192" spans="1:11" ht="9.75" customHeight="1" x14ac:dyDescent="0.25">
      <c r="D192" s="57"/>
      <c r="E192" s="73"/>
    </row>
    <row r="193" spans="2:8" x14ac:dyDescent="0.25">
      <c r="B193" s="1" t="s">
        <v>116</v>
      </c>
      <c r="C193" s="1"/>
      <c r="D193" s="57"/>
      <c r="E193" s="73"/>
    </row>
    <row r="194" spans="2:8" ht="7.5" customHeight="1" x14ac:dyDescent="0.25">
      <c r="D194" s="57"/>
      <c r="E194" s="73"/>
    </row>
    <row r="195" spans="2:8" x14ac:dyDescent="0.25">
      <c r="B195" s="21" t="s">
        <v>129</v>
      </c>
      <c r="C195" s="21"/>
      <c r="D195" s="57"/>
      <c r="E195" s="73"/>
    </row>
    <row r="196" spans="2:8" x14ac:dyDescent="0.25">
      <c r="B196" s="21" t="s">
        <v>124</v>
      </c>
      <c r="C196" s="21"/>
      <c r="D196" s="57"/>
      <c r="E196" s="73"/>
    </row>
    <row r="197" spans="2:8" ht="5.25" customHeight="1" x14ac:dyDescent="0.25">
      <c r="B197" s="21" t="s">
        <v>114</v>
      </c>
      <c r="C197" s="21"/>
      <c r="D197" s="57"/>
      <c r="E197" s="73"/>
    </row>
    <row r="198" spans="2:8" x14ac:dyDescent="0.25">
      <c r="B198" s="21" t="s">
        <v>127</v>
      </c>
      <c r="C198" s="21"/>
      <c r="D198" s="57"/>
      <c r="E198" s="73"/>
      <c r="F198" s="54" t="s">
        <v>114</v>
      </c>
      <c r="G198" s="75"/>
      <c r="H198" s="114" t="s">
        <v>114</v>
      </c>
    </row>
    <row r="199" spans="2:8" x14ac:dyDescent="0.25">
      <c r="B199" s="21" t="s">
        <v>126</v>
      </c>
      <c r="C199" s="21"/>
      <c r="D199" s="57"/>
      <c r="E199" s="73"/>
    </row>
    <row r="200" spans="2:8" ht="10.5" customHeight="1" x14ac:dyDescent="0.25">
      <c r="B200" s="21"/>
      <c r="C200" s="21"/>
      <c r="D200" s="57"/>
      <c r="E200" s="73"/>
    </row>
    <row r="201" spans="2:8" x14ac:dyDescent="0.25">
      <c r="B201" s="1" t="s">
        <v>117</v>
      </c>
      <c r="C201" s="1"/>
    </row>
    <row r="202" spans="2:8" ht="6" customHeight="1" x14ac:dyDescent="0.25"/>
    <row r="203" spans="2:8" x14ac:dyDescent="0.25">
      <c r="B203" s="21" t="s">
        <v>118</v>
      </c>
      <c r="C203" s="21"/>
    </row>
    <row r="204" spans="2:8" x14ac:dyDescent="0.25">
      <c r="B204" s="21" t="s">
        <v>124</v>
      </c>
      <c r="C204" s="21"/>
    </row>
    <row r="205" spans="2:8" ht="9" customHeight="1" x14ac:dyDescent="0.25">
      <c r="B205" s="21" t="s">
        <v>114</v>
      </c>
      <c r="C205" s="21"/>
    </row>
    <row r="206" spans="2:8" x14ac:dyDescent="0.25">
      <c r="B206" s="21" t="s">
        <v>128</v>
      </c>
      <c r="C206" s="21"/>
    </row>
    <row r="207" spans="2:8" x14ac:dyDescent="0.25">
      <c r="B207" s="21" t="s">
        <v>126</v>
      </c>
      <c r="C207" s="21"/>
    </row>
    <row r="817" spans="1:1" x14ac:dyDescent="0.25">
      <c r="A817" t="s">
        <v>95</v>
      </c>
    </row>
  </sheetData>
  <mergeCells count="7">
    <mergeCell ref="A1:H1"/>
    <mergeCell ref="A2:H2"/>
    <mergeCell ref="A3:H3"/>
    <mergeCell ref="J136:K136"/>
    <mergeCell ref="J3:K3"/>
    <mergeCell ref="J118:K118"/>
    <mergeCell ref="J127:K127"/>
  </mergeCells>
  <phoneticPr fontId="0" type="noConversion"/>
  <pageMargins left="0.5" right="0.5" top="0.5" bottom="0.5" header="0.5" footer="0.5"/>
  <pageSetup orientation="landscape" r:id="rId1"/>
  <headerFooter alignWithMargins="0">
    <oddFooter>&amp;L&amp;8Page &amp;P of &amp;N</oddFooter>
  </headerFooter>
  <rowBreaks count="3" manualBreakCount="3">
    <brk id="106" max="6" man="1"/>
    <brk id="145" max="6" man="1"/>
    <brk id="173" max="6"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17"/>
  <sheetViews>
    <sheetView zoomScale="65" workbookViewId="0">
      <selection sqref="A1:H1"/>
    </sheetView>
  </sheetViews>
  <sheetFormatPr defaultRowHeight="14.4" x14ac:dyDescent="0.3"/>
  <cols>
    <col min="1" max="1" width="3" style="2" customWidth="1"/>
    <col min="2" max="2" width="54.44140625" style="2" customWidth="1"/>
    <col min="3" max="3" width="1.33203125" style="2" customWidth="1"/>
    <col min="4" max="4" width="15" style="37" customWidth="1"/>
    <col min="5" max="5" width="1" style="60" customWidth="1"/>
    <col min="6" max="6" width="14.5546875" style="37" customWidth="1"/>
    <col min="7" max="7" width="0.88671875" style="60" customWidth="1"/>
    <col min="8" max="8" width="15.6640625" style="78" customWidth="1"/>
    <col min="9" max="9" width="0.6640625" style="6" customWidth="1"/>
    <col min="10" max="10" width="11.44140625" style="15" customWidth="1"/>
    <col min="11" max="11" width="10.6640625" style="15" customWidth="1"/>
  </cols>
  <sheetData>
    <row r="1" spans="1:11" ht="13.8" x14ac:dyDescent="0.25">
      <c r="A1" s="129" t="s">
        <v>133</v>
      </c>
      <c r="B1" s="129"/>
      <c r="C1" s="129"/>
      <c r="D1" s="129"/>
      <c r="E1" s="129"/>
      <c r="F1" s="129"/>
      <c r="G1" s="129"/>
      <c r="H1" s="129"/>
      <c r="I1" s="4"/>
    </row>
    <row r="2" spans="1:11" ht="13.8" x14ac:dyDescent="0.25">
      <c r="A2" s="129" t="s">
        <v>182</v>
      </c>
      <c r="B2" s="129"/>
      <c r="C2" s="129"/>
      <c r="D2" s="129"/>
      <c r="E2" s="129"/>
      <c r="F2" s="129"/>
      <c r="G2" s="129"/>
      <c r="H2" s="129"/>
      <c r="I2" s="22"/>
    </row>
    <row r="3" spans="1:11" ht="13.8" x14ac:dyDescent="0.25">
      <c r="A3" s="129" t="s">
        <v>183</v>
      </c>
      <c r="B3" s="129"/>
      <c r="C3" s="129"/>
      <c r="D3" s="129"/>
      <c r="E3" s="129"/>
      <c r="F3" s="129"/>
      <c r="G3" s="129"/>
      <c r="H3" s="129"/>
      <c r="I3" s="22"/>
      <c r="J3" s="131" t="s">
        <v>110</v>
      </c>
      <c r="K3" s="131"/>
    </row>
    <row r="5" spans="1:11" ht="36" x14ac:dyDescent="0.25">
      <c r="D5" s="35" t="s">
        <v>0</v>
      </c>
      <c r="E5" s="61"/>
      <c r="F5" s="35" t="s">
        <v>134</v>
      </c>
      <c r="G5" s="61"/>
      <c r="H5" s="76" t="s">
        <v>135</v>
      </c>
      <c r="I5" s="27"/>
      <c r="J5" s="26" t="s">
        <v>111</v>
      </c>
      <c r="K5" s="26" t="s">
        <v>112</v>
      </c>
    </row>
    <row r="6" spans="1:11" ht="13.8" x14ac:dyDescent="0.25">
      <c r="A6" s="1" t="s">
        <v>2</v>
      </c>
      <c r="D6" s="36"/>
      <c r="E6" s="62"/>
      <c r="F6" s="36"/>
      <c r="G6" s="62"/>
      <c r="H6" s="77"/>
      <c r="I6" s="5"/>
    </row>
    <row r="7" spans="1:11" x14ac:dyDescent="0.3">
      <c r="B7" s="1" t="s">
        <v>16</v>
      </c>
      <c r="C7" s="1"/>
    </row>
    <row r="8" spans="1:11" ht="13.8" x14ac:dyDescent="0.25">
      <c r="A8" s="1"/>
      <c r="B8" s="2" t="s">
        <v>5</v>
      </c>
      <c r="D8" s="38">
        <v>0</v>
      </c>
      <c r="E8" s="62"/>
      <c r="F8" s="38">
        <v>0</v>
      </c>
      <c r="G8" s="62"/>
      <c r="H8" s="79">
        <v>0</v>
      </c>
      <c r="J8" s="15" t="s">
        <v>96</v>
      </c>
      <c r="K8" s="15">
        <v>1</v>
      </c>
    </row>
    <row r="9" spans="1:11" x14ac:dyDescent="0.3">
      <c r="A9" s="1"/>
      <c r="B9" s="29" t="s">
        <v>3</v>
      </c>
      <c r="D9" s="39"/>
      <c r="F9" s="39"/>
      <c r="H9" s="80"/>
    </row>
    <row r="10" spans="1:11" x14ac:dyDescent="0.3">
      <c r="A10" s="1"/>
      <c r="B10" s="30"/>
      <c r="D10" s="40"/>
      <c r="F10" s="40"/>
      <c r="H10" s="81"/>
    </row>
    <row r="11" spans="1:11" ht="13.8" x14ac:dyDescent="0.25">
      <c r="A11" s="1"/>
      <c r="B11" s="2" t="s">
        <v>8</v>
      </c>
      <c r="D11" s="38">
        <v>0</v>
      </c>
      <c r="E11" s="62"/>
      <c r="F11" s="38">
        <v>0</v>
      </c>
      <c r="G11" s="62"/>
      <c r="H11" s="79">
        <v>0</v>
      </c>
      <c r="J11" s="15" t="s">
        <v>96</v>
      </c>
      <c r="K11" s="15">
        <v>1</v>
      </c>
    </row>
    <row r="12" spans="1:11" x14ac:dyDescent="0.3">
      <c r="A12" s="1"/>
      <c r="B12" s="29"/>
      <c r="D12" s="39"/>
      <c r="F12" s="39"/>
      <c r="H12" s="80"/>
    </row>
    <row r="13" spans="1:11" x14ac:dyDescent="0.3">
      <c r="A13" s="1"/>
      <c r="B13" s="30"/>
      <c r="D13" s="40"/>
      <c r="F13" s="40"/>
      <c r="H13" s="81"/>
    </row>
    <row r="14" spans="1:11" ht="13.8" x14ac:dyDescent="0.25">
      <c r="A14" s="1"/>
      <c r="B14" s="2" t="s">
        <v>6</v>
      </c>
      <c r="D14" s="38">
        <v>0</v>
      </c>
      <c r="E14" s="62"/>
      <c r="F14" s="38">
        <v>0</v>
      </c>
      <c r="G14" s="62"/>
      <c r="H14" s="79">
        <v>0</v>
      </c>
      <c r="J14" s="15" t="s">
        <v>96</v>
      </c>
      <c r="K14" s="15">
        <v>1</v>
      </c>
    </row>
    <row r="15" spans="1:11" x14ac:dyDescent="0.3">
      <c r="A15" s="1"/>
      <c r="B15" s="29"/>
      <c r="D15" s="39"/>
      <c r="F15" s="39"/>
      <c r="H15" s="80"/>
    </row>
    <row r="16" spans="1:11" x14ac:dyDescent="0.3">
      <c r="A16" s="1"/>
      <c r="B16" s="30"/>
      <c r="D16" s="40"/>
      <c r="F16" s="40"/>
      <c r="H16" s="81"/>
    </row>
    <row r="17" spans="1:11" ht="13.8" x14ac:dyDescent="0.25">
      <c r="A17" s="1"/>
      <c r="B17" s="2" t="s">
        <v>7</v>
      </c>
      <c r="D17" s="38">
        <v>0</v>
      </c>
      <c r="F17" s="38">
        <v>0</v>
      </c>
      <c r="G17" s="62"/>
      <c r="H17" s="79">
        <v>0</v>
      </c>
      <c r="J17" s="15" t="s">
        <v>96</v>
      </c>
      <c r="K17" s="15">
        <v>1</v>
      </c>
    </row>
    <row r="18" spans="1:11" x14ac:dyDescent="0.3">
      <c r="A18" s="1"/>
      <c r="B18" s="29"/>
      <c r="D18" s="39"/>
      <c r="F18" s="39"/>
      <c r="H18" s="80"/>
    </row>
    <row r="19" spans="1:11" x14ac:dyDescent="0.3">
      <c r="A19" s="1"/>
      <c r="B19" s="30"/>
      <c r="D19" s="40"/>
      <c r="F19" s="40"/>
      <c r="H19" s="81"/>
    </row>
    <row r="20" spans="1:11" ht="13.8" x14ac:dyDescent="0.25">
      <c r="A20" s="1"/>
      <c r="B20" s="2" t="s">
        <v>9</v>
      </c>
      <c r="D20" s="38">
        <v>0</v>
      </c>
      <c r="E20" s="62"/>
      <c r="F20" s="38">
        <v>0</v>
      </c>
      <c r="G20" s="62"/>
      <c r="H20" s="79">
        <v>10000</v>
      </c>
      <c r="J20" s="15" t="s">
        <v>96</v>
      </c>
      <c r="K20" s="15">
        <v>1</v>
      </c>
    </row>
    <row r="21" spans="1:11" x14ac:dyDescent="0.3">
      <c r="A21" s="1"/>
      <c r="B21" s="29"/>
      <c r="D21" s="39"/>
      <c r="F21" s="39"/>
      <c r="H21" s="80"/>
    </row>
    <row r="22" spans="1:11" x14ac:dyDescent="0.3">
      <c r="A22" s="1"/>
      <c r="B22" s="29"/>
      <c r="D22" s="40"/>
      <c r="F22" s="40"/>
      <c r="H22" s="81"/>
    </row>
    <row r="23" spans="1:11" ht="13.8" x14ac:dyDescent="0.25">
      <c r="A23" s="1"/>
      <c r="B23" s="2" t="s">
        <v>10</v>
      </c>
      <c r="D23" s="38">
        <v>0</v>
      </c>
      <c r="E23" s="62"/>
      <c r="F23" s="38">
        <v>0</v>
      </c>
      <c r="G23" s="62"/>
      <c r="H23" s="79">
        <v>10000</v>
      </c>
      <c r="J23" s="15" t="s">
        <v>96</v>
      </c>
      <c r="K23" s="15">
        <v>1</v>
      </c>
    </row>
    <row r="24" spans="1:11" x14ac:dyDescent="0.3">
      <c r="A24" s="1"/>
      <c r="B24" s="29" t="s">
        <v>114</v>
      </c>
      <c r="D24" s="39"/>
      <c r="F24" s="39"/>
      <c r="H24" s="80"/>
    </row>
    <row r="25" spans="1:11" x14ac:dyDescent="0.3">
      <c r="A25" s="1"/>
      <c r="B25" s="29"/>
      <c r="D25" s="40"/>
      <c r="F25" s="40"/>
      <c r="H25" s="81"/>
    </row>
    <row r="26" spans="1:11" ht="13.8" x14ac:dyDescent="0.25">
      <c r="A26" s="1"/>
      <c r="B26" s="2" t="s">
        <v>130</v>
      </c>
      <c r="D26" s="41">
        <v>0</v>
      </c>
      <c r="E26" s="62"/>
      <c r="F26" s="41">
        <v>0</v>
      </c>
      <c r="G26" s="62"/>
      <c r="H26" s="82">
        <v>2000</v>
      </c>
      <c r="J26" s="15" t="s">
        <v>97</v>
      </c>
      <c r="K26" s="15">
        <v>1</v>
      </c>
    </row>
    <row r="27" spans="1:11" ht="13.8" x14ac:dyDescent="0.25">
      <c r="A27" s="1"/>
      <c r="B27" s="2" t="s">
        <v>131</v>
      </c>
      <c r="D27" s="38">
        <v>0</v>
      </c>
      <c r="E27" s="62"/>
      <c r="F27" s="38">
        <v>0</v>
      </c>
      <c r="G27" s="62"/>
      <c r="H27" s="79">
        <v>0</v>
      </c>
      <c r="J27" s="15" t="s">
        <v>97</v>
      </c>
      <c r="K27" s="15">
        <v>1</v>
      </c>
    </row>
    <row r="28" spans="1:11" ht="13.8" x14ac:dyDescent="0.25">
      <c r="A28" s="1"/>
      <c r="B28" s="5" t="s">
        <v>15</v>
      </c>
      <c r="C28" s="5"/>
      <c r="D28" s="42">
        <f>SUM(D7:D27)</f>
        <v>0</v>
      </c>
      <c r="E28" s="63"/>
      <c r="F28" s="42">
        <f>SUM(F7:F27)</f>
        <v>0</v>
      </c>
      <c r="G28" s="63"/>
      <c r="H28" s="83">
        <f>SUM(H7:H27)</f>
        <v>22000</v>
      </c>
      <c r="I28" s="11"/>
      <c r="J28" s="15" t="s">
        <v>98</v>
      </c>
      <c r="K28" s="15">
        <v>1</v>
      </c>
    </row>
    <row r="29" spans="1:11" x14ac:dyDescent="0.3">
      <c r="A29" s="1"/>
    </row>
    <row r="30" spans="1:11" x14ac:dyDescent="0.3">
      <c r="A30" s="1"/>
      <c r="B30" s="1" t="s">
        <v>14</v>
      </c>
      <c r="C30" s="1"/>
      <c r="J30" s="15">
        <v>2</v>
      </c>
      <c r="K30" s="15">
        <v>2</v>
      </c>
    </row>
    <row r="31" spans="1:11" ht="13.8" x14ac:dyDescent="0.25">
      <c r="A31" s="1"/>
      <c r="B31" s="58" t="s">
        <v>142</v>
      </c>
      <c r="D31" s="38">
        <v>115000</v>
      </c>
      <c r="E31" s="62"/>
      <c r="F31" s="38">
        <v>117831</v>
      </c>
      <c r="G31" s="62"/>
      <c r="H31" s="79">
        <v>130000</v>
      </c>
    </row>
    <row r="32" spans="1:11" x14ac:dyDescent="0.3">
      <c r="A32" s="1"/>
      <c r="B32" s="30"/>
      <c r="D32" s="40"/>
      <c r="F32" s="40"/>
      <c r="H32" s="81"/>
    </row>
    <row r="33" spans="1:11" x14ac:dyDescent="0.3">
      <c r="A33" s="1"/>
      <c r="B33" s="30"/>
    </row>
    <row r="34" spans="1:11" ht="13.8" x14ac:dyDescent="0.25">
      <c r="A34" s="1"/>
      <c r="B34" s="5" t="s">
        <v>13</v>
      </c>
      <c r="C34" s="5"/>
      <c r="D34" s="42">
        <f>SUM(D31:D33)</f>
        <v>115000</v>
      </c>
      <c r="E34" s="63"/>
      <c r="F34" s="42">
        <f>SUM(F31:F33)</f>
        <v>117831</v>
      </c>
      <c r="G34" s="63"/>
      <c r="H34" s="84">
        <f>SUM(H31:H33)</f>
        <v>130000</v>
      </c>
      <c r="I34" s="11"/>
      <c r="J34" s="15">
        <v>2</v>
      </c>
      <c r="K34" s="15">
        <v>2</v>
      </c>
    </row>
    <row r="35" spans="1:11" x14ac:dyDescent="0.3">
      <c r="A35" s="1"/>
    </row>
    <row r="36" spans="1:11" x14ac:dyDescent="0.3">
      <c r="A36" s="1"/>
      <c r="B36" s="1" t="s">
        <v>11</v>
      </c>
      <c r="C36" s="1"/>
      <c r="J36" s="15">
        <v>2</v>
      </c>
      <c r="K36" s="15">
        <v>2</v>
      </c>
    </row>
    <row r="37" spans="1:11" ht="13.8" x14ac:dyDescent="0.25">
      <c r="A37" s="1"/>
      <c r="B37" s="29"/>
      <c r="D37" s="38">
        <v>0</v>
      </c>
      <c r="E37" s="62"/>
      <c r="F37" s="38">
        <v>0</v>
      </c>
      <c r="G37" s="62"/>
      <c r="H37" s="79">
        <v>0</v>
      </c>
    </row>
    <row r="38" spans="1:11" x14ac:dyDescent="0.3">
      <c r="A38" s="1"/>
      <c r="B38" s="30"/>
      <c r="D38" s="40"/>
      <c r="F38" s="40"/>
      <c r="H38" s="81"/>
    </row>
    <row r="39" spans="1:11" x14ac:dyDescent="0.3">
      <c r="A39" s="1"/>
      <c r="B39" s="30"/>
    </row>
    <row r="40" spans="1:11" ht="13.8" x14ac:dyDescent="0.25">
      <c r="A40" s="1"/>
      <c r="B40" s="5" t="s">
        <v>12</v>
      </c>
      <c r="C40" s="5"/>
      <c r="D40" s="42">
        <f>SUM(D37:D39)</f>
        <v>0</v>
      </c>
      <c r="E40" s="63"/>
      <c r="F40" s="42">
        <f>SUM(F37:F39)</f>
        <v>0</v>
      </c>
      <c r="G40" s="63"/>
      <c r="H40" s="83">
        <f>SUM(H37:H39)</f>
        <v>0</v>
      </c>
      <c r="I40" s="11"/>
      <c r="J40" s="15">
        <v>2</v>
      </c>
      <c r="K40" s="15">
        <v>2</v>
      </c>
    </row>
    <row r="41" spans="1:11" x14ac:dyDescent="0.3">
      <c r="A41" s="1"/>
    </row>
    <row r="42" spans="1:11" x14ac:dyDescent="0.3">
      <c r="A42" s="1"/>
      <c r="B42" s="1" t="s">
        <v>17</v>
      </c>
      <c r="C42" s="1"/>
      <c r="J42" s="15">
        <v>2</v>
      </c>
      <c r="K42" s="15">
        <v>2</v>
      </c>
    </row>
    <row r="43" spans="1:11" ht="13.8" x14ac:dyDescent="0.25">
      <c r="A43" s="1"/>
      <c r="B43" s="29"/>
      <c r="D43" s="38">
        <v>0</v>
      </c>
      <c r="E43" s="62">
        <v>0</v>
      </c>
      <c r="F43" s="38">
        <v>0</v>
      </c>
      <c r="G43" s="62"/>
      <c r="H43" s="79">
        <v>10000</v>
      </c>
    </row>
    <row r="44" spans="1:11" x14ac:dyDescent="0.3">
      <c r="A44" s="1"/>
      <c r="B44" s="30"/>
      <c r="D44" s="40"/>
      <c r="F44" s="40"/>
      <c r="H44" s="81"/>
    </row>
    <row r="45" spans="1:11" x14ac:dyDescent="0.3">
      <c r="A45" s="1"/>
      <c r="B45" s="30"/>
    </row>
    <row r="46" spans="1:11" ht="13.8" x14ac:dyDescent="0.25">
      <c r="A46" s="1"/>
      <c r="B46" s="5" t="s">
        <v>18</v>
      </c>
      <c r="C46" s="5"/>
      <c r="D46" s="42">
        <f>SUM(D43:D45)</f>
        <v>0</v>
      </c>
      <c r="E46" s="63"/>
      <c r="F46" s="42">
        <f>SUM(F43:F45)</f>
        <v>0</v>
      </c>
      <c r="G46" s="63"/>
      <c r="H46" s="83">
        <f>SUM(H43:H45)</f>
        <v>10000</v>
      </c>
      <c r="I46" s="11"/>
      <c r="J46" s="15">
        <v>2</v>
      </c>
      <c r="K46" s="15">
        <v>2</v>
      </c>
    </row>
    <row r="48" spans="1:11" x14ac:dyDescent="0.3">
      <c r="B48" s="1" t="s">
        <v>19</v>
      </c>
      <c r="C48" s="1"/>
    </row>
    <row r="49" spans="2:11" x14ac:dyDescent="0.3">
      <c r="B49" s="2" t="s">
        <v>20</v>
      </c>
      <c r="D49" s="95"/>
      <c r="F49" s="95"/>
      <c r="H49" s="96"/>
      <c r="J49" s="15">
        <v>3</v>
      </c>
      <c r="K49" s="15">
        <v>3</v>
      </c>
    </row>
    <row r="50" spans="2:11" x14ac:dyDescent="0.3">
      <c r="B50" s="2" t="s">
        <v>21</v>
      </c>
      <c r="D50" s="97"/>
      <c r="F50" s="97"/>
      <c r="H50" s="98"/>
      <c r="J50" s="15">
        <v>3</v>
      </c>
      <c r="K50" s="15">
        <v>3</v>
      </c>
    </row>
    <row r="51" spans="2:11" x14ac:dyDescent="0.3">
      <c r="B51" s="2" t="s">
        <v>22</v>
      </c>
      <c r="D51" s="97"/>
      <c r="F51" s="97"/>
      <c r="H51" s="98"/>
      <c r="J51" s="15">
        <v>3</v>
      </c>
      <c r="K51" s="15">
        <v>3</v>
      </c>
    </row>
    <row r="52" spans="2:11" ht="13.8" x14ac:dyDescent="0.25">
      <c r="B52" s="2" t="s">
        <v>132</v>
      </c>
      <c r="D52" s="99">
        <v>0</v>
      </c>
      <c r="E52" s="62"/>
      <c r="F52" s="99">
        <v>600.71</v>
      </c>
      <c r="G52" s="62"/>
      <c r="H52" s="100">
        <v>1500</v>
      </c>
    </row>
    <row r="53" spans="2:11" ht="13.8" x14ac:dyDescent="0.25">
      <c r="B53" s="5" t="s">
        <v>23</v>
      </c>
      <c r="C53" s="5"/>
      <c r="D53" s="42">
        <f>SUM(D49:D52)</f>
        <v>0</v>
      </c>
      <c r="E53" s="63"/>
      <c r="F53" s="42">
        <f>SUM(F49:F52)</f>
        <v>600.71</v>
      </c>
      <c r="G53" s="63"/>
      <c r="H53" s="83">
        <f>SUM(H49:H52)</f>
        <v>1500</v>
      </c>
      <c r="I53" s="11"/>
      <c r="J53" s="15">
        <v>3</v>
      </c>
      <c r="K53" s="15">
        <v>3</v>
      </c>
    </row>
    <row r="55" spans="2:11" x14ac:dyDescent="0.3">
      <c r="B55" s="1" t="s">
        <v>24</v>
      </c>
      <c r="C55" s="1"/>
    </row>
    <row r="56" spans="2:11" ht="13.8" x14ac:dyDescent="0.25">
      <c r="B56" s="2" t="s">
        <v>25</v>
      </c>
      <c r="D56" s="43">
        <v>0</v>
      </c>
      <c r="E56" s="62"/>
      <c r="F56" s="43">
        <v>0</v>
      </c>
      <c r="G56" s="62"/>
      <c r="H56" s="85">
        <v>0</v>
      </c>
      <c r="J56" s="15">
        <v>4</v>
      </c>
      <c r="K56" s="15">
        <v>4</v>
      </c>
    </row>
    <row r="57" spans="2:11" ht="13.8" x14ac:dyDescent="0.25">
      <c r="B57" s="2" t="s">
        <v>26</v>
      </c>
      <c r="D57" s="38">
        <v>0</v>
      </c>
      <c r="E57" s="62"/>
      <c r="F57" s="38">
        <v>0</v>
      </c>
      <c r="G57" s="62"/>
      <c r="H57" s="79">
        <v>0</v>
      </c>
      <c r="J57" s="15">
        <v>5</v>
      </c>
      <c r="K57" s="15">
        <v>4</v>
      </c>
    </row>
    <row r="58" spans="2:11" ht="13.8" x14ac:dyDescent="0.25">
      <c r="B58" s="5" t="s">
        <v>27</v>
      </c>
      <c r="C58" s="5"/>
      <c r="D58" s="42">
        <f>SUM(D56:D57)</f>
        <v>0</v>
      </c>
      <c r="E58" s="63"/>
      <c r="F58" s="42">
        <f>SUM(F56:F57)</f>
        <v>0</v>
      </c>
      <c r="G58" s="63"/>
      <c r="H58" s="83">
        <f>SUM(H56:H57)</f>
        <v>0</v>
      </c>
      <c r="I58" s="11"/>
    </row>
    <row r="60" spans="2:11" ht="17.399999999999999" x14ac:dyDescent="0.3">
      <c r="B60" s="1" t="s">
        <v>28</v>
      </c>
      <c r="C60" s="1"/>
      <c r="D60" s="44"/>
      <c r="E60" s="64"/>
      <c r="F60" s="44"/>
      <c r="G60" s="64"/>
      <c r="H60" s="86"/>
    </row>
    <row r="61" spans="2:11" ht="13.8" x14ac:dyDescent="0.25">
      <c r="B61" s="2" t="s">
        <v>30</v>
      </c>
      <c r="D61" s="43">
        <v>0</v>
      </c>
      <c r="E61" s="62"/>
      <c r="F61" s="43">
        <v>0</v>
      </c>
      <c r="G61" s="62"/>
      <c r="H61" s="85">
        <v>0</v>
      </c>
      <c r="J61" s="15" t="s">
        <v>99</v>
      </c>
      <c r="K61" s="15" t="s">
        <v>100</v>
      </c>
    </row>
    <row r="62" spans="2:11" ht="13.8" x14ac:dyDescent="0.25">
      <c r="B62" s="2" t="s">
        <v>29</v>
      </c>
      <c r="D62" s="38">
        <v>0</v>
      </c>
      <c r="E62" s="62"/>
      <c r="F62" s="38">
        <v>0</v>
      </c>
      <c r="G62" s="62"/>
      <c r="H62" s="79">
        <v>0</v>
      </c>
      <c r="J62" s="15" t="s">
        <v>101</v>
      </c>
      <c r="K62" s="15" t="s">
        <v>102</v>
      </c>
    </row>
    <row r="63" spans="2:11" ht="13.8" x14ac:dyDescent="0.25">
      <c r="B63" s="5" t="s">
        <v>1</v>
      </c>
      <c r="C63" s="5"/>
      <c r="D63" s="42">
        <f>SUM(D61-D62)</f>
        <v>0</v>
      </c>
      <c r="E63" s="63"/>
      <c r="F63" s="42">
        <f>SUM(F61-F62)</f>
        <v>0</v>
      </c>
      <c r="G63" s="63"/>
      <c r="H63" s="83">
        <f>SUM(H61-H62)</f>
        <v>0</v>
      </c>
      <c r="I63" s="11"/>
      <c r="J63" s="15" t="s">
        <v>103</v>
      </c>
      <c r="K63" s="15" t="s">
        <v>104</v>
      </c>
    </row>
    <row r="65" spans="1:11" x14ac:dyDescent="0.3">
      <c r="B65" s="1" t="s">
        <v>31</v>
      </c>
      <c r="C65" s="1"/>
      <c r="J65" s="15">
        <v>11</v>
      </c>
      <c r="K65" s="15">
        <v>8</v>
      </c>
    </row>
    <row r="66" spans="1:11" ht="13.8" x14ac:dyDescent="0.25">
      <c r="B66" s="29" t="s">
        <v>139</v>
      </c>
      <c r="D66" s="38">
        <v>44738.12</v>
      </c>
      <c r="E66" s="62"/>
      <c r="F66" s="38">
        <v>44738.12</v>
      </c>
      <c r="G66" s="62"/>
      <c r="H66" s="79">
        <v>25000</v>
      </c>
    </row>
    <row r="67" spans="1:11" x14ac:dyDescent="0.3">
      <c r="B67" s="30"/>
      <c r="D67" s="40"/>
      <c r="F67" s="40"/>
      <c r="H67" s="81"/>
    </row>
    <row r="68" spans="1:11" x14ac:dyDescent="0.3">
      <c r="B68" s="30"/>
    </row>
    <row r="69" spans="1:11" ht="13.8" x14ac:dyDescent="0.25">
      <c r="B69" s="5" t="s">
        <v>32</v>
      </c>
      <c r="C69" s="5"/>
      <c r="D69" s="42">
        <f>SUM(D66:D68)</f>
        <v>44738.12</v>
      </c>
      <c r="E69" s="63"/>
      <c r="F69" s="42">
        <f>SUM(F66:F68)</f>
        <v>44738.12</v>
      </c>
      <c r="G69" s="63"/>
      <c r="H69" s="83">
        <f>SUM(H66:H68)</f>
        <v>25000</v>
      </c>
      <c r="I69" s="11"/>
      <c r="J69" s="15">
        <v>11</v>
      </c>
      <c r="K69" s="15">
        <v>8</v>
      </c>
    </row>
    <row r="70" spans="1:11" ht="15" thickBot="1" x14ac:dyDescent="0.35"/>
    <row r="71" spans="1:11" ht="15" thickTop="1" thickBot="1" x14ac:dyDescent="0.3">
      <c r="B71" s="5" t="s">
        <v>33</v>
      </c>
      <c r="C71" s="5"/>
      <c r="D71" s="45">
        <f>SUM(D28+D34+D40+D46+D53+D58+D63+D69)</f>
        <v>159738.12</v>
      </c>
      <c r="E71" s="65"/>
      <c r="F71" s="45">
        <f>SUM(F28+F34+F40+F46+F53+F58+F63+F69)</f>
        <v>163169.83000000002</v>
      </c>
      <c r="G71" s="65"/>
      <c r="H71" s="87">
        <f>SUM(H28+H34+H40+H46+H53+H58+H63+H69)</f>
        <v>188500</v>
      </c>
      <c r="I71" s="11"/>
      <c r="J71" s="15">
        <v>12</v>
      </c>
      <c r="K71" s="15">
        <v>9</v>
      </c>
    </row>
    <row r="72" spans="1:11" ht="15" thickTop="1" x14ac:dyDescent="0.3"/>
    <row r="73" spans="1:11" ht="36.6" x14ac:dyDescent="0.3">
      <c r="A73" s="1" t="s">
        <v>34</v>
      </c>
      <c r="J73" s="26" t="s">
        <v>113</v>
      </c>
      <c r="K73" s="26" t="s">
        <v>112</v>
      </c>
    </row>
    <row r="74" spans="1:11" x14ac:dyDescent="0.3">
      <c r="A74" s="1"/>
      <c r="B74" s="1" t="s">
        <v>16</v>
      </c>
      <c r="C74" s="1"/>
    </row>
    <row r="75" spans="1:11" x14ac:dyDescent="0.3">
      <c r="B75" s="2" t="s">
        <v>36</v>
      </c>
      <c r="J75" s="15">
        <v>22</v>
      </c>
      <c r="K75" s="15">
        <v>10</v>
      </c>
    </row>
    <row r="76" spans="1:11" ht="13.8" x14ac:dyDescent="0.25">
      <c r="B76" s="29"/>
      <c r="D76" s="38">
        <v>0</v>
      </c>
      <c r="E76" s="62"/>
      <c r="F76" s="38">
        <v>0</v>
      </c>
      <c r="G76" s="62"/>
      <c r="H76" s="79">
        <v>3500</v>
      </c>
    </row>
    <row r="77" spans="1:11" x14ac:dyDescent="0.3">
      <c r="B77" s="30"/>
      <c r="D77" s="40"/>
      <c r="F77" s="40"/>
      <c r="H77" s="81"/>
    </row>
    <row r="78" spans="1:11" x14ac:dyDescent="0.3">
      <c r="B78" s="2" t="s">
        <v>37</v>
      </c>
      <c r="J78" s="15">
        <v>22</v>
      </c>
      <c r="K78" s="15">
        <v>10</v>
      </c>
    </row>
    <row r="79" spans="1:11" ht="13.8" x14ac:dyDescent="0.25">
      <c r="B79" s="29"/>
      <c r="D79" s="38">
        <v>0</v>
      </c>
      <c r="E79" s="62"/>
      <c r="F79" s="38">
        <v>0</v>
      </c>
      <c r="G79" s="62"/>
      <c r="H79" s="79">
        <v>0</v>
      </c>
    </row>
    <row r="80" spans="1:11" x14ac:dyDescent="0.3">
      <c r="B80" s="30"/>
      <c r="D80" s="40"/>
      <c r="F80" s="40"/>
      <c r="H80" s="81"/>
    </row>
    <row r="81" spans="2:11" x14ac:dyDescent="0.3">
      <c r="B81" s="2" t="s">
        <v>38</v>
      </c>
      <c r="J81" s="15">
        <v>22</v>
      </c>
      <c r="K81" s="15">
        <v>10</v>
      </c>
    </row>
    <row r="82" spans="2:11" ht="13.8" x14ac:dyDescent="0.25">
      <c r="B82" s="29"/>
      <c r="D82" s="38">
        <v>0</v>
      </c>
      <c r="E82" s="62"/>
      <c r="F82" s="38">
        <v>0</v>
      </c>
      <c r="G82" s="62"/>
      <c r="H82" s="79">
        <v>0</v>
      </c>
    </row>
    <row r="83" spans="2:11" x14ac:dyDescent="0.3">
      <c r="B83" s="30"/>
      <c r="D83" s="40"/>
      <c r="F83" s="40"/>
      <c r="H83" s="81"/>
    </row>
    <row r="84" spans="2:11" x14ac:dyDescent="0.3">
      <c r="B84" s="30"/>
    </row>
    <row r="85" spans="2:11" ht="13.8" x14ac:dyDescent="0.25">
      <c r="B85" s="5" t="s">
        <v>35</v>
      </c>
      <c r="C85" s="5"/>
      <c r="D85" s="42">
        <f>SUM(D76:D84)</f>
        <v>0</v>
      </c>
      <c r="E85" s="63"/>
      <c r="F85" s="42">
        <f>SUM(F76:F84)</f>
        <v>0</v>
      </c>
      <c r="G85" s="63"/>
      <c r="H85" s="88">
        <f>SUM(H76:H84)</f>
        <v>3500</v>
      </c>
      <c r="I85" s="31"/>
      <c r="J85" s="19">
        <v>22</v>
      </c>
      <c r="K85" s="15">
        <v>10</v>
      </c>
    </row>
    <row r="86" spans="2:11" ht="24" x14ac:dyDescent="0.3">
      <c r="J86" s="20" t="s">
        <v>105</v>
      </c>
      <c r="K86" s="15" t="s">
        <v>114</v>
      </c>
    </row>
    <row r="87" spans="2:11" x14ac:dyDescent="0.3">
      <c r="B87" s="1" t="s">
        <v>39</v>
      </c>
      <c r="C87" s="1"/>
      <c r="J87" s="15">
        <v>40</v>
      </c>
      <c r="K87" s="15">
        <v>16</v>
      </c>
    </row>
    <row r="88" spans="2:11" ht="13.8" x14ac:dyDescent="0.25">
      <c r="B88" s="2" t="s">
        <v>44</v>
      </c>
      <c r="D88" s="101">
        <v>0</v>
      </c>
      <c r="E88" s="62"/>
      <c r="F88" s="101">
        <v>0</v>
      </c>
      <c r="G88" s="62"/>
      <c r="H88" s="102">
        <v>0</v>
      </c>
      <c r="J88" s="15">
        <v>40</v>
      </c>
      <c r="K88" s="15">
        <v>16</v>
      </c>
    </row>
    <row r="89" spans="2:11" ht="13.8" x14ac:dyDescent="0.25">
      <c r="B89" s="2" t="s">
        <v>43</v>
      </c>
      <c r="D89" s="101">
        <v>0</v>
      </c>
      <c r="E89" s="62"/>
      <c r="F89" s="101">
        <v>0</v>
      </c>
      <c r="G89" s="62"/>
      <c r="H89" s="103">
        <v>2000</v>
      </c>
      <c r="J89" s="15">
        <v>40</v>
      </c>
      <c r="K89" s="15">
        <v>16</v>
      </c>
    </row>
    <row r="90" spans="2:11" ht="13.8" x14ac:dyDescent="0.25">
      <c r="B90" s="2" t="s">
        <v>40</v>
      </c>
      <c r="D90" s="101">
        <v>0</v>
      </c>
      <c r="E90" s="62"/>
      <c r="F90" s="101">
        <v>0</v>
      </c>
      <c r="G90" s="62"/>
      <c r="H90" s="103">
        <v>0</v>
      </c>
      <c r="J90" s="15">
        <v>40</v>
      </c>
      <c r="K90" s="15">
        <v>16</v>
      </c>
    </row>
    <row r="91" spans="2:11" ht="13.8" x14ac:dyDescent="0.25">
      <c r="B91" s="2" t="s">
        <v>41</v>
      </c>
      <c r="D91" s="101">
        <v>0</v>
      </c>
      <c r="E91" s="62"/>
      <c r="F91" s="101">
        <v>0</v>
      </c>
      <c r="G91" s="62"/>
      <c r="H91" s="102">
        <v>0</v>
      </c>
      <c r="J91" s="15">
        <v>40</v>
      </c>
      <c r="K91" s="15">
        <v>16</v>
      </c>
    </row>
    <row r="92" spans="2:11" ht="13.8" x14ac:dyDescent="0.25">
      <c r="B92" s="29"/>
      <c r="D92" s="101"/>
      <c r="E92" s="62"/>
      <c r="F92" s="101"/>
      <c r="G92" s="62"/>
      <c r="H92" s="102"/>
    </row>
    <row r="93" spans="2:11" ht="13.8" x14ac:dyDescent="0.25">
      <c r="B93" s="2" t="s">
        <v>42</v>
      </c>
      <c r="D93" s="101">
        <v>0</v>
      </c>
      <c r="E93" s="62"/>
      <c r="F93" s="101">
        <v>0</v>
      </c>
      <c r="G93" s="62"/>
      <c r="H93" s="102">
        <v>2000</v>
      </c>
      <c r="J93" s="15">
        <v>40</v>
      </c>
      <c r="K93" s="15">
        <v>16</v>
      </c>
    </row>
    <row r="94" spans="2:11" ht="13.8" x14ac:dyDescent="0.25">
      <c r="B94" s="2" t="s">
        <v>45</v>
      </c>
      <c r="D94" s="101">
        <v>0</v>
      </c>
      <c r="E94" s="62"/>
      <c r="F94" s="101">
        <v>0</v>
      </c>
      <c r="G94" s="62"/>
      <c r="H94" s="103">
        <v>4000</v>
      </c>
      <c r="J94" s="15">
        <v>40</v>
      </c>
      <c r="K94" s="15">
        <v>16</v>
      </c>
    </row>
    <row r="95" spans="2:11" ht="14.25" customHeight="1" x14ac:dyDescent="0.25">
      <c r="B95" s="2" t="s">
        <v>46</v>
      </c>
      <c r="D95" s="101">
        <v>0</v>
      </c>
      <c r="E95" s="62"/>
      <c r="F95" s="101">
        <v>0</v>
      </c>
      <c r="G95" s="62"/>
      <c r="H95" s="103">
        <v>2000</v>
      </c>
      <c r="J95" s="15">
        <v>40</v>
      </c>
      <c r="K95" s="15">
        <v>16</v>
      </c>
    </row>
    <row r="96" spans="2:11" ht="13.8" x14ac:dyDescent="0.25">
      <c r="B96" s="2" t="s">
        <v>47</v>
      </c>
      <c r="D96" s="101">
        <v>0</v>
      </c>
      <c r="E96" s="62"/>
      <c r="F96" s="101">
        <v>0</v>
      </c>
      <c r="G96" s="62"/>
      <c r="H96" s="104">
        <v>0</v>
      </c>
      <c r="J96" s="15">
        <v>40</v>
      </c>
      <c r="K96" s="15">
        <v>16</v>
      </c>
    </row>
    <row r="97" spans="1:11" ht="13.8" x14ac:dyDescent="0.25">
      <c r="B97" s="29"/>
      <c r="D97" s="101"/>
      <c r="E97" s="62"/>
      <c r="F97" s="101"/>
      <c r="G97" s="62"/>
      <c r="H97" s="102"/>
    </row>
    <row r="98" spans="1:11" x14ac:dyDescent="0.3">
      <c r="B98" s="30"/>
      <c r="D98" s="105"/>
      <c r="F98" s="105"/>
      <c r="H98" s="106"/>
    </row>
    <row r="99" spans="1:11" ht="15" customHeight="1" x14ac:dyDescent="0.25">
      <c r="B99" s="5" t="s">
        <v>48</v>
      </c>
      <c r="C99" s="5"/>
      <c r="D99" s="42">
        <f>SUM(D88:D98)</f>
        <v>0</v>
      </c>
      <c r="E99" s="63"/>
      <c r="F99" s="42">
        <f>SUM(F88:F98)</f>
        <v>0</v>
      </c>
      <c r="G99" s="63"/>
      <c r="H99" s="83">
        <f>SUM(H88:H98)</f>
        <v>10000</v>
      </c>
      <c r="I99" s="31"/>
      <c r="J99" s="19">
        <v>40</v>
      </c>
      <c r="K99" s="15">
        <v>16</v>
      </c>
    </row>
    <row r="100" spans="1:11" ht="24.75" customHeight="1" x14ac:dyDescent="0.3">
      <c r="J100" s="20" t="s">
        <v>105</v>
      </c>
    </row>
    <row r="101" spans="1:11" x14ac:dyDescent="0.3">
      <c r="B101" s="1" t="s">
        <v>49</v>
      </c>
      <c r="C101" s="1"/>
      <c r="J101" s="15">
        <v>43</v>
      </c>
      <c r="K101" s="15">
        <v>16</v>
      </c>
    </row>
    <row r="102" spans="1:11" ht="13.8" x14ac:dyDescent="0.25">
      <c r="B102" s="29"/>
      <c r="D102" s="38">
        <v>0</v>
      </c>
      <c r="E102" s="62"/>
      <c r="F102" s="38">
        <v>0</v>
      </c>
      <c r="G102" s="62"/>
      <c r="H102" s="79">
        <v>0</v>
      </c>
    </row>
    <row r="103" spans="1:11" x14ac:dyDescent="0.3">
      <c r="B103" s="30"/>
      <c r="D103" s="40"/>
      <c r="F103" s="40"/>
      <c r="H103" s="81"/>
    </row>
    <row r="104" spans="1:11" x14ac:dyDescent="0.3">
      <c r="B104" s="30"/>
    </row>
    <row r="105" spans="1:11" ht="13.8" x14ac:dyDescent="0.25">
      <c r="A105" s="1"/>
      <c r="B105" s="5" t="s">
        <v>50</v>
      </c>
      <c r="C105" s="5"/>
      <c r="D105" s="42">
        <f>SUM(D102:D104)</f>
        <v>0</v>
      </c>
      <c r="E105" s="63"/>
      <c r="F105" s="42">
        <f>SUM(F102:F104)</f>
        <v>0</v>
      </c>
      <c r="G105" s="63"/>
      <c r="H105" s="83">
        <f>SUM(H102:H104)</f>
        <v>0</v>
      </c>
      <c r="I105" s="31"/>
      <c r="J105" s="19">
        <v>43</v>
      </c>
      <c r="K105" s="15">
        <v>16</v>
      </c>
    </row>
    <row r="106" spans="1:11" ht="23.25" customHeight="1" x14ac:dyDescent="0.3">
      <c r="B106" s="3"/>
      <c r="C106" s="3"/>
      <c r="J106" s="20" t="s">
        <v>106</v>
      </c>
      <c r="K106" s="18"/>
    </row>
    <row r="107" spans="1:11" x14ac:dyDescent="0.3">
      <c r="B107" s="1" t="s">
        <v>51</v>
      </c>
      <c r="C107" s="1"/>
      <c r="D107" s="59"/>
      <c r="F107" s="59"/>
      <c r="H107" s="89"/>
      <c r="J107" s="15">
        <v>43</v>
      </c>
      <c r="K107" s="15">
        <v>16</v>
      </c>
    </row>
    <row r="108" spans="1:11" ht="13.8" x14ac:dyDescent="0.25">
      <c r="B108" s="12" t="s">
        <v>143</v>
      </c>
      <c r="D108" s="43">
        <v>90000</v>
      </c>
      <c r="E108" s="62"/>
      <c r="F108" s="43">
        <v>99008.87</v>
      </c>
      <c r="G108" s="62"/>
      <c r="H108" s="85">
        <v>110000</v>
      </c>
    </row>
    <row r="109" spans="1:11" ht="13.8" x14ac:dyDescent="0.25">
      <c r="B109" s="12" t="s">
        <v>144</v>
      </c>
      <c r="C109" s="1"/>
      <c r="D109" s="41">
        <v>10000</v>
      </c>
      <c r="E109" s="62"/>
      <c r="F109" s="41">
        <v>12805.99</v>
      </c>
      <c r="G109" s="62"/>
      <c r="H109" s="82">
        <v>15000</v>
      </c>
    </row>
    <row r="110" spans="1:11" ht="13.8" x14ac:dyDescent="0.25">
      <c r="B110" s="12" t="s">
        <v>145</v>
      </c>
      <c r="C110" s="1"/>
      <c r="D110" s="41">
        <v>1000</v>
      </c>
      <c r="E110" s="62"/>
      <c r="F110" s="41">
        <v>1324.26</v>
      </c>
      <c r="G110" s="62"/>
      <c r="H110" s="82">
        <v>1500</v>
      </c>
    </row>
    <row r="111" spans="1:11" ht="13.8" x14ac:dyDescent="0.25">
      <c r="B111" s="6" t="s">
        <v>180</v>
      </c>
      <c r="D111" s="41">
        <v>0</v>
      </c>
      <c r="E111" s="62"/>
      <c r="F111" s="41">
        <v>0</v>
      </c>
      <c r="G111" s="62"/>
      <c r="H111" s="41">
        <v>0</v>
      </c>
    </row>
    <row r="112" spans="1:11" ht="13.8" x14ac:dyDescent="0.25">
      <c r="B112" s="12" t="s">
        <v>146</v>
      </c>
      <c r="C112" s="1"/>
      <c r="D112" s="41">
        <v>2500</v>
      </c>
      <c r="E112" s="62"/>
      <c r="F112" s="41">
        <v>2502.39</v>
      </c>
      <c r="G112" s="62"/>
      <c r="H112" s="41">
        <v>3000</v>
      </c>
    </row>
    <row r="113" spans="2:11" ht="13.8" x14ac:dyDescent="0.25">
      <c r="B113" s="12" t="s">
        <v>147</v>
      </c>
      <c r="D113" s="43">
        <v>20000</v>
      </c>
      <c r="E113" s="62"/>
      <c r="F113" s="43">
        <v>24270</v>
      </c>
      <c r="G113" s="62"/>
      <c r="H113" s="85">
        <v>10000</v>
      </c>
      <c r="I113" s="5"/>
    </row>
    <row r="114" spans="2:11" ht="13.8" x14ac:dyDescent="0.25">
      <c r="B114" s="12" t="s">
        <v>148</v>
      </c>
      <c r="D114" s="41">
        <v>4000</v>
      </c>
      <c r="E114" s="62"/>
      <c r="F114" s="41">
        <v>4635.3500000000004</v>
      </c>
      <c r="H114" s="82">
        <v>5000</v>
      </c>
    </row>
    <row r="115" spans="2:11" ht="13.8" x14ac:dyDescent="0.25">
      <c r="B115" s="12"/>
      <c r="C115" s="1"/>
      <c r="D115" s="41"/>
      <c r="E115" s="62"/>
      <c r="F115" s="41"/>
      <c r="G115" s="62"/>
      <c r="H115" s="41"/>
    </row>
    <row r="116" spans="2:11" ht="13.8" x14ac:dyDescent="0.25">
      <c r="B116" s="11" t="s">
        <v>52</v>
      </c>
      <c r="C116" s="5"/>
      <c r="D116" s="42">
        <f>SUM(D108:D114)</f>
        <v>127500</v>
      </c>
      <c r="E116" s="63"/>
      <c r="F116" s="42">
        <f>SUM(F108:F114)</f>
        <v>144546.86000000002</v>
      </c>
      <c r="G116" s="63"/>
      <c r="H116" s="83">
        <f>SUM(H108:H114)</f>
        <v>144500</v>
      </c>
      <c r="I116" s="31"/>
      <c r="J116" s="19">
        <v>43</v>
      </c>
      <c r="K116" s="15">
        <v>16</v>
      </c>
    </row>
    <row r="117" spans="2:11" ht="24" x14ac:dyDescent="0.3">
      <c r="J117" s="20" t="s">
        <v>105</v>
      </c>
    </row>
    <row r="118" spans="2:11" x14ac:dyDescent="0.3">
      <c r="B118" s="1" t="s">
        <v>53</v>
      </c>
      <c r="C118" s="1"/>
      <c r="J118" s="132" t="s">
        <v>114</v>
      </c>
      <c r="K118" s="133"/>
    </row>
    <row r="119" spans="2:11" ht="13.8" x14ac:dyDescent="0.25">
      <c r="B119" s="2" t="s">
        <v>55</v>
      </c>
      <c r="D119" s="43">
        <v>0</v>
      </c>
      <c r="E119" s="62"/>
      <c r="F119" s="43">
        <v>0</v>
      </c>
      <c r="G119" s="62"/>
      <c r="H119" s="90">
        <v>0</v>
      </c>
      <c r="J119" s="15">
        <v>38</v>
      </c>
      <c r="K119" s="15">
        <v>15</v>
      </c>
    </row>
    <row r="120" spans="2:11" ht="13.8" x14ac:dyDescent="0.25">
      <c r="B120" s="2" t="s">
        <v>54</v>
      </c>
      <c r="D120" s="43">
        <v>0</v>
      </c>
      <c r="E120" s="62"/>
      <c r="F120" s="43">
        <v>0</v>
      </c>
      <c r="G120" s="62"/>
      <c r="H120" s="90">
        <v>0</v>
      </c>
      <c r="J120" s="15">
        <v>38</v>
      </c>
      <c r="K120" s="15">
        <v>15</v>
      </c>
    </row>
    <row r="121" spans="2:11" ht="13.8" x14ac:dyDescent="0.25">
      <c r="B121" s="2" t="s">
        <v>56</v>
      </c>
      <c r="D121" s="43">
        <v>0</v>
      </c>
      <c r="E121" s="62"/>
      <c r="F121" s="43">
        <v>0</v>
      </c>
      <c r="G121" s="62"/>
      <c r="H121" s="90">
        <v>0</v>
      </c>
      <c r="J121" s="15">
        <v>38</v>
      </c>
      <c r="K121" s="15">
        <v>15</v>
      </c>
    </row>
    <row r="122" spans="2:11" ht="13.8" x14ac:dyDescent="0.25">
      <c r="B122" s="2" t="s">
        <v>57</v>
      </c>
      <c r="D122" s="43">
        <v>0</v>
      </c>
      <c r="E122" s="62"/>
      <c r="F122" s="43">
        <v>0</v>
      </c>
      <c r="G122" s="62"/>
      <c r="H122" s="90">
        <v>0</v>
      </c>
      <c r="J122" s="15">
        <v>38</v>
      </c>
      <c r="K122" s="15">
        <v>15</v>
      </c>
    </row>
    <row r="123" spans="2:11" ht="13.8" x14ac:dyDescent="0.25">
      <c r="B123" s="2" t="s">
        <v>58</v>
      </c>
      <c r="D123" s="43">
        <v>0</v>
      </c>
      <c r="E123" s="62"/>
      <c r="F123" s="43">
        <v>0</v>
      </c>
      <c r="G123" s="62"/>
      <c r="H123" s="90">
        <v>0</v>
      </c>
      <c r="J123" s="15">
        <v>35</v>
      </c>
      <c r="K123" s="15">
        <v>15</v>
      </c>
    </row>
    <row r="124" spans="2:11" ht="13.8" x14ac:dyDescent="0.25">
      <c r="B124" s="2" t="s">
        <v>59</v>
      </c>
      <c r="D124" s="43">
        <v>0</v>
      </c>
      <c r="E124" s="62"/>
      <c r="F124" s="43">
        <v>0</v>
      </c>
      <c r="G124" s="62"/>
      <c r="H124" s="90">
        <v>0</v>
      </c>
      <c r="J124" s="15">
        <v>38</v>
      </c>
      <c r="K124" s="15">
        <v>15</v>
      </c>
    </row>
    <row r="125" spans="2:11" ht="13.8" x14ac:dyDescent="0.25">
      <c r="B125" s="5" t="s">
        <v>60</v>
      </c>
      <c r="C125" s="5"/>
      <c r="D125" s="42">
        <f>SUM(D119:D124)</f>
        <v>0</v>
      </c>
      <c r="E125" s="63"/>
      <c r="F125" s="42">
        <f>SUM(F119:F124)</f>
        <v>0</v>
      </c>
      <c r="G125" s="63"/>
      <c r="H125" s="83">
        <f>SUM(H119:H124)</f>
        <v>0</v>
      </c>
      <c r="I125" s="31"/>
      <c r="J125" s="19" t="s">
        <v>115</v>
      </c>
      <c r="K125" s="15">
        <v>15</v>
      </c>
    </row>
    <row r="126" spans="2:11" ht="24" x14ac:dyDescent="0.3">
      <c r="J126" s="20" t="s">
        <v>105</v>
      </c>
    </row>
    <row r="127" spans="2:11" x14ac:dyDescent="0.3">
      <c r="B127" s="1" t="s">
        <v>61</v>
      </c>
      <c r="C127" s="1"/>
      <c r="J127" s="132" t="s">
        <v>114</v>
      </c>
      <c r="K127" s="133"/>
    </row>
    <row r="128" spans="2:11" ht="13.8" x14ac:dyDescent="0.25">
      <c r="B128" s="2" t="s">
        <v>62</v>
      </c>
      <c r="D128" s="38">
        <v>0</v>
      </c>
      <c r="E128" s="62"/>
      <c r="F128" s="38">
        <v>0</v>
      </c>
      <c r="G128" s="62"/>
      <c r="H128" s="79">
        <v>0</v>
      </c>
      <c r="J128" s="15">
        <v>40</v>
      </c>
      <c r="K128" s="15">
        <v>16</v>
      </c>
    </row>
    <row r="129" spans="2:11" x14ac:dyDescent="0.3">
      <c r="B129" s="29" t="s">
        <v>4</v>
      </c>
      <c r="D129" s="39"/>
      <c r="F129" s="39"/>
      <c r="H129" s="80"/>
    </row>
    <row r="130" spans="2:11" x14ac:dyDescent="0.3">
      <c r="B130" s="30"/>
      <c r="D130" s="40"/>
      <c r="F130" s="40"/>
      <c r="H130" s="80"/>
    </row>
    <row r="131" spans="2:11" x14ac:dyDescent="0.3">
      <c r="B131" s="2" t="s">
        <v>63</v>
      </c>
      <c r="J131" s="15">
        <v>40</v>
      </c>
      <c r="K131" s="15">
        <v>16</v>
      </c>
    </row>
    <row r="132" spans="2:11" ht="13.8" x14ac:dyDescent="0.25">
      <c r="B132" s="58" t="s">
        <v>149</v>
      </c>
      <c r="D132" s="38">
        <v>0</v>
      </c>
      <c r="E132" s="62"/>
      <c r="F132" s="38">
        <v>60</v>
      </c>
      <c r="G132" s="62"/>
      <c r="H132" s="79">
        <v>60</v>
      </c>
    </row>
    <row r="133" spans="2:11" x14ac:dyDescent="0.3">
      <c r="B133" s="30"/>
    </row>
    <row r="134" spans="2:11" ht="13.8" x14ac:dyDescent="0.25">
      <c r="B134" s="5" t="s">
        <v>64</v>
      </c>
      <c r="C134" s="5"/>
      <c r="D134" s="42">
        <f>SUM(D128:D133)</f>
        <v>0</v>
      </c>
      <c r="E134" s="63"/>
      <c r="F134" s="42">
        <f>SUM(F128:F133)</f>
        <v>60</v>
      </c>
      <c r="G134" s="63"/>
      <c r="H134" s="83">
        <f>SUM(H128:H133)</f>
        <v>60</v>
      </c>
      <c r="I134" s="31"/>
      <c r="J134" s="19">
        <v>40</v>
      </c>
      <c r="K134" s="15">
        <v>16</v>
      </c>
    </row>
    <row r="135" spans="2:11" ht="24" x14ac:dyDescent="0.3">
      <c r="J135" s="20" t="s">
        <v>105</v>
      </c>
    </row>
    <row r="136" spans="2:11" x14ac:dyDescent="0.3">
      <c r="B136" s="1" t="s">
        <v>65</v>
      </c>
      <c r="C136" s="1"/>
      <c r="J136" s="130" t="s">
        <v>114</v>
      </c>
      <c r="K136" s="130"/>
    </row>
    <row r="137" spans="2:11" ht="13.8" x14ac:dyDescent="0.25">
      <c r="B137" s="2" t="s">
        <v>66</v>
      </c>
      <c r="D137" s="101">
        <v>0</v>
      </c>
      <c r="E137" s="107"/>
      <c r="F137" s="101">
        <v>0</v>
      </c>
      <c r="G137" s="107"/>
      <c r="H137" s="104">
        <v>0</v>
      </c>
      <c r="J137" s="15">
        <v>43</v>
      </c>
      <c r="K137" s="15">
        <v>16</v>
      </c>
    </row>
    <row r="138" spans="2:11" ht="13.8" x14ac:dyDescent="0.25">
      <c r="B138" s="2" t="s">
        <v>67</v>
      </c>
      <c r="D138" s="101">
        <v>0</v>
      </c>
      <c r="E138" s="107"/>
      <c r="F138" s="101">
        <v>0</v>
      </c>
      <c r="G138" s="107"/>
      <c r="H138" s="104">
        <v>0</v>
      </c>
      <c r="J138" s="15">
        <v>43</v>
      </c>
      <c r="K138" s="15">
        <v>16</v>
      </c>
    </row>
    <row r="139" spans="2:11" ht="13.8" x14ac:dyDescent="0.25">
      <c r="B139" s="2" t="s">
        <v>68</v>
      </c>
      <c r="D139" s="101">
        <v>0</v>
      </c>
      <c r="E139" s="107"/>
      <c r="F139" s="101">
        <v>0</v>
      </c>
      <c r="G139" s="107"/>
      <c r="H139" s="104">
        <v>0</v>
      </c>
      <c r="J139" s="15">
        <v>43</v>
      </c>
      <c r="K139" s="15">
        <v>16</v>
      </c>
    </row>
    <row r="140" spans="2:11" ht="13.8" x14ac:dyDescent="0.25">
      <c r="B140" s="2" t="s">
        <v>69</v>
      </c>
      <c r="D140" s="108">
        <v>9000</v>
      </c>
      <c r="E140" s="107"/>
      <c r="F140" s="108">
        <v>9115</v>
      </c>
      <c r="G140" s="107"/>
      <c r="H140" s="103">
        <v>15000</v>
      </c>
      <c r="J140" s="15">
        <v>39</v>
      </c>
      <c r="K140" s="15">
        <v>16</v>
      </c>
    </row>
    <row r="141" spans="2:11" ht="13.8" x14ac:dyDescent="0.25">
      <c r="B141" s="2" t="s">
        <v>70</v>
      </c>
      <c r="D141" s="108">
        <v>0</v>
      </c>
      <c r="E141" s="107"/>
      <c r="F141" s="108">
        <v>0</v>
      </c>
      <c r="G141" s="107"/>
      <c r="H141" s="103">
        <v>0</v>
      </c>
      <c r="J141" s="15" t="s">
        <v>107</v>
      </c>
      <c r="K141" s="15" t="s">
        <v>108</v>
      </c>
    </row>
    <row r="142" spans="2:11" ht="16.2" x14ac:dyDescent="0.25">
      <c r="B142" s="2" t="s">
        <v>109</v>
      </c>
      <c r="D142" s="108">
        <v>0</v>
      </c>
      <c r="E142" s="107"/>
      <c r="F142" s="108">
        <v>0</v>
      </c>
      <c r="G142" s="107"/>
      <c r="H142" s="103">
        <v>5000</v>
      </c>
      <c r="J142" s="15">
        <v>40</v>
      </c>
      <c r="K142" s="15">
        <v>16</v>
      </c>
    </row>
    <row r="143" spans="2:11" ht="13.8" x14ac:dyDescent="0.25">
      <c r="B143" s="2" t="s">
        <v>71</v>
      </c>
      <c r="D143" s="99">
        <v>0</v>
      </c>
      <c r="E143" s="107"/>
      <c r="F143" s="99">
        <v>0</v>
      </c>
      <c r="G143" s="107"/>
      <c r="H143" s="100">
        <v>0</v>
      </c>
      <c r="J143" s="15">
        <v>33</v>
      </c>
      <c r="K143" s="15">
        <v>16</v>
      </c>
    </row>
    <row r="144" spans="2:11" ht="13.8" x14ac:dyDescent="0.25">
      <c r="B144" s="5" t="s">
        <v>72</v>
      </c>
      <c r="C144" s="5"/>
      <c r="D144" s="42">
        <f>SUM(D137:D143)</f>
        <v>9000</v>
      </c>
      <c r="E144" s="63"/>
      <c r="F144" s="42">
        <f>SUM(F137:F143)</f>
        <v>9115</v>
      </c>
      <c r="G144" s="63"/>
      <c r="H144" s="83">
        <f>SUM(H137:H143)</f>
        <v>20000</v>
      </c>
      <c r="I144" s="31"/>
      <c r="J144" s="19" t="s">
        <v>114</v>
      </c>
    </row>
    <row r="145" spans="1:11" ht="24" x14ac:dyDescent="0.3">
      <c r="J145" s="20" t="s">
        <v>106</v>
      </c>
    </row>
    <row r="146" spans="1:11" x14ac:dyDescent="0.3">
      <c r="B146" s="1" t="s">
        <v>73</v>
      </c>
      <c r="C146" s="1"/>
      <c r="D146" s="59"/>
      <c r="F146" s="59"/>
      <c r="H146" s="89"/>
      <c r="J146" s="15">
        <v>43</v>
      </c>
      <c r="K146" s="15">
        <v>16</v>
      </c>
    </row>
    <row r="147" spans="1:11" ht="13.8" x14ac:dyDescent="0.25">
      <c r="B147" s="12" t="s">
        <v>140</v>
      </c>
      <c r="D147" s="41">
        <v>70</v>
      </c>
      <c r="E147" s="62"/>
      <c r="F147" s="41">
        <v>71.36</v>
      </c>
      <c r="H147" s="82">
        <v>100</v>
      </c>
    </row>
    <row r="148" spans="1:11" ht="13.8" x14ac:dyDescent="0.25">
      <c r="B148" s="12" t="s">
        <v>141</v>
      </c>
      <c r="D148" s="41">
        <v>0</v>
      </c>
      <c r="E148" s="62"/>
      <c r="F148" s="41">
        <v>300</v>
      </c>
      <c r="H148" s="82">
        <v>0</v>
      </c>
    </row>
    <row r="149" spans="1:11" ht="13.8" x14ac:dyDescent="0.25">
      <c r="B149" s="11" t="s">
        <v>74</v>
      </c>
      <c r="C149" s="5"/>
      <c r="D149" s="42">
        <f>SUM(D147:D148)</f>
        <v>70</v>
      </c>
      <c r="E149" s="63"/>
      <c r="F149" s="42">
        <f>SUM(F147:F148)</f>
        <v>371.36</v>
      </c>
      <c r="G149" s="63"/>
      <c r="H149" s="42">
        <f>SUM(H147:H148)</f>
        <v>100</v>
      </c>
      <c r="I149" s="31"/>
      <c r="J149" s="19">
        <v>43</v>
      </c>
      <c r="K149" s="15">
        <v>16</v>
      </c>
    </row>
    <row r="150" spans="1:11" ht="24.6" thickBot="1" x14ac:dyDescent="0.35">
      <c r="J150" s="20" t="s">
        <v>105</v>
      </c>
    </row>
    <row r="151" spans="1:11" ht="15" thickTop="1" thickBot="1" x14ac:dyDescent="0.3">
      <c r="B151" s="5" t="s">
        <v>75</v>
      </c>
      <c r="C151" s="5"/>
      <c r="D151" s="45">
        <f>SUM(D85+D99+D105+D116+D125+D134+D144+D149)</f>
        <v>136570</v>
      </c>
      <c r="E151" s="66"/>
      <c r="F151" s="45">
        <f>SUM(F85+F99+F105+F116+F125+F134+F144+F149)</f>
        <v>154093.22</v>
      </c>
      <c r="G151" s="66"/>
      <c r="H151" s="87">
        <f>SUM(H85+H99+H105+H116+H125+H134+H144+H149)</f>
        <v>178160</v>
      </c>
      <c r="I151" s="28"/>
      <c r="J151" s="15">
        <v>17</v>
      </c>
      <c r="K151" s="15">
        <v>17</v>
      </c>
    </row>
    <row r="152" spans="1:11" ht="15.6" thickTop="1" thickBot="1" x14ac:dyDescent="0.35"/>
    <row r="153" spans="1:11" thickBot="1" x14ac:dyDescent="0.3">
      <c r="B153" s="5" t="s">
        <v>76</v>
      </c>
      <c r="C153" s="5"/>
      <c r="D153" s="46">
        <f>SUM(D71-D151)</f>
        <v>23168.119999999995</v>
      </c>
      <c r="E153" s="67"/>
      <c r="F153" s="46">
        <f>SUM(F71-F151)</f>
        <v>9076.6100000000151</v>
      </c>
      <c r="G153" s="67"/>
      <c r="H153" s="91">
        <f>SUM(H71-H151)</f>
        <v>10340</v>
      </c>
      <c r="I153" s="11"/>
      <c r="J153" s="15">
        <v>18</v>
      </c>
      <c r="K153" s="15">
        <v>18</v>
      </c>
    </row>
    <row r="155" spans="1:11" ht="13.8" x14ac:dyDescent="0.25">
      <c r="B155" s="1"/>
      <c r="C155" s="1"/>
      <c r="D155" s="55" t="s">
        <v>79</v>
      </c>
      <c r="E155" s="68"/>
      <c r="F155" s="47" t="s">
        <v>77</v>
      </c>
      <c r="G155" s="61"/>
      <c r="H155" s="77"/>
      <c r="I155" s="5"/>
    </row>
    <row r="156" spans="1:11" x14ac:dyDescent="0.3">
      <c r="D156" s="47" t="s">
        <v>78</v>
      </c>
      <c r="E156" s="61"/>
      <c r="F156" s="47" t="s">
        <v>78</v>
      </c>
      <c r="G156" s="61"/>
    </row>
    <row r="157" spans="1:11" x14ac:dyDescent="0.3">
      <c r="A157" s="1" t="s">
        <v>80</v>
      </c>
    </row>
    <row r="158" spans="1:11" x14ac:dyDescent="0.3">
      <c r="B158" s="1" t="s">
        <v>136</v>
      </c>
      <c r="C158" s="1"/>
    </row>
    <row r="159" spans="1:11" x14ac:dyDescent="0.3">
      <c r="B159" s="2" t="s">
        <v>81</v>
      </c>
      <c r="D159" s="43">
        <v>44738.12</v>
      </c>
      <c r="E159" s="62"/>
      <c r="F159" s="43">
        <v>8475.9</v>
      </c>
      <c r="H159" s="89"/>
    </row>
    <row r="160" spans="1:11" x14ac:dyDescent="0.3">
      <c r="B160" s="2" t="s">
        <v>82</v>
      </c>
      <c r="D160" s="41">
        <v>0</v>
      </c>
      <c r="E160" s="62"/>
      <c r="F160" s="41">
        <v>0</v>
      </c>
      <c r="H160" s="89"/>
    </row>
    <row r="161" spans="1:9" x14ac:dyDescent="0.3">
      <c r="B161" s="2" t="s">
        <v>83</v>
      </c>
      <c r="D161" s="41">
        <v>0</v>
      </c>
      <c r="E161" s="62"/>
      <c r="F161" s="41">
        <v>0</v>
      </c>
      <c r="H161" s="89"/>
    </row>
    <row r="162" spans="1:9" x14ac:dyDescent="0.3">
      <c r="B162" s="2" t="s">
        <v>84</v>
      </c>
      <c r="D162" s="38">
        <v>0</v>
      </c>
      <c r="E162" s="62"/>
      <c r="F162" s="38">
        <v>0</v>
      </c>
      <c r="H162" s="89"/>
    </row>
    <row r="163" spans="1:9" x14ac:dyDescent="0.3">
      <c r="B163" s="29"/>
      <c r="D163" s="39"/>
      <c r="F163" s="39"/>
    </row>
    <row r="164" spans="1:9" x14ac:dyDescent="0.3">
      <c r="B164" s="30"/>
    </row>
    <row r="165" spans="1:9" x14ac:dyDescent="0.3">
      <c r="B165" s="5" t="s">
        <v>85</v>
      </c>
      <c r="C165" s="5"/>
      <c r="D165" s="42">
        <f>SUM(D158:D164)</f>
        <v>44738.12</v>
      </c>
      <c r="E165" s="63"/>
      <c r="F165" s="42">
        <f>SUM(F158:F164)</f>
        <v>8475.9</v>
      </c>
      <c r="G165" s="62"/>
    </row>
    <row r="167" spans="1:9" x14ac:dyDescent="0.3">
      <c r="B167" s="1" t="s">
        <v>87</v>
      </c>
      <c r="C167" s="1"/>
      <c r="D167" s="38">
        <v>0</v>
      </c>
      <c r="E167" s="62"/>
      <c r="F167" s="38">
        <v>0</v>
      </c>
    </row>
    <row r="168" spans="1:9" x14ac:dyDescent="0.3">
      <c r="B168" s="29"/>
      <c r="D168" s="39"/>
      <c r="F168" s="39"/>
    </row>
    <row r="169" spans="1:9" x14ac:dyDescent="0.3">
      <c r="B169" s="30"/>
    </row>
    <row r="170" spans="1:9" ht="13.8" x14ac:dyDescent="0.25">
      <c r="B170" s="5" t="s">
        <v>86</v>
      </c>
      <c r="C170" s="5"/>
      <c r="D170" s="42">
        <f>SUM(D168:D169)</f>
        <v>0</v>
      </c>
      <c r="E170" s="63"/>
      <c r="F170" s="42">
        <f>SUM(F168:F169)</f>
        <v>0</v>
      </c>
      <c r="G170" s="62"/>
      <c r="H170" s="77"/>
      <c r="I170" s="5"/>
    </row>
    <row r="171" spans="1:9" thickBot="1" x14ac:dyDescent="0.3">
      <c r="B171" s="5"/>
      <c r="C171" s="5"/>
      <c r="D171" s="36"/>
      <c r="E171" s="62"/>
      <c r="F171" s="36"/>
      <c r="G171" s="62"/>
      <c r="H171" s="77"/>
      <c r="I171" s="5"/>
    </row>
    <row r="172" spans="1:9" ht="15" thickTop="1" thickBot="1" x14ac:dyDescent="0.3">
      <c r="B172" s="5" t="s">
        <v>94</v>
      </c>
      <c r="C172" s="5"/>
      <c r="D172" s="45">
        <f>SUM(D165+D170)</f>
        <v>44738.12</v>
      </c>
      <c r="E172" s="65"/>
      <c r="F172" s="45">
        <f>SUM(F165+F170)</f>
        <v>8475.9</v>
      </c>
      <c r="G172" s="62"/>
      <c r="H172" s="77"/>
      <c r="I172" s="5"/>
    </row>
    <row r="173" spans="1:9" thickTop="1" x14ac:dyDescent="0.25">
      <c r="B173" s="5"/>
      <c r="C173" s="5"/>
      <c r="D173" s="36"/>
      <c r="E173" s="62"/>
      <c r="F173" s="36"/>
      <c r="G173" s="62"/>
      <c r="H173" s="77"/>
      <c r="I173" s="5"/>
    </row>
    <row r="174" spans="1:9" ht="15" thickBot="1" x14ac:dyDescent="0.35"/>
    <row r="175" spans="1:9" ht="15" thickTop="1" x14ac:dyDescent="0.3">
      <c r="A175" s="7" t="s">
        <v>88</v>
      </c>
      <c r="B175" s="8"/>
      <c r="C175" s="8"/>
      <c r="D175" s="32" t="s">
        <v>114</v>
      </c>
      <c r="E175" s="69"/>
      <c r="F175" s="48" t="s">
        <v>93</v>
      </c>
      <c r="G175" s="62"/>
    </row>
    <row r="176" spans="1:9" x14ac:dyDescent="0.3">
      <c r="A176" s="9"/>
      <c r="B176" s="10" t="s">
        <v>89</v>
      </c>
      <c r="C176" s="10"/>
      <c r="D176" s="33" t="s">
        <v>114</v>
      </c>
      <c r="E176" s="70"/>
      <c r="F176" s="49">
        <f>SUM($F$71)</f>
        <v>163169.83000000002</v>
      </c>
      <c r="G176" s="70"/>
    </row>
    <row r="177" spans="1:11" x14ac:dyDescent="0.3">
      <c r="A177" s="9"/>
      <c r="B177" s="10" t="s">
        <v>90</v>
      </c>
      <c r="C177" s="10"/>
      <c r="D177" s="33" t="s">
        <v>114</v>
      </c>
      <c r="E177" s="70"/>
      <c r="F177" s="50">
        <f>SUM($F$172)</f>
        <v>8475.9</v>
      </c>
      <c r="G177" s="70"/>
    </row>
    <row r="178" spans="1:11" x14ac:dyDescent="0.3">
      <c r="A178" s="9"/>
      <c r="B178" s="11" t="s">
        <v>114</v>
      </c>
      <c r="C178" s="11"/>
      <c r="D178" s="33" t="s">
        <v>125</v>
      </c>
      <c r="F178" s="51" t="s">
        <v>114</v>
      </c>
      <c r="G178" s="70"/>
    </row>
    <row r="179" spans="1:11" x14ac:dyDescent="0.3">
      <c r="A179" s="9"/>
      <c r="B179" s="10" t="s">
        <v>91</v>
      </c>
      <c r="C179" s="10"/>
      <c r="D179" s="33" t="s">
        <v>114</v>
      </c>
      <c r="E179" s="70"/>
      <c r="F179" s="49">
        <f>SUM($F$151)</f>
        <v>154093.22</v>
      </c>
      <c r="G179" s="70"/>
    </row>
    <row r="180" spans="1:11" x14ac:dyDescent="0.3">
      <c r="A180" s="9"/>
      <c r="B180" s="10" t="s">
        <v>92</v>
      </c>
      <c r="C180" s="10"/>
      <c r="D180" s="33"/>
      <c r="F180" s="50" t="s">
        <v>114</v>
      </c>
    </row>
    <row r="181" spans="1:11" ht="15" thickBot="1" x14ac:dyDescent="0.35">
      <c r="A181" s="13"/>
      <c r="B181" s="14" t="s">
        <v>114</v>
      </c>
      <c r="C181" s="14"/>
      <c r="D181" s="34"/>
      <c r="E181" s="71"/>
      <c r="F181" s="52" t="s">
        <v>114</v>
      </c>
      <c r="G181" s="70"/>
    </row>
    <row r="182" spans="1:11" ht="15" thickTop="1" x14ac:dyDescent="0.3"/>
    <row r="183" spans="1:11" x14ac:dyDescent="0.3">
      <c r="A183" s="1" t="s">
        <v>137</v>
      </c>
    </row>
    <row r="185" spans="1:11" s="16" customFormat="1" ht="13.2" x14ac:dyDescent="0.25">
      <c r="B185" s="23" t="s">
        <v>138</v>
      </c>
      <c r="C185" s="23"/>
      <c r="D185" s="56"/>
      <c r="E185" s="72"/>
      <c r="F185" s="53"/>
      <c r="G185" s="74"/>
      <c r="H185" s="92"/>
      <c r="I185" s="24"/>
      <c r="J185" s="25"/>
      <c r="K185" s="25"/>
    </row>
    <row r="186" spans="1:11" s="16" customFormat="1" ht="13.2" x14ac:dyDescent="0.25">
      <c r="B186" s="23" t="s">
        <v>119</v>
      </c>
      <c r="C186" s="23"/>
      <c r="D186" s="56"/>
      <c r="E186" s="72"/>
      <c r="F186" s="53"/>
      <c r="G186" s="74"/>
      <c r="H186" s="92"/>
      <c r="I186" s="24"/>
      <c r="J186" s="25"/>
      <c r="K186" s="25"/>
    </row>
    <row r="187" spans="1:11" s="16" customFormat="1" ht="13.2" x14ac:dyDescent="0.25">
      <c r="B187" s="23" t="s">
        <v>120</v>
      </c>
      <c r="C187" s="23"/>
      <c r="D187" s="56"/>
      <c r="E187" s="72"/>
      <c r="F187" s="53"/>
      <c r="G187" s="74"/>
      <c r="H187" s="92"/>
      <c r="I187" s="24"/>
      <c r="J187" s="25"/>
      <c r="K187" s="25"/>
    </row>
    <row r="188" spans="1:11" s="16" customFormat="1" ht="13.2" x14ac:dyDescent="0.25">
      <c r="B188" s="23" t="s">
        <v>121</v>
      </c>
      <c r="C188" s="23"/>
      <c r="D188" s="56"/>
      <c r="E188" s="72"/>
      <c r="F188" s="53"/>
      <c r="G188" s="74"/>
      <c r="H188" s="92"/>
      <c r="I188" s="24"/>
      <c r="J188" s="25"/>
      <c r="K188" s="25"/>
    </row>
    <row r="189" spans="1:11" x14ac:dyDescent="0.3">
      <c r="B189" s="17"/>
      <c r="C189" s="17"/>
      <c r="D189" s="56"/>
      <c r="E189" s="72"/>
    </row>
    <row r="190" spans="1:11" s="16" customFormat="1" ht="13.2" x14ac:dyDescent="0.25">
      <c r="B190" s="23" t="s">
        <v>122</v>
      </c>
      <c r="C190" s="23"/>
      <c r="D190" s="56"/>
      <c r="E190" s="72"/>
      <c r="F190" s="53"/>
      <c r="G190" s="74"/>
      <c r="H190" s="92"/>
      <c r="I190" s="24"/>
      <c r="J190" s="25"/>
      <c r="K190" s="25"/>
    </row>
    <row r="191" spans="1:11" s="16" customFormat="1" ht="13.2" x14ac:dyDescent="0.25">
      <c r="B191" s="23" t="s">
        <v>123</v>
      </c>
      <c r="C191" s="23"/>
      <c r="D191" s="56"/>
      <c r="E191" s="72"/>
      <c r="F191" s="53"/>
      <c r="G191" s="74"/>
      <c r="H191" s="92"/>
      <c r="I191" s="24"/>
      <c r="J191" s="25"/>
      <c r="K191" s="25"/>
    </row>
    <row r="192" spans="1:11" ht="9.75" customHeight="1" x14ac:dyDescent="0.3">
      <c r="D192" s="57"/>
      <c r="E192" s="73"/>
    </row>
    <row r="193" spans="2:8" x14ac:dyDescent="0.3">
      <c r="B193" s="1" t="s">
        <v>116</v>
      </c>
      <c r="C193" s="1"/>
      <c r="D193" s="57"/>
      <c r="E193" s="73"/>
    </row>
    <row r="194" spans="2:8" ht="7.5" customHeight="1" x14ac:dyDescent="0.3">
      <c r="D194" s="57"/>
      <c r="E194" s="73"/>
    </row>
    <row r="195" spans="2:8" x14ac:dyDescent="0.3">
      <c r="B195" s="21" t="s">
        <v>129</v>
      </c>
      <c r="C195" s="21"/>
      <c r="D195" s="57"/>
      <c r="E195" s="73"/>
    </row>
    <row r="196" spans="2:8" x14ac:dyDescent="0.3">
      <c r="B196" s="21" t="s">
        <v>124</v>
      </c>
      <c r="C196" s="21"/>
      <c r="D196" s="57"/>
      <c r="E196" s="73"/>
    </row>
    <row r="197" spans="2:8" ht="5.25" customHeight="1" x14ac:dyDescent="0.3">
      <c r="B197" s="21" t="s">
        <v>114</v>
      </c>
      <c r="C197" s="21"/>
      <c r="D197" s="57"/>
      <c r="E197" s="73"/>
    </row>
    <row r="198" spans="2:8" x14ac:dyDescent="0.3">
      <c r="B198" s="21" t="s">
        <v>127</v>
      </c>
      <c r="C198" s="21"/>
      <c r="D198" s="57"/>
      <c r="E198" s="73"/>
      <c r="F198" s="54" t="s">
        <v>114</v>
      </c>
      <c r="G198" s="75"/>
      <c r="H198" s="78" t="s">
        <v>114</v>
      </c>
    </row>
    <row r="199" spans="2:8" x14ac:dyDescent="0.3">
      <c r="B199" s="21" t="s">
        <v>126</v>
      </c>
      <c r="C199" s="21"/>
      <c r="D199" s="57"/>
      <c r="E199" s="73"/>
    </row>
    <row r="200" spans="2:8" ht="10.5" customHeight="1" x14ac:dyDescent="0.3">
      <c r="B200" s="21"/>
      <c r="C200" s="21"/>
      <c r="D200" s="57"/>
      <c r="E200" s="73"/>
    </row>
    <row r="201" spans="2:8" x14ac:dyDescent="0.3">
      <c r="B201" s="1" t="s">
        <v>117</v>
      </c>
      <c r="C201" s="1"/>
    </row>
    <row r="202" spans="2:8" ht="6" customHeight="1" x14ac:dyDescent="0.3"/>
    <row r="203" spans="2:8" x14ac:dyDescent="0.3">
      <c r="B203" s="21" t="s">
        <v>118</v>
      </c>
      <c r="C203" s="21"/>
    </row>
    <row r="204" spans="2:8" x14ac:dyDescent="0.3">
      <c r="B204" s="21" t="s">
        <v>124</v>
      </c>
      <c r="C204" s="21"/>
    </row>
    <row r="205" spans="2:8" ht="9" customHeight="1" x14ac:dyDescent="0.3">
      <c r="B205" s="21" t="s">
        <v>114</v>
      </c>
      <c r="C205" s="21"/>
    </row>
    <row r="206" spans="2:8" x14ac:dyDescent="0.3">
      <c r="B206" s="21" t="s">
        <v>128</v>
      </c>
      <c r="C206" s="21"/>
    </row>
    <row r="207" spans="2:8" x14ac:dyDescent="0.3">
      <c r="B207" s="21" t="s">
        <v>126</v>
      </c>
      <c r="C207" s="21"/>
    </row>
    <row r="817" spans="1:1" x14ac:dyDescent="0.3">
      <c r="A817" t="s">
        <v>95</v>
      </c>
    </row>
  </sheetData>
  <mergeCells count="7">
    <mergeCell ref="J118:K118"/>
    <mergeCell ref="J127:K127"/>
    <mergeCell ref="J136:K136"/>
    <mergeCell ref="A1:H1"/>
    <mergeCell ref="A2:H2"/>
    <mergeCell ref="A3:H3"/>
    <mergeCell ref="J3:K3"/>
  </mergeCells>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17"/>
  <sheetViews>
    <sheetView zoomScale="65" workbookViewId="0">
      <selection sqref="A1:H1"/>
    </sheetView>
  </sheetViews>
  <sheetFormatPr defaultRowHeight="14.4" x14ac:dyDescent="0.3"/>
  <cols>
    <col min="1" max="1" width="3" style="2" customWidth="1"/>
    <col min="2" max="2" width="54.44140625" style="2" customWidth="1"/>
    <col min="3" max="3" width="1.33203125" style="2" customWidth="1"/>
    <col min="4" max="4" width="15" style="37" customWidth="1"/>
    <col min="5" max="5" width="1" style="60" customWidth="1"/>
    <col min="6" max="6" width="14.5546875" style="37" customWidth="1"/>
    <col min="7" max="7" width="0.88671875" style="60" customWidth="1"/>
    <col min="8" max="8" width="15.6640625" style="78" customWidth="1"/>
    <col min="9" max="9" width="0.6640625" style="6" customWidth="1"/>
    <col min="10" max="10" width="11.44140625" style="15" customWidth="1"/>
    <col min="11" max="11" width="10.6640625" style="15" customWidth="1"/>
  </cols>
  <sheetData>
    <row r="1" spans="1:11" ht="13.8" x14ac:dyDescent="0.25">
      <c r="A1" s="129" t="s">
        <v>133</v>
      </c>
      <c r="B1" s="129"/>
      <c r="C1" s="129"/>
      <c r="D1" s="129"/>
      <c r="E1" s="129"/>
      <c r="F1" s="129"/>
      <c r="G1" s="129"/>
      <c r="H1" s="129"/>
      <c r="I1" s="4"/>
    </row>
    <row r="2" spans="1:11" ht="13.8" x14ac:dyDescent="0.25">
      <c r="A2" s="129" t="s">
        <v>150</v>
      </c>
      <c r="B2" s="129"/>
      <c r="C2" s="129"/>
      <c r="D2" s="129"/>
      <c r="E2" s="129"/>
      <c r="F2" s="129"/>
      <c r="G2" s="129"/>
      <c r="H2" s="129"/>
      <c r="I2" s="22"/>
    </row>
    <row r="3" spans="1:11" ht="13.8" x14ac:dyDescent="0.25">
      <c r="A3" s="129" t="s">
        <v>151</v>
      </c>
      <c r="B3" s="129"/>
      <c r="C3" s="129"/>
      <c r="D3" s="129"/>
      <c r="E3" s="129"/>
      <c r="F3" s="129"/>
      <c r="G3" s="129"/>
      <c r="H3" s="129"/>
      <c r="I3" s="22"/>
      <c r="J3" s="131" t="s">
        <v>110</v>
      </c>
      <c r="K3" s="131"/>
    </row>
    <row r="5" spans="1:11" ht="36" x14ac:dyDescent="0.25">
      <c r="D5" s="35" t="s">
        <v>0</v>
      </c>
      <c r="E5" s="61"/>
      <c r="F5" s="35" t="s">
        <v>134</v>
      </c>
      <c r="G5" s="61"/>
      <c r="H5" s="76" t="s">
        <v>135</v>
      </c>
      <c r="I5" s="27"/>
      <c r="J5" s="26" t="s">
        <v>111</v>
      </c>
      <c r="K5" s="26" t="s">
        <v>112</v>
      </c>
    </row>
    <row r="6" spans="1:11" ht="13.8" x14ac:dyDescent="0.25">
      <c r="A6" s="1" t="s">
        <v>2</v>
      </c>
      <c r="D6" s="36"/>
      <c r="E6" s="62"/>
      <c r="F6" s="36"/>
      <c r="G6" s="62"/>
      <c r="H6" s="77"/>
      <c r="I6" s="5"/>
    </row>
    <row r="7" spans="1:11" x14ac:dyDescent="0.3">
      <c r="B7" s="1" t="s">
        <v>16</v>
      </c>
      <c r="C7" s="1"/>
    </row>
    <row r="8" spans="1:11" ht="13.8" x14ac:dyDescent="0.25">
      <c r="A8" s="1"/>
      <c r="B8" s="2" t="s">
        <v>5</v>
      </c>
      <c r="D8" s="38">
        <v>0</v>
      </c>
      <c r="E8" s="62"/>
      <c r="F8" s="38">
        <v>0</v>
      </c>
      <c r="G8" s="62"/>
      <c r="H8" s="79">
        <v>0</v>
      </c>
      <c r="J8" s="15" t="s">
        <v>96</v>
      </c>
      <c r="K8" s="15">
        <v>1</v>
      </c>
    </row>
    <row r="9" spans="1:11" x14ac:dyDescent="0.3">
      <c r="A9" s="1"/>
      <c r="B9" s="29" t="s">
        <v>3</v>
      </c>
      <c r="D9" s="39"/>
      <c r="F9" s="39"/>
      <c r="H9" s="80"/>
    </row>
    <row r="10" spans="1:11" x14ac:dyDescent="0.3">
      <c r="A10" s="1"/>
      <c r="B10" s="30"/>
      <c r="D10" s="40"/>
      <c r="F10" s="40"/>
      <c r="H10" s="81"/>
    </row>
    <row r="11" spans="1:11" ht="13.8" x14ac:dyDescent="0.25">
      <c r="A11" s="1"/>
      <c r="B11" s="2" t="s">
        <v>8</v>
      </c>
      <c r="D11" s="38">
        <v>0</v>
      </c>
      <c r="E11" s="62"/>
      <c r="F11" s="38">
        <v>0</v>
      </c>
      <c r="G11" s="62"/>
      <c r="H11" s="79">
        <v>0</v>
      </c>
      <c r="J11" s="15" t="s">
        <v>96</v>
      </c>
      <c r="K11" s="15">
        <v>1</v>
      </c>
    </row>
    <row r="12" spans="1:11" x14ac:dyDescent="0.3">
      <c r="A12" s="1"/>
      <c r="B12" s="29"/>
      <c r="D12" s="39"/>
      <c r="F12" s="39"/>
      <c r="H12" s="80"/>
    </row>
    <row r="13" spans="1:11" x14ac:dyDescent="0.3">
      <c r="A13" s="1"/>
      <c r="B13" s="30"/>
      <c r="D13" s="40"/>
      <c r="F13" s="40"/>
      <c r="H13" s="81"/>
    </row>
    <row r="14" spans="1:11" ht="13.8" x14ac:dyDescent="0.25">
      <c r="A14" s="1"/>
      <c r="B14" s="2" t="s">
        <v>6</v>
      </c>
      <c r="D14" s="38">
        <v>0</v>
      </c>
      <c r="E14" s="62"/>
      <c r="F14" s="38">
        <v>0</v>
      </c>
      <c r="G14" s="62"/>
      <c r="H14" s="79">
        <v>0</v>
      </c>
      <c r="J14" s="15" t="s">
        <v>96</v>
      </c>
      <c r="K14" s="15">
        <v>1</v>
      </c>
    </row>
    <row r="15" spans="1:11" x14ac:dyDescent="0.3">
      <c r="A15" s="1"/>
      <c r="B15" s="29"/>
      <c r="D15" s="39"/>
      <c r="F15" s="39"/>
      <c r="H15" s="80"/>
    </row>
    <row r="16" spans="1:11" x14ac:dyDescent="0.3">
      <c r="A16" s="1"/>
      <c r="B16" s="30"/>
      <c r="D16" s="40"/>
      <c r="F16" s="40"/>
      <c r="H16" s="81"/>
    </row>
    <row r="17" spans="1:11" ht="13.8" x14ac:dyDescent="0.25">
      <c r="A17" s="1"/>
      <c r="B17" s="2" t="s">
        <v>7</v>
      </c>
      <c r="D17" s="38">
        <v>0</v>
      </c>
      <c r="F17" s="38">
        <v>0</v>
      </c>
      <c r="G17" s="62"/>
      <c r="H17" s="79">
        <v>0</v>
      </c>
      <c r="J17" s="15" t="s">
        <v>96</v>
      </c>
      <c r="K17" s="15">
        <v>1</v>
      </c>
    </row>
    <row r="18" spans="1:11" x14ac:dyDescent="0.3">
      <c r="A18" s="1"/>
      <c r="B18" s="29"/>
      <c r="D18" s="39"/>
      <c r="F18" s="39"/>
      <c r="H18" s="80"/>
    </row>
    <row r="19" spans="1:11" x14ac:dyDescent="0.3">
      <c r="A19" s="1"/>
      <c r="B19" s="30"/>
      <c r="D19" s="40"/>
      <c r="F19" s="40"/>
      <c r="H19" s="81"/>
    </row>
    <row r="20" spans="1:11" ht="13.8" x14ac:dyDescent="0.25">
      <c r="A20" s="1"/>
      <c r="B20" s="2" t="s">
        <v>9</v>
      </c>
      <c r="D20" s="38">
        <v>0</v>
      </c>
      <c r="E20" s="62"/>
      <c r="F20" s="38">
        <v>0</v>
      </c>
      <c r="G20" s="62"/>
      <c r="H20" s="41">
        <v>0</v>
      </c>
      <c r="J20" s="15" t="s">
        <v>96</v>
      </c>
      <c r="K20" s="15">
        <v>1</v>
      </c>
    </row>
    <row r="21" spans="1:11" x14ac:dyDescent="0.3">
      <c r="A21" s="1"/>
      <c r="B21" s="29"/>
      <c r="D21" s="39"/>
      <c r="F21" s="39"/>
      <c r="H21" s="80"/>
    </row>
    <row r="22" spans="1:11" x14ac:dyDescent="0.3">
      <c r="A22" s="1"/>
      <c r="B22" s="29"/>
      <c r="D22" s="40"/>
      <c r="F22" s="40"/>
      <c r="H22" s="81"/>
    </row>
    <row r="23" spans="1:11" ht="13.8" x14ac:dyDescent="0.25">
      <c r="A23" s="1"/>
      <c r="B23" s="2" t="s">
        <v>10</v>
      </c>
      <c r="D23" s="38">
        <v>0</v>
      </c>
      <c r="E23" s="62"/>
      <c r="F23" s="38">
        <v>0</v>
      </c>
      <c r="G23" s="62"/>
      <c r="H23" s="41">
        <v>0</v>
      </c>
      <c r="J23" s="15" t="s">
        <v>96</v>
      </c>
      <c r="K23" s="15">
        <v>1</v>
      </c>
    </row>
    <row r="24" spans="1:11" x14ac:dyDescent="0.3">
      <c r="A24" s="1"/>
      <c r="B24" s="29" t="s">
        <v>114</v>
      </c>
      <c r="D24" s="39"/>
      <c r="F24" s="39"/>
      <c r="H24" s="80"/>
    </row>
    <row r="25" spans="1:11" x14ac:dyDescent="0.3">
      <c r="A25" s="1"/>
      <c r="B25" s="29"/>
      <c r="D25" s="40"/>
      <c r="F25" s="40"/>
      <c r="H25" s="81"/>
    </row>
    <row r="26" spans="1:11" ht="13.8" x14ac:dyDescent="0.25">
      <c r="A26" s="1"/>
      <c r="B26" s="2" t="s">
        <v>130</v>
      </c>
      <c r="D26" s="41">
        <v>0</v>
      </c>
      <c r="E26" s="62"/>
      <c r="F26" s="41">
        <v>0</v>
      </c>
      <c r="G26" s="62"/>
      <c r="H26" s="41">
        <v>0</v>
      </c>
      <c r="J26" s="15" t="s">
        <v>97</v>
      </c>
      <c r="K26" s="15">
        <v>1</v>
      </c>
    </row>
    <row r="27" spans="1:11" ht="13.8" x14ac:dyDescent="0.25">
      <c r="A27" s="1"/>
      <c r="B27" s="2" t="s">
        <v>131</v>
      </c>
      <c r="D27" s="38">
        <v>0</v>
      </c>
      <c r="E27" s="62"/>
      <c r="F27" s="38">
        <v>0</v>
      </c>
      <c r="G27" s="62"/>
      <c r="H27" s="79">
        <v>0</v>
      </c>
      <c r="J27" s="15" t="s">
        <v>97</v>
      </c>
      <c r="K27" s="15">
        <v>1</v>
      </c>
    </row>
    <row r="28" spans="1:11" ht="13.8" x14ac:dyDescent="0.25">
      <c r="A28" s="1"/>
      <c r="B28" s="5" t="s">
        <v>15</v>
      </c>
      <c r="C28" s="5"/>
      <c r="D28" s="42">
        <f>SUM(D7:D27)</f>
        <v>0</v>
      </c>
      <c r="E28" s="63"/>
      <c r="F28" s="42">
        <f>SUM(F7:F27)</f>
        <v>0</v>
      </c>
      <c r="G28" s="63"/>
      <c r="H28" s="42">
        <f>SUM(H7:H27)</f>
        <v>0</v>
      </c>
      <c r="I28" s="11"/>
      <c r="J28" s="15" t="s">
        <v>98</v>
      </c>
      <c r="K28" s="15">
        <v>1</v>
      </c>
    </row>
    <row r="29" spans="1:11" x14ac:dyDescent="0.3">
      <c r="A29" s="1"/>
    </row>
    <row r="30" spans="1:11" x14ac:dyDescent="0.3">
      <c r="A30" s="1"/>
      <c r="B30" s="1" t="s">
        <v>14</v>
      </c>
      <c r="C30" s="1"/>
      <c r="J30" s="15">
        <v>2</v>
      </c>
      <c r="K30" s="15">
        <v>2</v>
      </c>
    </row>
    <row r="31" spans="1:11" ht="13.8" x14ac:dyDescent="0.25">
      <c r="A31" s="1"/>
      <c r="B31" s="58" t="s">
        <v>142</v>
      </c>
      <c r="D31" s="38">
        <v>79410</v>
      </c>
      <c r="E31" s="62"/>
      <c r="F31" s="38">
        <v>79410</v>
      </c>
      <c r="G31" s="62"/>
      <c r="H31" s="38">
        <v>80000</v>
      </c>
    </row>
    <row r="32" spans="1:11" x14ac:dyDescent="0.3">
      <c r="A32" s="1"/>
      <c r="B32" s="30"/>
      <c r="D32" s="40"/>
      <c r="F32" s="40"/>
      <c r="H32" s="81"/>
    </row>
    <row r="33" spans="1:11" x14ac:dyDescent="0.3">
      <c r="A33" s="1"/>
      <c r="B33" s="30"/>
    </row>
    <row r="34" spans="1:11" ht="13.8" x14ac:dyDescent="0.25">
      <c r="A34" s="1"/>
      <c r="B34" s="5" t="s">
        <v>13</v>
      </c>
      <c r="C34" s="5"/>
      <c r="D34" s="38">
        <f>SUM(D31:D33)</f>
        <v>79410</v>
      </c>
      <c r="E34" s="63"/>
      <c r="F34" s="38">
        <v>79410</v>
      </c>
      <c r="G34" s="63"/>
      <c r="H34" s="38">
        <f>SUM(H31:H33)</f>
        <v>80000</v>
      </c>
      <c r="I34" s="11"/>
      <c r="J34" s="15">
        <v>2</v>
      </c>
      <c r="K34" s="15">
        <v>2</v>
      </c>
    </row>
    <row r="35" spans="1:11" x14ac:dyDescent="0.3">
      <c r="A35" s="1"/>
    </row>
    <row r="36" spans="1:11" ht="15.6" x14ac:dyDescent="0.3">
      <c r="A36" s="1"/>
      <c r="B36" s="1" t="s">
        <v>11</v>
      </c>
      <c r="C36" s="1"/>
      <c r="H36" s="109"/>
      <c r="J36" s="15">
        <v>2</v>
      </c>
      <c r="K36" s="15">
        <v>2</v>
      </c>
    </row>
    <row r="37" spans="1:11" ht="13.8" x14ac:dyDescent="0.25">
      <c r="A37" s="1"/>
      <c r="B37" s="29"/>
      <c r="D37" s="38">
        <v>0</v>
      </c>
      <c r="E37" s="62"/>
      <c r="F37" s="38">
        <v>0</v>
      </c>
      <c r="G37" s="62"/>
      <c r="H37" s="79">
        <v>0</v>
      </c>
    </row>
    <row r="38" spans="1:11" x14ac:dyDescent="0.3">
      <c r="A38" s="1"/>
      <c r="B38" s="30"/>
      <c r="D38" s="40"/>
      <c r="F38" s="40"/>
      <c r="H38" s="81"/>
    </row>
    <row r="39" spans="1:11" x14ac:dyDescent="0.3">
      <c r="A39" s="1"/>
      <c r="B39" s="30"/>
    </row>
    <row r="40" spans="1:11" ht="13.8" x14ac:dyDescent="0.25">
      <c r="A40" s="1"/>
      <c r="B40" s="5" t="s">
        <v>12</v>
      </c>
      <c r="C40" s="5"/>
      <c r="D40" s="42">
        <f>SUM(D37:D39)</f>
        <v>0</v>
      </c>
      <c r="E40" s="63"/>
      <c r="F40" s="42">
        <f>SUM(F37:F39)</f>
        <v>0</v>
      </c>
      <c r="G40" s="63"/>
      <c r="H40" s="83">
        <f>SUM(H37:H39)</f>
        <v>0</v>
      </c>
      <c r="I40" s="11"/>
      <c r="J40" s="15">
        <v>2</v>
      </c>
      <c r="K40" s="15">
        <v>2</v>
      </c>
    </row>
    <row r="41" spans="1:11" x14ac:dyDescent="0.3">
      <c r="A41" s="1"/>
    </row>
    <row r="42" spans="1:11" x14ac:dyDescent="0.3">
      <c r="A42" s="1"/>
      <c r="B42" s="1" t="s">
        <v>17</v>
      </c>
      <c r="C42" s="1"/>
      <c r="J42" s="15">
        <v>2</v>
      </c>
      <c r="K42" s="15">
        <v>2</v>
      </c>
    </row>
    <row r="43" spans="1:11" ht="13.8" x14ac:dyDescent="0.25">
      <c r="A43" s="1"/>
      <c r="B43" s="29"/>
      <c r="D43" s="38">
        <v>0</v>
      </c>
      <c r="E43" s="62">
        <v>0</v>
      </c>
      <c r="F43" s="38">
        <v>0</v>
      </c>
      <c r="G43" s="62"/>
      <c r="H43" s="38">
        <v>0</v>
      </c>
    </row>
    <row r="44" spans="1:11" x14ac:dyDescent="0.3">
      <c r="A44" s="1"/>
      <c r="B44" s="30"/>
      <c r="D44" s="40"/>
      <c r="F44" s="40"/>
      <c r="H44" s="81"/>
    </row>
    <row r="45" spans="1:11" x14ac:dyDescent="0.3">
      <c r="A45" s="1"/>
      <c r="B45" s="30"/>
    </row>
    <row r="46" spans="1:11" ht="13.8" x14ac:dyDescent="0.25">
      <c r="A46" s="1"/>
      <c r="B46" s="5" t="s">
        <v>18</v>
      </c>
      <c r="C46" s="5"/>
      <c r="D46" s="42">
        <f>SUM(D43:D45)</f>
        <v>0</v>
      </c>
      <c r="E46" s="63"/>
      <c r="F46" s="42">
        <f>SUM(F43:F45)</f>
        <v>0</v>
      </c>
      <c r="G46" s="63"/>
      <c r="H46" s="83">
        <f>SUM(H43:H45)</f>
        <v>0</v>
      </c>
      <c r="I46" s="11"/>
      <c r="J46" s="15">
        <v>2</v>
      </c>
      <c r="K46" s="15">
        <v>2</v>
      </c>
    </row>
    <row r="48" spans="1:11" x14ac:dyDescent="0.3">
      <c r="B48" s="1" t="s">
        <v>19</v>
      </c>
      <c r="C48" s="1"/>
    </row>
    <row r="49" spans="2:11" x14ac:dyDescent="0.3">
      <c r="B49" s="2" t="s">
        <v>20</v>
      </c>
      <c r="D49" s="95"/>
      <c r="F49" s="95"/>
      <c r="H49" s="96"/>
      <c r="J49" s="15">
        <v>3</v>
      </c>
      <c r="K49" s="15">
        <v>3</v>
      </c>
    </row>
    <row r="50" spans="2:11" x14ac:dyDescent="0.3">
      <c r="B50" s="2" t="s">
        <v>21</v>
      </c>
      <c r="D50" s="97"/>
      <c r="F50" s="97"/>
      <c r="H50" s="98"/>
      <c r="J50" s="15">
        <v>3</v>
      </c>
      <c r="K50" s="15">
        <v>3</v>
      </c>
    </row>
    <row r="51" spans="2:11" x14ac:dyDescent="0.3">
      <c r="B51" s="2" t="s">
        <v>22</v>
      </c>
      <c r="D51" s="97"/>
      <c r="F51" s="97"/>
      <c r="H51" s="98"/>
      <c r="J51" s="15">
        <v>3</v>
      </c>
      <c r="K51" s="15">
        <v>3</v>
      </c>
    </row>
    <row r="52" spans="2:11" ht="13.8" x14ac:dyDescent="0.25">
      <c r="B52" s="2" t="s">
        <v>132</v>
      </c>
      <c r="D52" s="99">
        <v>0</v>
      </c>
      <c r="E52" s="62"/>
      <c r="F52" s="99">
        <v>0</v>
      </c>
      <c r="G52" s="62"/>
      <c r="H52" s="99">
        <v>0</v>
      </c>
    </row>
    <row r="53" spans="2:11" ht="13.8" x14ac:dyDescent="0.25">
      <c r="B53" s="5" t="s">
        <v>23</v>
      </c>
      <c r="C53" s="5"/>
      <c r="D53" s="42">
        <f>SUM(D49:D52)</f>
        <v>0</v>
      </c>
      <c r="E53" s="63"/>
      <c r="F53" s="42">
        <f>SUM(F49:F52)</f>
        <v>0</v>
      </c>
      <c r="G53" s="63"/>
      <c r="H53" s="83">
        <f>SUM(H49:H52)</f>
        <v>0</v>
      </c>
      <c r="I53" s="11"/>
      <c r="J53" s="15">
        <v>3</v>
      </c>
      <c r="K53" s="15">
        <v>3</v>
      </c>
    </row>
    <row r="55" spans="2:11" x14ac:dyDescent="0.3">
      <c r="B55" s="1" t="s">
        <v>24</v>
      </c>
      <c r="C55" s="1"/>
    </row>
    <row r="56" spans="2:11" ht="13.8" x14ac:dyDescent="0.25">
      <c r="B56" s="2" t="s">
        <v>25</v>
      </c>
      <c r="D56" s="43">
        <v>0</v>
      </c>
      <c r="E56" s="62"/>
      <c r="F56" s="43">
        <v>0</v>
      </c>
      <c r="G56" s="62"/>
      <c r="H56" s="85">
        <v>0</v>
      </c>
      <c r="J56" s="15">
        <v>4</v>
      </c>
      <c r="K56" s="15">
        <v>4</v>
      </c>
    </row>
    <row r="57" spans="2:11" ht="13.8" x14ac:dyDescent="0.25">
      <c r="B57" s="2" t="s">
        <v>26</v>
      </c>
      <c r="D57" s="38">
        <v>0</v>
      </c>
      <c r="E57" s="62"/>
      <c r="F57" s="38">
        <v>0</v>
      </c>
      <c r="G57" s="62"/>
      <c r="H57" s="79">
        <v>0</v>
      </c>
      <c r="J57" s="15">
        <v>5</v>
      </c>
      <c r="K57" s="15">
        <v>4</v>
      </c>
    </row>
    <row r="58" spans="2:11" ht="13.8" x14ac:dyDescent="0.25">
      <c r="B58" s="5" t="s">
        <v>27</v>
      </c>
      <c r="C58" s="5"/>
      <c r="D58" s="42">
        <f>SUM(D56:D57)</f>
        <v>0</v>
      </c>
      <c r="E58" s="63"/>
      <c r="F58" s="42">
        <f>SUM(F56:F57)</f>
        <v>0</v>
      </c>
      <c r="G58" s="63"/>
      <c r="H58" s="83">
        <f>SUM(H56:H57)</f>
        <v>0</v>
      </c>
      <c r="I58" s="11"/>
    </row>
    <row r="60" spans="2:11" ht="17.399999999999999" x14ac:dyDescent="0.3">
      <c r="B60" s="1" t="s">
        <v>28</v>
      </c>
      <c r="C60" s="1"/>
      <c r="D60" s="44"/>
      <c r="E60" s="64"/>
      <c r="F60" s="44"/>
      <c r="G60" s="64"/>
      <c r="H60" s="86"/>
    </row>
    <row r="61" spans="2:11" ht="13.8" x14ac:dyDescent="0.25">
      <c r="B61" s="2" t="s">
        <v>30</v>
      </c>
      <c r="D61" s="43">
        <v>0</v>
      </c>
      <c r="E61" s="62"/>
      <c r="F61" s="43">
        <v>0</v>
      </c>
      <c r="G61" s="62"/>
      <c r="H61" s="85">
        <v>0</v>
      </c>
      <c r="J61" s="15" t="s">
        <v>99</v>
      </c>
      <c r="K61" s="15" t="s">
        <v>100</v>
      </c>
    </row>
    <row r="62" spans="2:11" ht="13.8" x14ac:dyDescent="0.25">
      <c r="B62" s="2" t="s">
        <v>29</v>
      </c>
      <c r="D62" s="38">
        <v>0</v>
      </c>
      <c r="E62" s="62"/>
      <c r="F62" s="38">
        <v>0</v>
      </c>
      <c r="G62" s="62"/>
      <c r="H62" s="79">
        <v>0</v>
      </c>
      <c r="J62" s="15" t="s">
        <v>101</v>
      </c>
      <c r="K62" s="15" t="s">
        <v>102</v>
      </c>
    </row>
    <row r="63" spans="2:11" ht="13.8" x14ac:dyDescent="0.25">
      <c r="B63" s="5" t="s">
        <v>1</v>
      </c>
      <c r="C63" s="5"/>
      <c r="D63" s="42">
        <f>SUM(D61-D62)</f>
        <v>0</v>
      </c>
      <c r="E63" s="63"/>
      <c r="F63" s="42">
        <f>SUM(F61-F62)</f>
        <v>0</v>
      </c>
      <c r="G63" s="63"/>
      <c r="H63" s="83">
        <f>SUM(H61-H62)</f>
        <v>0</v>
      </c>
      <c r="I63" s="11"/>
      <c r="J63" s="15" t="s">
        <v>103</v>
      </c>
      <c r="K63" s="15" t="s">
        <v>104</v>
      </c>
    </row>
    <row r="65" spans="1:11" x14ac:dyDescent="0.3">
      <c r="B65" s="1" t="s">
        <v>31</v>
      </c>
      <c r="C65" s="1"/>
      <c r="J65" s="15">
        <v>11</v>
      </c>
      <c r="K65" s="15">
        <v>8</v>
      </c>
    </row>
    <row r="66" spans="1:11" ht="13.8" x14ac:dyDescent="0.25">
      <c r="B66" s="29" t="s">
        <v>139</v>
      </c>
      <c r="D66" s="38">
        <v>67116.95</v>
      </c>
      <c r="E66" s="62"/>
      <c r="F66" s="38">
        <v>67116.95</v>
      </c>
      <c r="G66" s="62"/>
      <c r="H66" s="38">
        <v>70913.67</v>
      </c>
    </row>
    <row r="67" spans="1:11" x14ac:dyDescent="0.3">
      <c r="B67" s="30"/>
      <c r="D67" s="40"/>
      <c r="F67" s="40"/>
      <c r="H67" s="81"/>
    </row>
    <row r="68" spans="1:11" x14ac:dyDescent="0.3">
      <c r="B68" s="30"/>
    </row>
    <row r="69" spans="1:11" ht="13.8" x14ac:dyDescent="0.25">
      <c r="B69" s="5" t="s">
        <v>32</v>
      </c>
      <c r="C69" s="5"/>
      <c r="D69" s="42">
        <f>SUM(D66:D68)</f>
        <v>67116.95</v>
      </c>
      <c r="E69" s="63"/>
      <c r="F69" s="42">
        <f>SUM(F66:F68)</f>
        <v>67116.95</v>
      </c>
      <c r="G69" s="63"/>
      <c r="H69" s="42">
        <f>SUM(H66:H68)</f>
        <v>70913.67</v>
      </c>
      <c r="I69" s="11"/>
      <c r="J69" s="15">
        <v>11</v>
      </c>
      <c r="K69" s="15">
        <v>8</v>
      </c>
    </row>
    <row r="70" spans="1:11" ht="15" thickBot="1" x14ac:dyDescent="0.35"/>
    <row r="71" spans="1:11" ht="15" thickTop="1" thickBot="1" x14ac:dyDescent="0.3">
      <c r="B71" s="5" t="s">
        <v>33</v>
      </c>
      <c r="C71" s="5"/>
      <c r="D71" s="45">
        <f>SUM(D28+D34+D40+D46+D53+D58+D63+D69)</f>
        <v>146526.95000000001</v>
      </c>
      <c r="E71" s="65"/>
      <c r="F71" s="45">
        <f>SUM(F28+F34+F40+F46+F53+F58+F63+F69)</f>
        <v>146526.95000000001</v>
      </c>
      <c r="G71" s="65"/>
      <c r="H71" s="42">
        <f>SUM(H28+H34+H40+H46+H53+H58+H63+H69)</f>
        <v>150913.66999999998</v>
      </c>
      <c r="I71" s="11"/>
      <c r="J71" s="15">
        <v>12</v>
      </c>
      <c r="K71" s="15">
        <v>9</v>
      </c>
    </row>
    <row r="72" spans="1:11" ht="15" thickTop="1" x14ac:dyDescent="0.3"/>
    <row r="73" spans="1:11" ht="36.6" x14ac:dyDescent="0.3">
      <c r="A73" s="1" t="s">
        <v>34</v>
      </c>
      <c r="J73" s="26" t="s">
        <v>113</v>
      </c>
      <c r="K73" s="26" t="s">
        <v>112</v>
      </c>
    </row>
    <row r="74" spans="1:11" x14ac:dyDescent="0.3">
      <c r="A74" s="1"/>
      <c r="B74" s="1" t="s">
        <v>16</v>
      </c>
      <c r="C74" s="1"/>
    </row>
    <row r="75" spans="1:11" x14ac:dyDescent="0.3">
      <c r="B75" s="2" t="s">
        <v>36</v>
      </c>
      <c r="J75" s="15">
        <v>22</v>
      </c>
      <c r="K75" s="15">
        <v>10</v>
      </c>
    </row>
    <row r="76" spans="1:11" ht="13.8" x14ac:dyDescent="0.25">
      <c r="B76" s="29"/>
      <c r="D76" s="38">
        <v>0</v>
      </c>
      <c r="E76" s="62"/>
      <c r="F76" s="38">
        <v>0</v>
      </c>
      <c r="G76" s="62"/>
      <c r="H76" s="38">
        <v>0</v>
      </c>
    </row>
    <row r="77" spans="1:11" x14ac:dyDescent="0.3">
      <c r="B77" s="30"/>
      <c r="D77" s="40"/>
      <c r="F77" s="40"/>
      <c r="H77" s="81"/>
    </row>
    <row r="78" spans="1:11" x14ac:dyDescent="0.3">
      <c r="B78" s="2" t="s">
        <v>37</v>
      </c>
      <c r="J78" s="15">
        <v>22</v>
      </c>
      <c r="K78" s="15">
        <v>10</v>
      </c>
    </row>
    <row r="79" spans="1:11" ht="13.8" x14ac:dyDescent="0.25">
      <c r="B79" s="29"/>
      <c r="D79" s="38">
        <v>0</v>
      </c>
      <c r="E79" s="62"/>
      <c r="F79" s="38">
        <v>0</v>
      </c>
      <c r="G79" s="62"/>
      <c r="H79" s="79">
        <v>0</v>
      </c>
    </row>
    <row r="80" spans="1:11" x14ac:dyDescent="0.3">
      <c r="B80" s="30"/>
      <c r="D80" s="40"/>
      <c r="F80" s="40"/>
      <c r="H80" s="81"/>
    </row>
    <row r="81" spans="2:11" x14ac:dyDescent="0.3">
      <c r="B81" s="2" t="s">
        <v>38</v>
      </c>
      <c r="J81" s="15">
        <v>22</v>
      </c>
      <c r="K81" s="15">
        <v>10</v>
      </c>
    </row>
    <row r="82" spans="2:11" ht="13.8" x14ac:dyDescent="0.25">
      <c r="B82" s="29"/>
      <c r="D82" s="38">
        <v>0</v>
      </c>
      <c r="E82" s="62"/>
      <c r="F82" s="38">
        <v>0</v>
      </c>
      <c r="G82" s="62"/>
      <c r="H82" s="79">
        <v>0</v>
      </c>
    </row>
    <row r="83" spans="2:11" x14ac:dyDescent="0.3">
      <c r="B83" s="30"/>
      <c r="D83" s="40"/>
      <c r="F83" s="40"/>
      <c r="H83" s="81"/>
    </row>
    <row r="84" spans="2:11" x14ac:dyDescent="0.3">
      <c r="B84" s="30"/>
    </row>
    <row r="85" spans="2:11" ht="13.8" x14ac:dyDescent="0.25">
      <c r="B85" s="5" t="s">
        <v>35</v>
      </c>
      <c r="C85" s="5"/>
      <c r="D85" s="42">
        <f>SUM(D76:D84)</f>
        <v>0</v>
      </c>
      <c r="E85" s="63"/>
      <c r="F85" s="42">
        <f>SUM(F76:F84)</f>
        <v>0</v>
      </c>
      <c r="G85" s="63"/>
      <c r="H85" s="88">
        <f>SUM(H76:H84)</f>
        <v>0</v>
      </c>
      <c r="I85" s="31"/>
      <c r="J85" s="19">
        <v>22</v>
      </c>
      <c r="K85" s="15">
        <v>10</v>
      </c>
    </row>
    <row r="86" spans="2:11" ht="24" x14ac:dyDescent="0.3">
      <c r="J86" s="20" t="s">
        <v>105</v>
      </c>
      <c r="K86" s="15" t="s">
        <v>114</v>
      </c>
    </row>
    <row r="87" spans="2:11" x14ac:dyDescent="0.3">
      <c r="B87" s="1" t="s">
        <v>39</v>
      </c>
      <c r="C87" s="1"/>
      <c r="J87" s="15">
        <v>40</v>
      </c>
      <c r="K87" s="15">
        <v>16</v>
      </c>
    </row>
    <row r="88" spans="2:11" ht="13.8" x14ac:dyDescent="0.25">
      <c r="B88" s="2" t="s">
        <v>44</v>
      </c>
      <c r="D88" s="101">
        <v>0</v>
      </c>
      <c r="E88" s="62"/>
      <c r="F88" s="101">
        <v>0</v>
      </c>
      <c r="G88" s="62"/>
      <c r="H88" s="102">
        <v>0</v>
      </c>
      <c r="J88" s="15">
        <v>40</v>
      </c>
      <c r="K88" s="15">
        <v>16</v>
      </c>
    </row>
    <row r="89" spans="2:11" ht="13.8" x14ac:dyDescent="0.25">
      <c r="B89" s="2" t="s">
        <v>43</v>
      </c>
      <c r="D89" s="101">
        <v>0</v>
      </c>
      <c r="E89" s="62"/>
      <c r="F89" s="101">
        <v>0</v>
      </c>
      <c r="G89" s="62"/>
      <c r="H89" s="103">
        <v>2000</v>
      </c>
      <c r="J89" s="15">
        <v>40</v>
      </c>
      <c r="K89" s="15">
        <v>16</v>
      </c>
    </row>
    <row r="90" spans="2:11" ht="13.8" x14ac:dyDescent="0.25">
      <c r="B90" s="2" t="s">
        <v>40</v>
      </c>
      <c r="D90" s="101">
        <v>0</v>
      </c>
      <c r="E90" s="62"/>
      <c r="F90" s="101">
        <v>0</v>
      </c>
      <c r="G90" s="62"/>
      <c r="H90" s="103">
        <v>0</v>
      </c>
      <c r="J90" s="15">
        <v>40</v>
      </c>
      <c r="K90" s="15">
        <v>16</v>
      </c>
    </row>
    <row r="91" spans="2:11" ht="13.8" x14ac:dyDescent="0.25">
      <c r="B91" s="2" t="s">
        <v>41</v>
      </c>
      <c r="D91" s="101">
        <v>0</v>
      </c>
      <c r="E91" s="62"/>
      <c r="F91" s="101">
        <v>0</v>
      </c>
      <c r="G91" s="62"/>
      <c r="H91" s="102">
        <v>0</v>
      </c>
      <c r="J91" s="15">
        <v>40</v>
      </c>
      <c r="K91" s="15">
        <v>16</v>
      </c>
    </row>
    <row r="92" spans="2:11" ht="13.8" x14ac:dyDescent="0.25">
      <c r="B92" s="29"/>
      <c r="D92" s="101"/>
      <c r="E92" s="62"/>
      <c r="F92" s="101"/>
      <c r="G92" s="62"/>
      <c r="H92" s="102"/>
    </row>
    <row r="93" spans="2:11" ht="13.8" x14ac:dyDescent="0.25">
      <c r="B93" s="2" t="s">
        <v>42</v>
      </c>
      <c r="D93" s="101">
        <v>0</v>
      </c>
      <c r="E93" s="62"/>
      <c r="F93" s="101">
        <v>0</v>
      </c>
      <c r="G93" s="62"/>
      <c r="H93" s="102">
        <v>2000</v>
      </c>
      <c r="J93" s="15">
        <v>40</v>
      </c>
      <c r="K93" s="15">
        <v>16</v>
      </c>
    </row>
    <row r="94" spans="2:11" ht="13.8" x14ac:dyDescent="0.25">
      <c r="B94" s="2" t="s">
        <v>45</v>
      </c>
      <c r="D94" s="101">
        <v>0</v>
      </c>
      <c r="E94" s="62"/>
      <c r="F94" s="101">
        <v>0</v>
      </c>
      <c r="G94" s="62"/>
      <c r="H94" s="103">
        <v>0</v>
      </c>
      <c r="J94" s="15">
        <v>40</v>
      </c>
      <c r="K94" s="15">
        <v>16</v>
      </c>
    </row>
    <row r="95" spans="2:11" ht="14.25" customHeight="1" x14ac:dyDescent="0.25">
      <c r="B95" s="2" t="s">
        <v>46</v>
      </c>
      <c r="D95" s="101">
        <v>0</v>
      </c>
      <c r="E95" s="62"/>
      <c r="F95" s="101">
        <v>0</v>
      </c>
      <c r="G95" s="62"/>
      <c r="H95" s="101">
        <v>0</v>
      </c>
      <c r="J95" s="15">
        <v>40</v>
      </c>
      <c r="K95" s="15">
        <v>16</v>
      </c>
    </row>
    <row r="96" spans="2:11" ht="13.8" x14ac:dyDescent="0.25">
      <c r="B96" s="2" t="s">
        <v>47</v>
      </c>
      <c r="D96" s="101">
        <v>0</v>
      </c>
      <c r="E96" s="62"/>
      <c r="F96" s="101">
        <v>0</v>
      </c>
      <c r="G96" s="62"/>
      <c r="H96" s="104">
        <v>0</v>
      </c>
      <c r="J96" s="15">
        <v>40</v>
      </c>
      <c r="K96" s="15">
        <v>16</v>
      </c>
    </row>
    <row r="97" spans="1:11" ht="13.8" x14ac:dyDescent="0.25">
      <c r="B97" s="29"/>
      <c r="D97" s="101"/>
      <c r="E97" s="62"/>
      <c r="F97" s="101"/>
      <c r="G97" s="62"/>
      <c r="H97" s="102"/>
    </row>
    <row r="98" spans="1:11" x14ac:dyDescent="0.3">
      <c r="B98" s="30"/>
      <c r="D98" s="105"/>
      <c r="F98" s="105"/>
      <c r="H98" s="106"/>
    </row>
    <row r="99" spans="1:11" ht="15" customHeight="1" x14ac:dyDescent="0.25">
      <c r="B99" s="5" t="s">
        <v>48</v>
      </c>
      <c r="C99" s="5"/>
      <c r="D99" s="42">
        <f>SUM(D88:D98)</f>
        <v>0</v>
      </c>
      <c r="E99" s="63"/>
      <c r="F99" s="42">
        <f>SUM(F88:F98)</f>
        <v>0</v>
      </c>
      <c r="G99" s="63"/>
      <c r="H99" s="83">
        <f>SUM(H88:H98)</f>
        <v>4000</v>
      </c>
      <c r="I99" s="31"/>
      <c r="J99" s="19">
        <v>40</v>
      </c>
      <c r="K99" s="15">
        <v>16</v>
      </c>
    </row>
    <row r="100" spans="1:11" ht="24.75" customHeight="1" x14ac:dyDescent="0.3">
      <c r="J100" s="20" t="s">
        <v>105</v>
      </c>
    </row>
    <row r="101" spans="1:11" x14ac:dyDescent="0.3">
      <c r="B101" s="1" t="s">
        <v>49</v>
      </c>
      <c r="C101" s="1"/>
      <c r="J101" s="15">
        <v>43</v>
      </c>
      <c r="K101" s="15">
        <v>16</v>
      </c>
    </row>
    <row r="102" spans="1:11" ht="13.8" x14ac:dyDescent="0.25">
      <c r="B102" s="29"/>
      <c r="D102" s="38">
        <v>0</v>
      </c>
      <c r="E102" s="62"/>
      <c r="F102" s="38">
        <v>0</v>
      </c>
      <c r="G102" s="62"/>
      <c r="H102" s="79">
        <v>0</v>
      </c>
    </row>
    <row r="103" spans="1:11" x14ac:dyDescent="0.3">
      <c r="B103" s="30"/>
      <c r="D103" s="40"/>
      <c r="F103" s="40"/>
      <c r="H103" s="81"/>
    </row>
    <row r="104" spans="1:11" x14ac:dyDescent="0.3">
      <c r="B104" s="30"/>
    </row>
    <row r="105" spans="1:11" ht="13.8" x14ac:dyDescent="0.25">
      <c r="A105" s="1"/>
      <c r="B105" s="5" t="s">
        <v>50</v>
      </c>
      <c r="C105" s="5"/>
      <c r="D105" s="42">
        <f>SUM(D102:D104)</f>
        <v>0</v>
      </c>
      <c r="E105" s="63"/>
      <c r="F105" s="42">
        <f>SUM(F102:F104)</f>
        <v>0</v>
      </c>
      <c r="G105" s="63"/>
      <c r="H105" s="83">
        <f>SUM(H102:H104)</f>
        <v>0</v>
      </c>
      <c r="I105" s="31"/>
      <c r="J105" s="19">
        <v>43</v>
      </c>
      <c r="K105" s="15">
        <v>16</v>
      </c>
    </row>
    <row r="106" spans="1:11" ht="23.25" customHeight="1" x14ac:dyDescent="0.3">
      <c r="B106" s="3"/>
      <c r="C106" s="3"/>
      <c r="J106" s="20" t="s">
        <v>106</v>
      </c>
      <c r="K106" s="18"/>
    </row>
    <row r="107" spans="1:11" x14ac:dyDescent="0.3">
      <c r="B107" s="1" t="s">
        <v>51</v>
      </c>
      <c r="C107" s="1"/>
      <c r="D107" s="59"/>
      <c r="F107" s="59"/>
      <c r="H107" s="89"/>
      <c r="J107" s="15">
        <v>43</v>
      </c>
      <c r="K107" s="15">
        <v>16</v>
      </c>
    </row>
    <row r="108" spans="1:11" ht="13.8" x14ac:dyDescent="0.25">
      <c r="B108" s="12" t="s">
        <v>143</v>
      </c>
      <c r="D108" s="43">
        <v>70000</v>
      </c>
      <c r="E108" s="62"/>
      <c r="F108" s="43">
        <v>68025.37</v>
      </c>
      <c r="G108" s="62"/>
      <c r="H108" s="43">
        <v>70000</v>
      </c>
    </row>
    <row r="109" spans="1:11" ht="13.8" x14ac:dyDescent="0.25">
      <c r="B109" s="12" t="s">
        <v>144</v>
      </c>
      <c r="C109" s="1"/>
      <c r="D109" s="41">
        <v>0</v>
      </c>
      <c r="E109" s="62"/>
      <c r="F109" s="41">
        <v>0</v>
      </c>
      <c r="G109" s="62"/>
      <c r="H109" s="82">
        <v>0</v>
      </c>
    </row>
    <row r="110" spans="1:11" ht="13.8" x14ac:dyDescent="0.25">
      <c r="B110" s="12" t="s">
        <v>145</v>
      </c>
      <c r="C110" s="1"/>
      <c r="D110" s="41">
        <v>1000</v>
      </c>
      <c r="E110" s="62"/>
      <c r="F110" s="41">
        <v>214.71</v>
      </c>
      <c r="G110" s="62"/>
      <c r="H110" s="43">
        <v>1000</v>
      </c>
    </row>
    <row r="111" spans="1:11" ht="13.8" x14ac:dyDescent="0.25">
      <c r="B111" s="12" t="s">
        <v>152</v>
      </c>
      <c r="C111" s="1"/>
      <c r="D111" s="41">
        <v>2000</v>
      </c>
      <c r="E111" s="62"/>
      <c r="F111" s="41">
        <v>2845.46</v>
      </c>
      <c r="G111" s="62"/>
      <c r="H111" s="43">
        <v>3000</v>
      </c>
    </row>
    <row r="112" spans="1:11" ht="13.8" x14ac:dyDescent="0.25">
      <c r="B112" s="12" t="s">
        <v>146</v>
      </c>
      <c r="C112" s="1"/>
      <c r="D112" s="41">
        <v>0</v>
      </c>
      <c r="E112" s="62"/>
      <c r="F112" s="41">
        <v>0</v>
      </c>
      <c r="G112" s="62"/>
      <c r="H112" s="41">
        <v>1000</v>
      </c>
    </row>
    <row r="113" spans="2:11" ht="13.8" x14ac:dyDescent="0.25">
      <c r="B113" s="12" t="s">
        <v>147</v>
      </c>
      <c r="D113" s="43">
        <v>0</v>
      </c>
      <c r="E113" s="62"/>
      <c r="F113" s="43">
        <v>0</v>
      </c>
      <c r="G113" s="62"/>
      <c r="H113" s="85">
        <v>5000</v>
      </c>
    </row>
    <row r="114" spans="2:11" ht="13.8" x14ac:dyDescent="0.25">
      <c r="B114" s="12" t="s">
        <v>148</v>
      </c>
      <c r="D114" s="41">
        <v>0</v>
      </c>
      <c r="E114" s="62"/>
      <c r="F114" s="41">
        <v>4000</v>
      </c>
      <c r="H114" s="82">
        <v>0</v>
      </c>
      <c r="I114" s="5"/>
    </row>
    <row r="115" spans="2:11" ht="13.8" x14ac:dyDescent="0.25">
      <c r="B115" s="12"/>
      <c r="C115" s="1"/>
      <c r="D115" s="41"/>
      <c r="E115" s="62"/>
      <c r="F115" s="41"/>
      <c r="G115" s="62"/>
      <c r="H115" s="41"/>
    </row>
    <row r="116" spans="2:11" ht="13.8" x14ac:dyDescent="0.25">
      <c r="B116" s="11" t="s">
        <v>52</v>
      </c>
      <c r="C116" s="5"/>
      <c r="D116" s="42">
        <f>SUM(D108:D115)</f>
        <v>73000</v>
      </c>
      <c r="E116" s="63"/>
      <c r="F116" s="42">
        <f>SUM(F108:F115)</f>
        <v>75085.540000000008</v>
      </c>
      <c r="G116" s="63"/>
      <c r="H116" s="42">
        <f>SUM(H108:H115)</f>
        <v>80000</v>
      </c>
      <c r="I116" s="31"/>
      <c r="J116" s="19">
        <v>43</v>
      </c>
      <c r="K116" s="15">
        <v>16</v>
      </c>
    </row>
    <row r="117" spans="2:11" ht="24" x14ac:dyDescent="0.3">
      <c r="J117" s="20" t="s">
        <v>105</v>
      </c>
    </row>
    <row r="118" spans="2:11" x14ac:dyDescent="0.3">
      <c r="B118" s="1" t="s">
        <v>53</v>
      </c>
      <c r="C118" s="1"/>
      <c r="J118" s="132" t="s">
        <v>114</v>
      </c>
      <c r="K118" s="133"/>
    </row>
    <row r="119" spans="2:11" ht="13.8" x14ac:dyDescent="0.25">
      <c r="B119" s="2" t="s">
        <v>55</v>
      </c>
      <c r="D119" s="43">
        <v>0</v>
      </c>
      <c r="E119" s="62"/>
      <c r="F119" s="43">
        <v>0</v>
      </c>
      <c r="G119" s="62"/>
      <c r="H119" s="90">
        <v>0</v>
      </c>
      <c r="J119" s="15">
        <v>38</v>
      </c>
      <c r="K119" s="15">
        <v>15</v>
      </c>
    </row>
    <row r="120" spans="2:11" ht="13.8" x14ac:dyDescent="0.25">
      <c r="B120" s="2" t="s">
        <v>54</v>
      </c>
      <c r="D120" s="43">
        <v>0</v>
      </c>
      <c r="E120" s="62"/>
      <c r="F120" s="43">
        <v>0</v>
      </c>
      <c r="G120" s="62"/>
      <c r="H120" s="90">
        <v>0</v>
      </c>
      <c r="J120" s="15">
        <v>38</v>
      </c>
      <c r="K120" s="15">
        <v>15</v>
      </c>
    </row>
    <row r="121" spans="2:11" ht="13.8" x14ac:dyDescent="0.25">
      <c r="B121" s="2" t="s">
        <v>56</v>
      </c>
      <c r="D121" s="43">
        <v>0</v>
      </c>
      <c r="E121" s="62"/>
      <c r="F121" s="43">
        <v>0</v>
      </c>
      <c r="G121" s="62"/>
      <c r="H121" s="90">
        <v>0</v>
      </c>
      <c r="J121" s="15">
        <v>38</v>
      </c>
      <c r="K121" s="15">
        <v>15</v>
      </c>
    </row>
    <row r="122" spans="2:11" ht="13.8" x14ac:dyDescent="0.25">
      <c r="B122" s="2" t="s">
        <v>57</v>
      </c>
      <c r="D122" s="43">
        <v>0</v>
      </c>
      <c r="E122" s="62"/>
      <c r="F122" s="43">
        <v>0</v>
      </c>
      <c r="G122" s="62"/>
      <c r="H122" s="90">
        <v>0</v>
      </c>
      <c r="J122" s="15">
        <v>38</v>
      </c>
      <c r="K122" s="15">
        <v>15</v>
      </c>
    </row>
    <row r="123" spans="2:11" ht="13.8" x14ac:dyDescent="0.25">
      <c r="B123" s="2" t="s">
        <v>58</v>
      </c>
      <c r="D123" s="43">
        <v>0</v>
      </c>
      <c r="E123" s="62"/>
      <c r="F123" s="43">
        <v>0</v>
      </c>
      <c r="G123" s="62"/>
      <c r="H123" s="90">
        <v>0</v>
      </c>
      <c r="J123" s="15">
        <v>35</v>
      </c>
      <c r="K123" s="15">
        <v>15</v>
      </c>
    </row>
    <row r="124" spans="2:11" ht="13.8" x14ac:dyDescent="0.25">
      <c r="B124" s="2" t="s">
        <v>59</v>
      </c>
      <c r="D124" s="43">
        <v>0</v>
      </c>
      <c r="E124" s="62"/>
      <c r="F124" s="43">
        <v>0</v>
      </c>
      <c r="G124" s="62"/>
      <c r="H124" s="90">
        <v>0</v>
      </c>
      <c r="J124" s="15">
        <v>38</v>
      </c>
      <c r="K124" s="15">
        <v>15</v>
      </c>
    </row>
    <row r="125" spans="2:11" ht="13.8" x14ac:dyDescent="0.25">
      <c r="B125" s="5" t="s">
        <v>60</v>
      </c>
      <c r="C125" s="5"/>
      <c r="D125" s="42">
        <f>SUM(D119:D124)</f>
        <v>0</v>
      </c>
      <c r="E125" s="63"/>
      <c r="F125" s="42">
        <f>SUM(F119:F124)</f>
        <v>0</v>
      </c>
      <c r="G125" s="63"/>
      <c r="H125" s="83">
        <f>SUM(H119:H124)</f>
        <v>0</v>
      </c>
      <c r="I125" s="31"/>
      <c r="J125" s="19" t="s">
        <v>115</v>
      </c>
      <c r="K125" s="15">
        <v>15</v>
      </c>
    </row>
    <row r="126" spans="2:11" ht="24" x14ac:dyDescent="0.3">
      <c r="J126" s="20" t="s">
        <v>105</v>
      </c>
    </row>
    <row r="127" spans="2:11" x14ac:dyDescent="0.3">
      <c r="B127" s="1" t="s">
        <v>61</v>
      </c>
      <c r="C127" s="1"/>
      <c r="J127" s="132" t="s">
        <v>114</v>
      </c>
      <c r="K127" s="133"/>
    </row>
    <row r="128" spans="2:11" ht="13.8" x14ac:dyDescent="0.25">
      <c r="B128" s="2" t="s">
        <v>62</v>
      </c>
      <c r="D128" s="38">
        <v>0</v>
      </c>
      <c r="E128" s="62"/>
      <c r="F128" s="38">
        <v>0</v>
      </c>
      <c r="G128" s="62"/>
      <c r="H128" s="79">
        <v>0</v>
      </c>
      <c r="J128" s="15">
        <v>40</v>
      </c>
      <c r="K128" s="15">
        <v>16</v>
      </c>
    </row>
    <row r="129" spans="2:11" x14ac:dyDescent="0.3">
      <c r="B129" s="29" t="s">
        <v>4</v>
      </c>
      <c r="D129" s="39"/>
      <c r="F129" s="39"/>
      <c r="H129" s="80"/>
    </row>
    <row r="130" spans="2:11" x14ac:dyDescent="0.3">
      <c r="B130" s="30"/>
      <c r="D130" s="40"/>
      <c r="F130" s="40"/>
      <c r="H130" s="80"/>
    </row>
    <row r="131" spans="2:11" x14ac:dyDescent="0.3">
      <c r="B131" s="2" t="s">
        <v>63</v>
      </c>
      <c r="J131" s="15">
        <v>40</v>
      </c>
      <c r="K131" s="15">
        <v>16</v>
      </c>
    </row>
    <row r="132" spans="2:11" ht="13.8" x14ac:dyDescent="0.25">
      <c r="B132" s="58" t="s">
        <v>149</v>
      </c>
      <c r="D132" s="38">
        <v>0</v>
      </c>
      <c r="E132" s="62"/>
      <c r="F132" s="38">
        <v>0</v>
      </c>
      <c r="G132" s="62"/>
      <c r="H132" s="79">
        <v>0</v>
      </c>
    </row>
    <row r="133" spans="2:11" x14ac:dyDescent="0.3">
      <c r="B133" s="30"/>
    </row>
    <row r="134" spans="2:11" ht="13.8" x14ac:dyDescent="0.25">
      <c r="B134" s="5" t="s">
        <v>64</v>
      </c>
      <c r="C134" s="5"/>
      <c r="D134" s="42">
        <f>SUM(D128:D133)</f>
        <v>0</v>
      </c>
      <c r="E134" s="63"/>
      <c r="F134" s="42">
        <f>SUM(F128:F133)</f>
        <v>0</v>
      </c>
      <c r="G134" s="63"/>
      <c r="H134" s="83">
        <f>SUM(H128:H133)</f>
        <v>0</v>
      </c>
      <c r="I134" s="31"/>
      <c r="J134" s="19">
        <v>40</v>
      </c>
      <c r="K134" s="15">
        <v>16</v>
      </c>
    </row>
    <row r="135" spans="2:11" ht="24" x14ac:dyDescent="0.3">
      <c r="J135" s="20" t="s">
        <v>105</v>
      </c>
    </row>
    <row r="136" spans="2:11" x14ac:dyDescent="0.3">
      <c r="B136" s="1" t="s">
        <v>65</v>
      </c>
      <c r="C136" s="1"/>
      <c r="J136" s="130" t="s">
        <v>114</v>
      </c>
      <c r="K136" s="130"/>
    </row>
    <row r="137" spans="2:11" ht="13.8" x14ac:dyDescent="0.25">
      <c r="B137" s="2" t="s">
        <v>66</v>
      </c>
      <c r="D137" s="101">
        <v>0</v>
      </c>
      <c r="E137" s="107"/>
      <c r="F137" s="101">
        <v>241.15</v>
      </c>
      <c r="G137" s="107"/>
      <c r="H137" s="104">
        <v>1000</v>
      </c>
      <c r="J137" s="15">
        <v>43</v>
      </c>
      <c r="K137" s="15">
        <v>16</v>
      </c>
    </row>
    <row r="138" spans="2:11" ht="13.8" x14ac:dyDescent="0.25">
      <c r="B138" s="2" t="s">
        <v>67</v>
      </c>
      <c r="D138" s="101">
        <v>0</v>
      </c>
      <c r="E138" s="107"/>
      <c r="F138" s="101">
        <v>0</v>
      </c>
      <c r="G138" s="107"/>
      <c r="H138" s="104">
        <v>0</v>
      </c>
      <c r="J138" s="15">
        <v>43</v>
      </c>
      <c r="K138" s="15">
        <v>16</v>
      </c>
    </row>
    <row r="139" spans="2:11" ht="13.8" x14ac:dyDescent="0.25">
      <c r="B139" s="2" t="s">
        <v>68</v>
      </c>
      <c r="D139" s="101">
        <v>0</v>
      </c>
      <c r="E139" s="107"/>
      <c r="F139" s="101">
        <v>0</v>
      </c>
      <c r="G139" s="107"/>
      <c r="H139" s="104">
        <v>0</v>
      </c>
      <c r="J139" s="15">
        <v>43</v>
      </c>
      <c r="K139" s="15">
        <v>16</v>
      </c>
    </row>
    <row r="140" spans="2:11" ht="13.8" x14ac:dyDescent="0.25">
      <c r="B140" s="2" t="s">
        <v>69</v>
      </c>
      <c r="D140" s="108">
        <v>0</v>
      </c>
      <c r="E140" s="107"/>
      <c r="F140" s="108">
        <v>0</v>
      </c>
      <c r="G140" s="107"/>
      <c r="H140" s="103">
        <v>0</v>
      </c>
      <c r="J140" s="15">
        <v>39</v>
      </c>
      <c r="K140" s="15">
        <v>16</v>
      </c>
    </row>
    <row r="141" spans="2:11" ht="13.8" x14ac:dyDescent="0.25">
      <c r="B141" s="2" t="s">
        <v>70</v>
      </c>
      <c r="D141" s="108">
        <v>300</v>
      </c>
      <c r="E141" s="107"/>
      <c r="F141" s="108">
        <v>252.94</v>
      </c>
      <c r="G141" s="107"/>
      <c r="H141" s="103">
        <v>350</v>
      </c>
      <c r="J141" s="15" t="s">
        <v>107</v>
      </c>
      <c r="K141" s="15" t="s">
        <v>108</v>
      </c>
    </row>
    <row r="142" spans="2:11" ht="16.2" x14ac:dyDescent="0.25">
      <c r="B142" s="2" t="s">
        <v>109</v>
      </c>
      <c r="D142" s="108">
        <v>0</v>
      </c>
      <c r="E142" s="107"/>
      <c r="F142" s="108">
        <v>0</v>
      </c>
      <c r="G142" s="107"/>
      <c r="H142" s="103">
        <v>0</v>
      </c>
      <c r="J142" s="15">
        <v>40</v>
      </c>
      <c r="K142" s="15">
        <v>16</v>
      </c>
    </row>
    <row r="143" spans="2:11" thickBot="1" x14ac:dyDescent="0.3">
      <c r="B143" s="2" t="s">
        <v>71</v>
      </c>
      <c r="D143" s="99">
        <v>0</v>
      </c>
      <c r="E143" s="107"/>
      <c r="F143" s="99">
        <v>0</v>
      </c>
      <c r="G143" s="107"/>
      <c r="H143" s="100">
        <v>0</v>
      </c>
      <c r="J143" s="15">
        <v>33</v>
      </c>
      <c r="K143" s="15">
        <v>16</v>
      </c>
    </row>
    <row r="144" spans="2:11" ht="15" thickTop="1" thickBot="1" x14ac:dyDescent="0.3">
      <c r="B144" s="5" t="s">
        <v>72</v>
      </c>
      <c r="C144" s="5"/>
      <c r="D144" s="42">
        <f>SUM(D137:D143)</f>
        <v>300</v>
      </c>
      <c r="E144" s="63"/>
      <c r="F144" s="42">
        <f>SUM(F137:F143)</f>
        <v>494.09000000000003</v>
      </c>
      <c r="G144" s="63"/>
      <c r="H144" s="45">
        <f>SUM(H137:H143)</f>
        <v>1350</v>
      </c>
      <c r="I144" s="31"/>
      <c r="J144" s="19" t="s">
        <v>114</v>
      </c>
    </row>
    <row r="145" spans="1:11" ht="24.6" thickTop="1" x14ac:dyDescent="0.3">
      <c r="J145" s="20" t="s">
        <v>106</v>
      </c>
    </row>
    <row r="146" spans="1:11" x14ac:dyDescent="0.3">
      <c r="B146" s="1" t="s">
        <v>73</v>
      </c>
      <c r="C146" s="1"/>
      <c r="D146" s="59"/>
      <c r="F146" s="59"/>
      <c r="H146" s="89"/>
      <c r="J146" s="15">
        <v>43</v>
      </c>
      <c r="K146" s="15">
        <v>16</v>
      </c>
    </row>
    <row r="147" spans="1:11" ht="13.8" x14ac:dyDescent="0.25">
      <c r="B147" s="12" t="s">
        <v>140</v>
      </c>
      <c r="D147" s="41">
        <v>0</v>
      </c>
      <c r="E147" s="62"/>
      <c r="F147" s="41">
        <v>33.75</v>
      </c>
      <c r="H147" s="82">
        <v>50</v>
      </c>
    </row>
    <row r="148" spans="1:11" ht="13.8" x14ac:dyDescent="0.25">
      <c r="B148" s="12" t="s">
        <v>141</v>
      </c>
      <c r="D148" s="41">
        <v>0</v>
      </c>
      <c r="E148" s="62"/>
      <c r="F148" s="41">
        <v>0</v>
      </c>
      <c r="H148" s="82">
        <v>0</v>
      </c>
    </row>
    <row r="149" spans="1:11" ht="13.8" x14ac:dyDescent="0.25">
      <c r="B149" s="11" t="s">
        <v>74</v>
      </c>
      <c r="C149" s="5"/>
      <c r="D149" s="42">
        <f>SUM(D147:D148)</f>
        <v>0</v>
      </c>
      <c r="E149" s="63"/>
      <c r="F149" s="42">
        <f>SUM(F147:F148)</f>
        <v>33.75</v>
      </c>
      <c r="G149" s="63"/>
      <c r="H149" s="42">
        <f>SUM(H147:H148)</f>
        <v>50</v>
      </c>
      <c r="I149" s="31"/>
      <c r="J149" s="19">
        <v>43</v>
      </c>
      <c r="K149" s="15">
        <v>16</v>
      </c>
    </row>
    <row r="150" spans="1:11" ht="24.6" thickBot="1" x14ac:dyDescent="0.35">
      <c r="J150" s="20" t="s">
        <v>105</v>
      </c>
    </row>
    <row r="151" spans="1:11" ht="15" thickTop="1" thickBot="1" x14ac:dyDescent="0.3">
      <c r="B151" s="5" t="s">
        <v>75</v>
      </c>
      <c r="C151" s="5"/>
      <c r="D151" s="45">
        <f>SUM(D85+D99+D105+D116+D125+D134+D144+D149)</f>
        <v>73300</v>
      </c>
      <c r="E151" s="66"/>
      <c r="F151" s="45">
        <f>SUM(F85+F99+F105+F116+F125+F134+F144+F149)</f>
        <v>75613.38</v>
      </c>
      <c r="G151" s="66"/>
      <c r="H151" s="45">
        <f>SUM(H85+H99+H105+H116+H125+H134+H144+H149)</f>
        <v>85400</v>
      </c>
      <c r="I151" s="28"/>
      <c r="J151" s="15">
        <v>17</v>
      </c>
      <c r="K151" s="15">
        <v>17</v>
      </c>
    </row>
    <row r="152" spans="1:11" ht="15.6" thickTop="1" thickBot="1" x14ac:dyDescent="0.35"/>
    <row r="153" spans="1:11" ht="15" thickTop="1" thickBot="1" x14ac:dyDescent="0.3">
      <c r="B153" s="5" t="s">
        <v>76</v>
      </c>
      <c r="C153" s="5"/>
      <c r="D153" s="46">
        <f>SUM(D71-D151)</f>
        <v>73226.950000000012</v>
      </c>
      <c r="E153" s="67"/>
      <c r="F153" s="46">
        <f>SUM(F71-F151)</f>
        <v>70913.570000000007</v>
      </c>
      <c r="G153" s="67"/>
      <c r="H153" s="45">
        <f>SUM(H71-H151)</f>
        <v>65513.669999999984</v>
      </c>
      <c r="I153" s="11"/>
      <c r="J153" s="15">
        <v>18</v>
      </c>
      <c r="K153" s="15">
        <v>18</v>
      </c>
    </row>
    <row r="155" spans="1:11" ht="13.8" x14ac:dyDescent="0.25">
      <c r="B155" s="1"/>
      <c r="C155" s="1"/>
      <c r="D155" s="55" t="s">
        <v>79</v>
      </c>
      <c r="E155" s="68"/>
      <c r="F155" s="47" t="s">
        <v>77</v>
      </c>
      <c r="G155" s="61"/>
      <c r="H155" s="77"/>
      <c r="I155" s="5"/>
    </row>
    <row r="156" spans="1:11" x14ac:dyDescent="0.3">
      <c r="D156" s="47" t="s">
        <v>78</v>
      </c>
      <c r="E156" s="61"/>
      <c r="F156" s="47" t="s">
        <v>78</v>
      </c>
      <c r="G156" s="61"/>
    </row>
    <row r="157" spans="1:11" x14ac:dyDescent="0.3">
      <c r="A157" s="1" t="s">
        <v>80</v>
      </c>
    </row>
    <row r="158" spans="1:11" x14ac:dyDescent="0.3">
      <c r="B158" s="1" t="s">
        <v>136</v>
      </c>
      <c r="C158" s="1"/>
    </row>
    <row r="159" spans="1:11" x14ac:dyDescent="0.3">
      <c r="B159" s="2" t="s">
        <v>81</v>
      </c>
      <c r="D159" s="43">
        <v>67116.95</v>
      </c>
      <c r="E159" s="62"/>
      <c r="F159" s="43">
        <v>70913.570000000007</v>
      </c>
      <c r="H159" s="89"/>
    </row>
    <row r="160" spans="1:11" x14ac:dyDescent="0.3">
      <c r="B160" s="2" t="s">
        <v>82</v>
      </c>
      <c r="D160" s="41">
        <v>0</v>
      </c>
      <c r="E160" s="62"/>
      <c r="F160" s="41">
        <v>0</v>
      </c>
      <c r="H160" s="89"/>
    </row>
    <row r="161" spans="1:9" x14ac:dyDescent="0.3">
      <c r="B161" s="2" t="s">
        <v>83</v>
      </c>
      <c r="D161" s="41">
        <v>0</v>
      </c>
      <c r="E161" s="62"/>
      <c r="F161" s="41">
        <v>0</v>
      </c>
      <c r="H161" s="89"/>
    </row>
    <row r="162" spans="1:9" x14ac:dyDescent="0.3">
      <c r="B162" s="2" t="s">
        <v>84</v>
      </c>
      <c r="D162" s="38">
        <v>0</v>
      </c>
      <c r="E162" s="62"/>
      <c r="F162" s="38">
        <v>0</v>
      </c>
      <c r="H162" s="89"/>
    </row>
    <row r="163" spans="1:9" x14ac:dyDescent="0.3">
      <c r="B163" s="29"/>
      <c r="D163" s="39"/>
      <c r="F163" s="39"/>
    </row>
    <row r="164" spans="1:9" x14ac:dyDescent="0.3">
      <c r="B164" s="30"/>
    </row>
    <row r="165" spans="1:9" x14ac:dyDescent="0.3">
      <c r="B165" s="5" t="s">
        <v>85</v>
      </c>
      <c r="C165" s="5"/>
      <c r="D165" s="42">
        <f>SUM(D158:D164)</f>
        <v>67116.95</v>
      </c>
      <c r="E165" s="63"/>
      <c r="F165" s="42">
        <f>SUM(F158:F164)</f>
        <v>70913.570000000007</v>
      </c>
      <c r="G165" s="62"/>
    </row>
    <row r="167" spans="1:9" x14ac:dyDescent="0.3">
      <c r="B167" s="1" t="s">
        <v>87</v>
      </c>
      <c r="C167" s="1"/>
      <c r="D167" s="38">
        <v>0</v>
      </c>
      <c r="E167" s="62"/>
      <c r="F167" s="38">
        <v>0</v>
      </c>
    </row>
    <row r="168" spans="1:9" x14ac:dyDescent="0.3">
      <c r="B168" s="29"/>
      <c r="D168" s="39"/>
      <c r="F168" s="39"/>
    </row>
    <row r="169" spans="1:9" x14ac:dyDescent="0.3">
      <c r="B169" s="30"/>
    </row>
    <row r="170" spans="1:9" ht="13.8" x14ac:dyDescent="0.25">
      <c r="B170" s="5" t="s">
        <v>86</v>
      </c>
      <c r="C170" s="5"/>
      <c r="D170" s="42">
        <f>SUM(D168:D169)</f>
        <v>0</v>
      </c>
      <c r="E170" s="63"/>
      <c r="F170" s="42">
        <f>SUM(F168:F169)</f>
        <v>0</v>
      </c>
      <c r="G170" s="62"/>
      <c r="H170" s="77"/>
      <c r="I170" s="5"/>
    </row>
    <row r="171" spans="1:9" thickBot="1" x14ac:dyDescent="0.3">
      <c r="B171" s="5"/>
      <c r="C171" s="5"/>
      <c r="D171" s="36"/>
      <c r="E171" s="62"/>
      <c r="F171" s="36"/>
      <c r="G171" s="62"/>
      <c r="H171" s="77"/>
      <c r="I171" s="5"/>
    </row>
    <row r="172" spans="1:9" ht="15" thickTop="1" thickBot="1" x14ac:dyDescent="0.3">
      <c r="B172" s="5" t="s">
        <v>94</v>
      </c>
      <c r="C172" s="5"/>
      <c r="D172" s="45">
        <f>SUM(D165+D170)</f>
        <v>67116.95</v>
      </c>
      <c r="E172" s="65"/>
      <c r="F172" s="45">
        <f>SUM(F165+F170)</f>
        <v>70913.570000000007</v>
      </c>
      <c r="G172" s="62"/>
      <c r="H172" s="77"/>
      <c r="I172" s="5"/>
    </row>
    <row r="173" spans="1:9" thickTop="1" x14ac:dyDescent="0.25">
      <c r="B173" s="5"/>
      <c r="C173" s="5"/>
      <c r="D173" s="36"/>
      <c r="E173" s="62"/>
      <c r="F173" s="36"/>
      <c r="G173" s="62"/>
      <c r="H173" s="77"/>
      <c r="I173" s="5"/>
    </row>
    <row r="174" spans="1:9" ht="15" thickBot="1" x14ac:dyDescent="0.35"/>
    <row r="175" spans="1:9" ht="15" thickTop="1" x14ac:dyDescent="0.3">
      <c r="A175" s="7" t="s">
        <v>88</v>
      </c>
      <c r="B175" s="8"/>
      <c r="C175" s="8"/>
      <c r="D175" s="32" t="s">
        <v>114</v>
      </c>
      <c r="E175" s="69"/>
      <c r="F175" s="48" t="s">
        <v>93</v>
      </c>
      <c r="G175" s="62"/>
    </row>
    <row r="176" spans="1:9" x14ac:dyDescent="0.3">
      <c r="A176" s="9"/>
      <c r="B176" s="10" t="s">
        <v>89</v>
      </c>
      <c r="C176" s="10"/>
      <c r="D176" s="33" t="s">
        <v>114</v>
      </c>
      <c r="E176" s="70"/>
      <c r="F176" s="49">
        <f>SUM($F$71)</f>
        <v>146526.95000000001</v>
      </c>
      <c r="G176" s="70"/>
    </row>
    <row r="177" spans="1:11" x14ac:dyDescent="0.3">
      <c r="A177" s="9"/>
      <c r="B177" s="10" t="s">
        <v>90</v>
      </c>
      <c r="C177" s="10"/>
      <c r="D177" s="33" t="s">
        <v>114</v>
      </c>
      <c r="E177" s="70"/>
      <c r="F177" s="50">
        <f>SUM($F$172)</f>
        <v>70913.570000000007</v>
      </c>
      <c r="G177" s="70"/>
    </row>
    <row r="178" spans="1:11" x14ac:dyDescent="0.3">
      <c r="A178" s="9"/>
      <c r="B178" s="11" t="s">
        <v>114</v>
      </c>
      <c r="C178" s="11"/>
      <c r="D178" s="33" t="s">
        <v>125</v>
      </c>
      <c r="F178" s="51" t="s">
        <v>114</v>
      </c>
      <c r="G178" s="70"/>
    </row>
    <row r="179" spans="1:11" x14ac:dyDescent="0.3">
      <c r="A179" s="9"/>
      <c r="B179" s="10" t="s">
        <v>91</v>
      </c>
      <c r="C179" s="10"/>
      <c r="D179" s="33" t="s">
        <v>114</v>
      </c>
      <c r="E179" s="70"/>
      <c r="F179" s="49">
        <f>SUM($F$151)</f>
        <v>75613.38</v>
      </c>
      <c r="G179" s="70"/>
    </row>
    <row r="180" spans="1:11" x14ac:dyDescent="0.3">
      <c r="A180" s="9"/>
      <c r="B180" s="10" t="s">
        <v>92</v>
      </c>
      <c r="C180" s="10"/>
      <c r="D180" s="33"/>
      <c r="F180" s="50" t="s">
        <v>114</v>
      </c>
    </row>
    <row r="181" spans="1:11" ht="15" thickBot="1" x14ac:dyDescent="0.35">
      <c r="A181" s="13"/>
      <c r="B181" s="14" t="s">
        <v>114</v>
      </c>
      <c r="C181" s="14"/>
      <c r="D181" s="34"/>
      <c r="E181" s="71"/>
      <c r="F181" s="52" t="s">
        <v>114</v>
      </c>
      <c r="G181" s="70"/>
    </row>
    <row r="182" spans="1:11" ht="15" thickTop="1" x14ac:dyDescent="0.3"/>
    <row r="183" spans="1:11" x14ac:dyDescent="0.3">
      <c r="A183" s="1" t="s">
        <v>137</v>
      </c>
    </row>
    <row r="185" spans="1:11" s="16" customFormat="1" ht="13.2" x14ac:dyDescent="0.25">
      <c r="B185" s="23" t="s">
        <v>138</v>
      </c>
      <c r="C185" s="23"/>
      <c r="D185" s="56"/>
      <c r="E185" s="72"/>
      <c r="F185" s="53"/>
      <c r="G185" s="74"/>
      <c r="H185" s="92"/>
      <c r="I185" s="24"/>
      <c r="J185" s="25"/>
      <c r="K185" s="25"/>
    </row>
    <row r="186" spans="1:11" s="16" customFormat="1" ht="13.2" x14ac:dyDescent="0.25">
      <c r="B186" s="23" t="s">
        <v>119</v>
      </c>
      <c r="C186" s="23"/>
      <c r="D186" s="56"/>
      <c r="E186" s="72"/>
      <c r="F186" s="53"/>
      <c r="G186" s="74"/>
      <c r="H186" s="92"/>
      <c r="I186" s="24"/>
      <c r="J186" s="25"/>
      <c r="K186" s="25"/>
    </row>
    <row r="187" spans="1:11" s="16" customFormat="1" ht="13.2" x14ac:dyDescent="0.25">
      <c r="B187" s="23" t="s">
        <v>120</v>
      </c>
      <c r="C187" s="23"/>
      <c r="D187" s="56"/>
      <c r="E187" s="72"/>
      <c r="F187" s="53"/>
      <c r="G187" s="74"/>
      <c r="H187" s="92"/>
      <c r="I187" s="24"/>
      <c r="J187" s="25"/>
      <c r="K187" s="25"/>
    </row>
    <row r="188" spans="1:11" s="16" customFormat="1" ht="13.2" x14ac:dyDescent="0.25">
      <c r="B188" s="23" t="s">
        <v>121</v>
      </c>
      <c r="C188" s="23"/>
      <c r="D188" s="56"/>
      <c r="E188" s="72"/>
      <c r="F188" s="53"/>
      <c r="G188" s="74"/>
      <c r="H188" s="92"/>
      <c r="I188" s="24"/>
      <c r="J188" s="25"/>
      <c r="K188" s="25"/>
    </row>
    <row r="189" spans="1:11" x14ac:dyDescent="0.3">
      <c r="B189" s="17"/>
      <c r="C189" s="17"/>
      <c r="D189" s="56"/>
      <c r="E189" s="72"/>
    </row>
    <row r="190" spans="1:11" s="16" customFormat="1" ht="13.2" x14ac:dyDescent="0.25">
      <c r="B190" s="23" t="s">
        <v>122</v>
      </c>
      <c r="C190" s="23"/>
      <c r="D190" s="56"/>
      <c r="E190" s="72"/>
      <c r="F190" s="53"/>
      <c r="G190" s="74"/>
      <c r="H190" s="92"/>
      <c r="I190" s="24"/>
      <c r="J190" s="25"/>
      <c r="K190" s="25"/>
    </row>
    <row r="191" spans="1:11" s="16" customFormat="1" ht="13.2" x14ac:dyDescent="0.25">
      <c r="B191" s="23" t="s">
        <v>123</v>
      </c>
      <c r="C191" s="23"/>
      <c r="D191" s="56"/>
      <c r="E191" s="72"/>
      <c r="F191" s="53"/>
      <c r="G191" s="74"/>
      <c r="H191" s="92"/>
      <c r="I191" s="24"/>
      <c r="J191" s="25"/>
      <c r="K191" s="25"/>
    </row>
    <row r="192" spans="1:11" ht="9.75" customHeight="1" x14ac:dyDescent="0.3">
      <c r="D192" s="57"/>
      <c r="E192" s="73"/>
    </row>
    <row r="193" spans="2:8" x14ac:dyDescent="0.3">
      <c r="B193" s="1" t="s">
        <v>116</v>
      </c>
      <c r="C193" s="1"/>
      <c r="D193" s="57"/>
      <c r="E193" s="73"/>
    </row>
    <row r="194" spans="2:8" ht="7.5" customHeight="1" x14ac:dyDescent="0.3">
      <c r="D194" s="57"/>
      <c r="E194" s="73"/>
    </row>
    <row r="195" spans="2:8" x14ac:dyDescent="0.3">
      <c r="B195" s="21" t="s">
        <v>129</v>
      </c>
      <c r="C195" s="21"/>
      <c r="D195" s="57"/>
      <c r="E195" s="73"/>
    </row>
    <row r="196" spans="2:8" x14ac:dyDescent="0.3">
      <c r="B196" s="21" t="s">
        <v>124</v>
      </c>
      <c r="C196" s="21"/>
      <c r="D196" s="57"/>
      <c r="E196" s="73"/>
    </row>
    <row r="197" spans="2:8" ht="5.25" customHeight="1" x14ac:dyDescent="0.3">
      <c r="B197" s="21" t="s">
        <v>114</v>
      </c>
      <c r="C197" s="21"/>
      <c r="D197" s="57"/>
      <c r="E197" s="73"/>
    </row>
    <row r="198" spans="2:8" x14ac:dyDescent="0.3">
      <c r="B198" s="21" t="s">
        <v>127</v>
      </c>
      <c r="C198" s="21"/>
      <c r="D198" s="57"/>
      <c r="E198" s="73"/>
      <c r="F198" s="54" t="s">
        <v>114</v>
      </c>
      <c r="G198" s="75"/>
      <c r="H198" s="78" t="s">
        <v>114</v>
      </c>
    </row>
    <row r="199" spans="2:8" x14ac:dyDescent="0.3">
      <c r="B199" s="21" t="s">
        <v>126</v>
      </c>
      <c r="C199" s="21"/>
      <c r="D199" s="57"/>
      <c r="E199" s="73"/>
    </row>
    <row r="200" spans="2:8" ht="10.5" customHeight="1" x14ac:dyDescent="0.3">
      <c r="B200" s="21"/>
      <c r="C200" s="21"/>
      <c r="D200" s="57"/>
      <c r="E200" s="73"/>
    </row>
    <row r="201" spans="2:8" x14ac:dyDescent="0.3">
      <c r="B201" s="1" t="s">
        <v>117</v>
      </c>
      <c r="C201" s="1"/>
    </row>
    <row r="202" spans="2:8" ht="6" customHeight="1" x14ac:dyDescent="0.3"/>
    <row r="203" spans="2:8" x14ac:dyDescent="0.3">
      <c r="B203" s="21" t="s">
        <v>118</v>
      </c>
      <c r="C203" s="21"/>
    </row>
    <row r="204" spans="2:8" x14ac:dyDescent="0.3">
      <c r="B204" s="21" t="s">
        <v>124</v>
      </c>
      <c r="C204" s="21"/>
    </row>
    <row r="205" spans="2:8" ht="9" customHeight="1" x14ac:dyDescent="0.3">
      <c r="B205" s="21" t="s">
        <v>114</v>
      </c>
      <c r="C205" s="21"/>
    </row>
    <row r="206" spans="2:8" x14ac:dyDescent="0.3">
      <c r="B206" s="21" t="s">
        <v>128</v>
      </c>
      <c r="C206" s="21"/>
    </row>
    <row r="207" spans="2:8" x14ac:dyDescent="0.3">
      <c r="B207" s="21" t="s">
        <v>126</v>
      </c>
      <c r="C207" s="21"/>
    </row>
    <row r="817" spans="1:1" x14ac:dyDescent="0.3">
      <c r="A817" t="s">
        <v>95</v>
      </c>
    </row>
  </sheetData>
  <mergeCells count="7">
    <mergeCell ref="J118:K118"/>
    <mergeCell ref="J127:K127"/>
    <mergeCell ref="J136:K136"/>
    <mergeCell ref="A1:H1"/>
    <mergeCell ref="A2:H2"/>
    <mergeCell ref="A3:H3"/>
    <mergeCell ref="J3:K3"/>
  </mergeCells>
  <phoneticPr fontId="0" type="noConversion"/>
  <pageMargins left="0.75" right="0.75" top="1" bottom="1" header="0.5" footer="0.5"/>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17"/>
  <sheetViews>
    <sheetView zoomScale="65" workbookViewId="0">
      <selection sqref="A1:H1"/>
    </sheetView>
  </sheetViews>
  <sheetFormatPr defaultRowHeight="14.4" x14ac:dyDescent="0.3"/>
  <cols>
    <col min="1" max="1" width="3" style="2" customWidth="1"/>
    <col min="2" max="2" width="54.44140625" style="2" customWidth="1"/>
    <col min="3" max="3" width="1.33203125" style="2" customWidth="1"/>
    <col min="4" max="4" width="15" style="37" customWidth="1"/>
    <col min="5" max="5" width="1" style="60" customWidth="1"/>
    <col min="6" max="6" width="14.5546875" style="37" customWidth="1"/>
    <col min="7" max="7" width="0.88671875" style="60" customWidth="1"/>
    <col min="8" max="8" width="15.6640625" style="78" customWidth="1"/>
    <col min="9" max="9" width="0.6640625" style="6" customWidth="1"/>
    <col min="10" max="10" width="11.44140625" style="15" customWidth="1"/>
    <col min="11" max="11" width="10.6640625" style="15" customWidth="1"/>
  </cols>
  <sheetData>
    <row r="1" spans="1:11" ht="13.8" x14ac:dyDescent="0.25">
      <c r="A1" s="129" t="s">
        <v>133</v>
      </c>
      <c r="B1" s="129"/>
      <c r="C1" s="129"/>
      <c r="D1" s="129"/>
      <c r="E1" s="129"/>
      <c r="F1" s="129"/>
      <c r="G1" s="129"/>
      <c r="H1" s="129"/>
      <c r="I1" s="4"/>
    </row>
    <row r="2" spans="1:11" ht="13.8" x14ac:dyDescent="0.25">
      <c r="A2" s="129" t="s">
        <v>153</v>
      </c>
      <c r="B2" s="129"/>
      <c r="C2" s="129"/>
      <c r="D2" s="129"/>
      <c r="E2" s="129"/>
      <c r="F2" s="129"/>
      <c r="G2" s="129"/>
      <c r="H2" s="129"/>
      <c r="I2" s="22"/>
    </row>
    <row r="3" spans="1:11" ht="13.8" x14ac:dyDescent="0.25">
      <c r="A3" s="129" t="s">
        <v>154</v>
      </c>
      <c r="B3" s="129"/>
      <c r="C3" s="129"/>
      <c r="D3" s="129"/>
      <c r="E3" s="129"/>
      <c r="F3" s="129"/>
      <c r="G3" s="129"/>
      <c r="H3" s="129"/>
      <c r="I3" s="22"/>
      <c r="J3" s="131" t="s">
        <v>110</v>
      </c>
      <c r="K3" s="131"/>
    </row>
    <row r="5" spans="1:11" ht="36" x14ac:dyDescent="0.25">
      <c r="D5" s="35" t="s">
        <v>0</v>
      </c>
      <c r="E5" s="61"/>
      <c r="F5" s="35" t="s">
        <v>134</v>
      </c>
      <c r="G5" s="61"/>
      <c r="H5" s="76" t="s">
        <v>135</v>
      </c>
      <c r="I5" s="27"/>
      <c r="J5" s="26" t="s">
        <v>111</v>
      </c>
      <c r="K5" s="26" t="s">
        <v>112</v>
      </c>
    </row>
    <row r="6" spans="1:11" ht="13.8" x14ac:dyDescent="0.25">
      <c r="A6" s="1" t="s">
        <v>2</v>
      </c>
      <c r="D6" s="36"/>
      <c r="E6" s="62"/>
      <c r="F6" s="36"/>
      <c r="G6" s="62"/>
      <c r="H6" s="77"/>
      <c r="I6" s="5"/>
    </row>
    <row r="7" spans="1:11" x14ac:dyDescent="0.3">
      <c r="B7" s="1" t="s">
        <v>16</v>
      </c>
      <c r="C7" s="1"/>
    </row>
    <row r="8" spans="1:11" ht="13.8" x14ac:dyDescent="0.25">
      <c r="A8" s="1"/>
      <c r="B8" s="2" t="s">
        <v>5</v>
      </c>
      <c r="D8" s="38"/>
      <c r="E8" s="62"/>
      <c r="F8" s="38"/>
      <c r="G8" s="62"/>
      <c r="H8" s="79"/>
      <c r="J8" s="15" t="s">
        <v>96</v>
      </c>
      <c r="K8" s="15">
        <v>1</v>
      </c>
    </row>
    <row r="9" spans="1:11" x14ac:dyDescent="0.3">
      <c r="A9" s="1"/>
      <c r="B9" s="29" t="s">
        <v>3</v>
      </c>
      <c r="D9" s="39"/>
      <c r="F9" s="39"/>
      <c r="H9" s="80"/>
    </row>
    <row r="10" spans="1:11" x14ac:dyDescent="0.3">
      <c r="A10" s="1"/>
      <c r="B10" s="30"/>
      <c r="D10" s="40"/>
      <c r="F10" s="40"/>
      <c r="H10" s="81"/>
    </row>
    <row r="11" spans="1:11" ht="13.8" x14ac:dyDescent="0.25">
      <c r="A11" s="1"/>
      <c r="B11" s="2" t="s">
        <v>8</v>
      </c>
      <c r="D11" s="38"/>
      <c r="E11" s="62"/>
      <c r="F11" s="38"/>
      <c r="G11" s="62"/>
      <c r="H11" s="79"/>
      <c r="J11" s="15" t="s">
        <v>96</v>
      </c>
      <c r="K11" s="15">
        <v>1</v>
      </c>
    </row>
    <row r="12" spans="1:11" x14ac:dyDescent="0.3">
      <c r="A12" s="1"/>
      <c r="B12" s="29"/>
      <c r="D12" s="39"/>
      <c r="F12" s="39"/>
      <c r="H12" s="80"/>
    </row>
    <row r="13" spans="1:11" x14ac:dyDescent="0.3">
      <c r="A13" s="1"/>
      <c r="B13" s="30"/>
      <c r="D13" s="40"/>
      <c r="F13" s="40"/>
      <c r="H13" s="81"/>
    </row>
    <row r="14" spans="1:11" ht="13.8" x14ac:dyDescent="0.25">
      <c r="A14" s="1"/>
      <c r="B14" s="2" t="s">
        <v>6</v>
      </c>
      <c r="D14" s="38"/>
      <c r="E14" s="62"/>
      <c r="F14" s="38"/>
      <c r="G14" s="62"/>
      <c r="H14" s="79"/>
      <c r="J14" s="15" t="s">
        <v>96</v>
      </c>
      <c r="K14" s="15">
        <v>1</v>
      </c>
    </row>
    <row r="15" spans="1:11" x14ac:dyDescent="0.3">
      <c r="A15" s="1"/>
      <c r="B15" s="29"/>
      <c r="D15" s="39"/>
      <c r="F15" s="39"/>
      <c r="H15" s="80"/>
    </row>
    <row r="16" spans="1:11" x14ac:dyDescent="0.3">
      <c r="A16" s="1"/>
      <c r="B16" s="30"/>
      <c r="D16" s="40"/>
      <c r="F16" s="40"/>
      <c r="H16" s="81"/>
    </row>
    <row r="17" spans="1:11" ht="13.8" x14ac:dyDescent="0.25">
      <c r="A17" s="1"/>
      <c r="B17" s="2" t="s">
        <v>7</v>
      </c>
      <c r="D17" s="38"/>
      <c r="F17" s="38"/>
      <c r="G17" s="62"/>
      <c r="H17" s="79"/>
      <c r="J17" s="15" t="s">
        <v>96</v>
      </c>
      <c r="K17" s="15">
        <v>1</v>
      </c>
    </row>
    <row r="18" spans="1:11" x14ac:dyDescent="0.3">
      <c r="A18" s="1"/>
      <c r="B18" s="29"/>
      <c r="D18" s="39"/>
      <c r="F18" s="39"/>
      <c r="H18" s="80"/>
    </row>
    <row r="19" spans="1:11" x14ac:dyDescent="0.3">
      <c r="A19" s="1"/>
      <c r="B19" s="30"/>
      <c r="D19" s="40"/>
      <c r="F19" s="40"/>
      <c r="H19" s="81"/>
    </row>
    <row r="20" spans="1:11" ht="13.8" x14ac:dyDescent="0.25">
      <c r="A20" s="1"/>
      <c r="B20" s="2" t="s">
        <v>9</v>
      </c>
      <c r="D20" s="38"/>
      <c r="E20" s="62"/>
      <c r="F20" s="38"/>
      <c r="G20" s="62"/>
      <c r="H20" s="79"/>
      <c r="J20" s="15" t="s">
        <v>96</v>
      </c>
      <c r="K20" s="15">
        <v>1</v>
      </c>
    </row>
    <row r="21" spans="1:11" x14ac:dyDescent="0.3">
      <c r="A21" s="1"/>
      <c r="B21" s="29"/>
      <c r="D21" s="39"/>
      <c r="F21" s="39"/>
      <c r="H21" s="80"/>
    </row>
    <row r="22" spans="1:11" x14ac:dyDescent="0.3">
      <c r="A22" s="1"/>
      <c r="B22" s="29"/>
      <c r="D22" s="40"/>
      <c r="F22" s="40"/>
      <c r="H22" s="81"/>
    </row>
    <row r="23" spans="1:11" ht="13.8" x14ac:dyDescent="0.25">
      <c r="A23" s="1"/>
      <c r="B23" s="2" t="s">
        <v>10</v>
      </c>
      <c r="D23" s="38"/>
      <c r="E23" s="62"/>
      <c r="F23" s="38"/>
      <c r="G23" s="62"/>
      <c r="H23" s="79"/>
      <c r="J23" s="15" t="s">
        <v>96</v>
      </c>
      <c r="K23" s="15">
        <v>1</v>
      </c>
    </row>
    <row r="24" spans="1:11" x14ac:dyDescent="0.3">
      <c r="A24" s="1"/>
      <c r="B24" s="29" t="s">
        <v>114</v>
      </c>
      <c r="D24" s="39"/>
      <c r="F24" s="39"/>
      <c r="H24" s="80"/>
    </row>
    <row r="25" spans="1:11" x14ac:dyDescent="0.3">
      <c r="A25" s="1"/>
      <c r="B25" s="29"/>
      <c r="D25" s="40"/>
      <c r="F25" s="40"/>
      <c r="H25" s="81"/>
    </row>
    <row r="26" spans="1:11" ht="13.8" x14ac:dyDescent="0.25">
      <c r="A26" s="1"/>
      <c r="B26" s="2" t="s">
        <v>130</v>
      </c>
      <c r="D26" s="41"/>
      <c r="E26" s="62"/>
      <c r="F26" s="41"/>
      <c r="G26" s="62"/>
      <c r="H26" s="82"/>
      <c r="J26" s="15" t="s">
        <v>97</v>
      </c>
      <c r="K26" s="15">
        <v>1</v>
      </c>
    </row>
    <row r="27" spans="1:11" ht="13.8" x14ac:dyDescent="0.25">
      <c r="A27" s="1"/>
      <c r="B27" s="2" t="s">
        <v>131</v>
      </c>
      <c r="D27" s="38"/>
      <c r="E27" s="62"/>
      <c r="F27" s="38"/>
      <c r="G27" s="62"/>
      <c r="H27" s="79"/>
      <c r="J27" s="15" t="s">
        <v>97</v>
      </c>
      <c r="K27" s="15">
        <v>1</v>
      </c>
    </row>
    <row r="28" spans="1:11" ht="13.8" x14ac:dyDescent="0.25">
      <c r="A28" s="1"/>
      <c r="B28" s="5" t="s">
        <v>15</v>
      </c>
      <c r="C28" s="5"/>
      <c r="D28" s="42">
        <f>SUM(D8:D27)</f>
        <v>0</v>
      </c>
      <c r="E28" s="63"/>
      <c r="F28" s="42">
        <f>SUM(F8:F27)</f>
        <v>0</v>
      </c>
      <c r="G28" s="63"/>
      <c r="H28" s="42">
        <f>SUM(H8:H27)</f>
        <v>0</v>
      </c>
      <c r="I28" s="11"/>
      <c r="J28" s="15" t="s">
        <v>98</v>
      </c>
      <c r="K28" s="15">
        <v>1</v>
      </c>
    </row>
    <row r="29" spans="1:11" x14ac:dyDescent="0.3">
      <c r="A29" s="1"/>
    </row>
    <row r="30" spans="1:11" x14ac:dyDescent="0.3">
      <c r="A30" s="1"/>
      <c r="B30" s="1" t="s">
        <v>14</v>
      </c>
      <c r="C30" s="1"/>
      <c r="J30" s="15">
        <v>2</v>
      </c>
      <c r="K30" s="15">
        <v>2</v>
      </c>
    </row>
    <row r="31" spans="1:11" ht="13.8" x14ac:dyDescent="0.25">
      <c r="A31" s="1"/>
      <c r="B31" s="58" t="s">
        <v>142</v>
      </c>
      <c r="D31" s="38">
        <v>22000</v>
      </c>
      <c r="E31" s="62"/>
      <c r="F31" s="38">
        <f>15500+5650</f>
        <v>21150</v>
      </c>
      <c r="G31" s="62"/>
      <c r="H31" s="79">
        <f>(500*70)+(500*6)+(75*8)</f>
        <v>38600</v>
      </c>
    </row>
    <row r="32" spans="1:11" x14ac:dyDescent="0.3">
      <c r="A32" s="1"/>
      <c r="B32" s="30"/>
      <c r="D32" s="40"/>
      <c r="F32" s="40"/>
      <c r="H32" s="81"/>
    </row>
    <row r="33" spans="1:11" x14ac:dyDescent="0.3">
      <c r="A33" s="1"/>
      <c r="B33" s="30"/>
    </row>
    <row r="34" spans="1:11" ht="13.8" x14ac:dyDescent="0.25">
      <c r="A34" s="1"/>
      <c r="B34" s="5" t="s">
        <v>13</v>
      </c>
      <c r="C34" s="5"/>
      <c r="D34" s="42">
        <f>SUM(D31:D33)</f>
        <v>22000</v>
      </c>
      <c r="E34" s="63"/>
      <c r="F34" s="42">
        <f>SUM(F31:F33)</f>
        <v>21150</v>
      </c>
      <c r="G34" s="63"/>
      <c r="H34" s="84">
        <f>SUM(H31:H33)</f>
        <v>38600</v>
      </c>
      <c r="I34" s="11"/>
      <c r="J34" s="15">
        <v>2</v>
      </c>
      <c r="K34" s="15">
        <v>2</v>
      </c>
    </row>
    <row r="35" spans="1:11" x14ac:dyDescent="0.3">
      <c r="A35" s="1"/>
    </row>
    <row r="36" spans="1:11" x14ac:dyDescent="0.3">
      <c r="A36" s="1"/>
      <c r="B36" s="1" t="s">
        <v>11</v>
      </c>
      <c r="C36" s="1"/>
      <c r="J36" s="15">
        <v>2</v>
      </c>
      <c r="K36" s="15">
        <v>2</v>
      </c>
    </row>
    <row r="37" spans="1:11" ht="13.8" x14ac:dyDescent="0.25">
      <c r="A37" s="1"/>
      <c r="B37" s="29"/>
      <c r="D37" s="38"/>
      <c r="E37" s="62"/>
      <c r="F37" s="38"/>
      <c r="G37" s="62"/>
      <c r="H37" s="79"/>
    </row>
    <row r="38" spans="1:11" x14ac:dyDescent="0.3">
      <c r="A38" s="1"/>
      <c r="B38" s="30"/>
      <c r="D38" s="40"/>
      <c r="F38" s="40"/>
      <c r="H38" s="81"/>
    </row>
    <row r="39" spans="1:11" x14ac:dyDescent="0.3">
      <c r="A39" s="1"/>
      <c r="B39" s="30"/>
    </row>
    <row r="40" spans="1:11" ht="13.8" x14ac:dyDescent="0.25">
      <c r="A40" s="1"/>
      <c r="B40" s="5" t="s">
        <v>12</v>
      </c>
      <c r="C40" s="5"/>
      <c r="D40" s="42">
        <f>SUM(D37:D39)</f>
        <v>0</v>
      </c>
      <c r="E40" s="63"/>
      <c r="F40" s="42">
        <f>SUM(F37:F39)</f>
        <v>0</v>
      </c>
      <c r="G40" s="63"/>
      <c r="H40" s="83">
        <f>SUM(H37:H39)</f>
        <v>0</v>
      </c>
      <c r="I40" s="11"/>
      <c r="J40" s="15">
        <v>2</v>
      </c>
      <c r="K40" s="15">
        <v>2</v>
      </c>
    </row>
    <row r="41" spans="1:11" x14ac:dyDescent="0.3">
      <c r="A41" s="1"/>
    </row>
    <row r="42" spans="1:11" x14ac:dyDescent="0.3">
      <c r="A42" s="1"/>
      <c r="B42" s="1" t="s">
        <v>17</v>
      </c>
      <c r="C42" s="1"/>
      <c r="J42" s="15">
        <v>2</v>
      </c>
      <c r="K42" s="15">
        <v>2</v>
      </c>
    </row>
    <row r="43" spans="1:11" ht="13.8" x14ac:dyDescent="0.25">
      <c r="A43" s="1"/>
      <c r="B43" s="29"/>
      <c r="D43" s="38"/>
      <c r="E43" s="62"/>
      <c r="F43" s="38"/>
      <c r="G43" s="62"/>
      <c r="H43" s="79"/>
    </row>
    <row r="44" spans="1:11" x14ac:dyDescent="0.3">
      <c r="A44" s="1"/>
      <c r="B44" s="30"/>
      <c r="D44" s="40"/>
      <c r="F44" s="40"/>
      <c r="H44" s="81"/>
    </row>
    <row r="45" spans="1:11" x14ac:dyDescent="0.3">
      <c r="A45" s="1"/>
      <c r="B45" s="30"/>
    </row>
    <row r="46" spans="1:11" ht="13.8" x14ac:dyDescent="0.25">
      <c r="A46" s="1"/>
      <c r="B46" s="5" t="s">
        <v>18</v>
      </c>
      <c r="C46" s="5"/>
      <c r="D46" s="42">
        <f>SUM(D43:D45)</f>
        <v>0</v>
      </c>
      <c r="E46" s="63"/>
      <c r="F46" s="42">
        <f>SUM(F43:F45)</f>
        <v>0</v>
      </c>
      <c r="G46" s="63"/>
      <c r="H46" s="83">
        <f>SUM(H43:H45)</f>
        <v>0</v>
      </c>
      <c r="I46" s="11"/>
      <c r="J46" s="15">
        <v>2</v>
      </c>
      <c r="K46" s="15">
        <v>2</v>
      </c>
    </row>
    <row r="48" spans="1:11" x14ac:dyDescent="0.3">
      <c r="B48" s="1" t="s">
        <v>19</v>
      </c>
      <c r="C48" s="1"/>
    </row>
    <row r="49" spans="2:11" x14ac:dyDescent="0.3">
      <c r="B49" s="2" t="s">
        <v>20</v>
      </c>
      <c r="D49" s="95"/>
      <c r="F49" s="95"/>
      <c r="H49" s="96"/>
      <c r="J49" s="15">
        <v>3</v>
      </c>
      <c r="K49" s="15">
        <v>3</v>
      </c>
    </row>
    <row r="50" spans="2:11" x14ac:dyDescent="0.3">
      <c r="B50" s="2" t="s">
        <v>21</v>
      </c>
      <c r="D50" s="97"/>
      <c r="F50" s="97"/>
      <c r="H50" s="98"/>
      <c r="J50" s="15">
        <v>3</v>
      </c>
      <c r="K50" s="15">
        <v>3</v>
      </c>
    </row>
    <row r="51" spans="2:11" x14ac:dyDescent="0.3">
      <c r="B51" s="2" t="s">
        <v>22</v>
      </c>
      <c r="D51" s="97"/>
      <c r="F51" s="97"/>
      <c r="H51" s="98"/>
      <c r="J51" s="15">
        <v>3</v>
      </c>
      <c r="K51" s="15">
        <v>3</v>
      </c>
    </row>
    <row r="52" spans="2:11" ht="13.8" x14ac:dyDescent="0.25">
      <c r="B52" s="2" t="s">
        <v>132</v>
      </c>
      <c r="D52" s="99"/>
      <c r="E52" s="62"/>
      <c r="F52" s="99"/>
      <c r="G52" s="62"/>
      <c r="H52" s="100"/>
    </row>
    <row r="53" spans="2:11" ht="13.8" x14ac:dyDescent="0.25">
      <c r="B53" s="5" t="s">
        <v>23</v>
      </c>
      <c r="C53" s="5"/>
      <c r="D53" s="42">
        <f>SUM(D49:D52)</f>
        <v>0</v>
      </c>
      <c r="E53" s="63"/>
      <c r="F53" s="42">
        <f>SUM(F49:F52)</f>
        <v>0</v>
      </c>
      <c r="G53" s="63"/>
      <c r="H53" s="83">
        <f>SUM(H49:H52)</f>
        <v>0</v>
      </c>
      <c r="I53" s="11"/>
      <c r="J53" s="15">
        <v>3</v>
      </c>
      <c r="K53" s="15">
        <v>3</v>
      </c>
    </row>
    <row r="55" spans="2:11" x14ac:dyDescent="0.3">
      <c r="B55" s="1" t="s">
        <v>24</v>
      </c>
      <c r="C55" s="1"/>
    </row>
    <row r="56" spans="2:11" ht="13.8" x14ac:dyDescent="0.25">
      <c r="B56" s="2" t="s">
        <v>25</v>
      </c>
      <c r="D56" s="43"/>
      <c r="E56" s="62"/>
      <c r="F56" s="43"/>
      <c r="G56" s="62"/>
      <c r="H56" s="85"/>
      <c r="J56" s="15">
        <v>4</v>
      </c>
      <c r="K56" s="15">
        <v>4</v>
      </c>
    </row>
    <row r="57" spans="2:11" ht="13.8" x14ac:dyDescent="0.25">
      <c r="B57" s="2" t="s">
        <v>26</v>
      </c>
      <c r="D57" s="38"/>
      <c r="E57" s="62"/>
      <c r="F57" s="38"/>
      <c r="G57" s="62"/>
      <c r="H57" s="79"/>
      <c r="J57" s="15">
        <v>5</v>
      </c>
      <c r="K57" s="15">
        <v>4</v>
      </c>
    </row>
    <row r="58" spans="2:11" ht="13.8" x14ac:dyDescent="0.25">
      <c r="B58" s="5" t="s">
        <v>27</v>
      </c>
      <c r="C58" s="5"/>
      <c r="D58" s="42">
        <f>SUM(D56:D57)</f>
        <v>0</v>
      </c>
      <c r="E58" s="63"/>
      <c r="F58" s="42">
        <f>SUM(F56:F57)</f>
        <v>0</v>
      </c>
      <c r="G58" s="63"/>
      <c r="H58" s="83">
        <f>SUM(H56:H57)</f>
        <v>0</v>
      </c>
      <c r="I58" s="11"/>
    </row>
    <row r="60" spans="2:11" ht="17.399999999999999" x14ac:dyDescent="0.3">
      <c r="B60" s="1" t="s">
        <v>28</v>
      </c>
      <c r="C60" s="1"/>
      <c r="D60" s="44"/>
      <c r="E60" s="64"/>
      <c r="F60" s="44"/>
      <c r="G60" s="64"/>
      <c r="H60" s="86"/>
    </row>
    <row r="61" spans="2:11" ht="13.8" x14ac:dyDescent="0.25">
      <c r="B61" s="2" t="s">
        <v>30</v>
      </c>
      <c r="D61" s="43"/>
      <c r="E61" s="62"/>
      <c r="F61" s="43"/>
      <c r="G61" s="62"/>
      <c r="H61" s="85"/>
      <c r="J61" s="15" t="s">
        <v>99</v>
      </c>
      <c r="K61" s="15" t="s">
        <v>100</v>
      </c>
    </row>
    <row r="62" spans="2:11" ht="13.8" x14ac:dyDescent="0.25">
      <c r="B62" s="2" t="s">
        <v>29</v>
      </c>
      <c r="D62" s="38"/>
      <c r="E62" s="62"/>
      <c r="F62" s="38"/>
      <c r="G62" s="62"/>
      <c r="H62" s="79"/>
      <c r="J62" s="15" t="s">
        <v>101</v>
      </c>
      <c r="K62" s="15" t="s">
        <v>102</v>
      </c>
    </row>
    <row r="63" spans="2:11" ht="13.8" x14ac:dyDescent="0.25">
      <c r="B63" s="5" t="s">
        <v>1</v>
      </c>
      <c r="C63" s="5"/>
      <c r="D63" s="42">
        <f>SUM(D61-D62)</f>
        <v>0</v>
      </c>
      <c r="E63" s="63"/>
      <c r="F63" s="42">
        <f>SUM(F61-F62)</f>
        <v>0</v>
      </c>
      <c r="G63" s="63"/>
      <c r="H63" s="83">
        <f>SUM(H61-H62)</f>
        <v>0</v>
      </c>
      <c r="I63" s="11"/>
      <c r="J63" s="15" t="s">
        <v>103</v>
      </c>
      <c r="K63" s="15" t="s">
        <v>104</v>
      </c>
    </row>
    <row r="65" spans="1:11" x14ac:dyDescent="0.3">
      <c r="B65" s="1" t="s">
        <v>31</v>
      </c>
      <c r="C65" s="1"/>
      <c r="J65" s="15">
        <v>11</v>
      </c>
      <c r="K65" s="15">
        <v>8</v>
      </c>
    </row>
    <row r="66" spans="1:11" ht="13.8" x14ac:dyDescent="0.25">
      <c r="B66" s="29" t="s">
        <v>139</v>
      </c>
      <c r="D66" s="38">
        <v>57744.24</v>
      </c>
      <c r="E66" s="62"/>
      <c r="F66" s="38">
        <v>57744.24</v>
      </c>
      <c r="G66" s="62"/>
      <c r="H66" s="79">
        <f>36436.59</f>
        <v>36436.589999999997</v>
      </c>
    </row>
    <row r="67" spans="1:11" x14ac:dyDescent="0.3">
      <c r="B67" s="30"/>
      <c r="D67" s="40"/>
      <c r="F67" s="40"/>
      <c r="H67" s="81"/>
    </row>
    <row r="68" spans="1:11" x14ac:dyDescent="0.3">
      <c r="B68" s="30"/>
    </row>
    <row r="69" spans="1:11" ht="13.8" x14ac:dyDescent="0.25">
      <c r="B69" s="5" t="s">
        <v>32</v>
      </c>
      <c r="C69" s="5"/>
      <c r="D69" s="42">
        <f>SUM(D66:D68)</f>
        <v>57744.24</v>
      </c>
      <c r="E69" s="63"/>
      <c r="F69" s="42">
        <f>SUM(F66:F68)</f>
        <v>57744.24</v>
      </c>
      <c r="G69" s="63"/>
      <c r="H69" s="83">
        <f>SUM(H66:H68)</f>
        <v>36436.589999999997</v>
      </c>
      <c r="I69" s="11"/>
      <c r="J69" s="15">
        <v>11</v>
      </c>
      <c r="K69" s="15">
        <v>8</v>
      </c>
    </row>
    <row r="70" spans="1:11" ht="15" thickBot="1" x14ac:dyDescent="0.35"/>
    <row r="71" spans="1:11" ht="15" thickTop="1" thickBot="1" x14ac:dyDescent="0.3">
      <c r="B71" s="5" t="s">
        <v>33</v>
      </c>
      <c r="C71" s="5"/>
      <c r="D71" s="45">
        <f>SUM(D28+D34+D40+D46+D53+D58+D63+D69)</f>
        <v>79744.239999999991</v>
      </c>
      <c r="E71" s="65"/>
      <c r="F71" s="45">
        <f>SUM(F28+F34+F40+F46+F53+F58+F63+F69)</f>
        <v>78894.239999999991</v>
      </c>
      <c r="G71" s="65"/>
      <c r="H71" s="87">
        <f>SUM(H28+H34+H40+H46+H53+H58+H63+H69)</f>
        <v>75036.59</v>
      </c>
      <c r="I71" s="11"/>
      <c r="J71" s="15">
        <v>12</v>
      </c>
      <c r="K71" s="15">
        <v>9</v>
      </c>
    </row>
    <row r="72" spans="1:11" ht="15" thickTop="1" x14ac:dyDescent="0.3"/>
    <row r="73" spans="1:11" ht="36.6" x14ac:dyDescent="0.3">
      <c r="A73" s="1" t="s">
        <v>34</v>
      </c>
      <c r="J73" s="26" t="s">
        <v>113</v>
      </c>
      <c r="K73" s="26" t="s">
        <v>112</v>
      </c>
    </row>
    <row r="74" spans="1:11" x14ac:dyDescent="0.3">
      <c r="A74" s="1"/>
      <c r="B74" s="1" t="s">
        <v>16</v>
      </c>
      <c r="C74" s="1"/>
    </row>
    <row r="75" spans="1:11" x14ac:dyDescent="0.3">
      <c r="B75" s="2" t="s">
        <v>36</v>
      </c>
      <c r="J75" s="15">
        <v>22</v>
      </c>
      <c r="K75" s="15">
        <v>10</v>
      </c>
    </row>
    <row r="76" spans="1:11" ht="13.8" x14ac:dyDescent="0.25">
      <c r="B76" s="29"/>
      <c r="D76" s="38"/>
      <c r="E76" s="62"/>
      <c r="F76" s="38"/>
      <c r="G76" s="62"/>
      <c r="H76" s="79"/>
    </row>
    <row r="77" spans="1:11" x14ac:dyDescent="0.3">
      <c r="B77" s="30"/>
      <c r="D77" s="40"/>
      <c r="F77" s="40"/>
      <c r="H77" s="81"/>
    </row>
    <row r="78" spans="1:11" x14ac:dyDescent="0.3">
      <c r="B78" s="2" t="s">
        <v>37</v>
      </c>
      <c r="J78" s="15">
        <v>22</v>
      </c>
      <c r="K78" s="15">
        <v>10</v>
      </c>
    </row>
    <row r="79" spans="1:11" ht="13.8" x14ac:dyDescent="0.25">
      <c r="B79" s="29"/>
      <c r="D79" s="38"/>
      <c r="E79" s="62"/>
      <c r="F79" s="38"/>
      <c r="G79" s="62"/>
      <c r="H79" s="79"/>
    </row>
    <row r="80" spans="1:11" x14ac:dyDescent="0.3">
      <c r="B80" s="30"/>
      <c r="D80" s="40"/>
      <c r="F80" s="40"/>
      <c r="H80" s="81"/>
    </row>
    <row r="81" spans="2:11" x14ac:dyDescent="0.3">
      <c r="B81" s="2" t="s">
        <v>38</v>
      </c>
      <c r="J81" s="15">
        <v>22</v>
      </c>
      <c r="K81" s="15">
        <v>10</v>
      </c>
    </row>
    <row r="82" spans="2:11" ht="13.8" x14ac:dyDescent="0.25">
      <c r="B82" s="29"/>
      <c r="D82" s="38"/>
      <c r="E82" s="62"/>
      <c r="F82" s="38"/>
      <c r="G82" s="62"/>
      <c r="H82" s="79"/>
    </row>
    <row r="83" spans="2:11" x14ac:dyDescent="0.3">
      <c r="B83" s="30"/>
      <c r="D83" s="40"/>
      <c r="F83" s="40"/>
      <c r="H83" s="81"/>
    </row>
    <row r="84" spans="2:11" x14ac:dyDescent="0.3">
      <c r="B84" s="30"/>
    </row>
    <row r="85" spans="2:11" ht="13.8" x14ac:dyDescent="0.25">
      <c r="B85" s="5" t="s">
        <v>35</v>
      </c>
      <c r="C85" s="5"/>
      <c r="D85" s="42">
        <f>SUM(D76:D84)</f>
        <v>0</v>
      </c>
      <c r="E85" s="63"/>
      <c r="F85" s="42">
        <f>SUM(F76:F84)</f>
        <v>0</v>
      </c>
      <c r="G85" s="63"/>
      <c r="H85" s="88">
        <f>SUM(H76:H84)</f>
        <v>0</v>
      </c>
      <c r="I85" s="31"/>
      <c r="J85" s="19">
        <v>22</v>
      </c>
      <c r="K85" s="15">
        <v>10</v>
      </c>
    </row>
    <row r="86" spans="2:11" ht="24" x14ac:dyDescent="0.3">
      <c r="J86" s="20" t="s">
        <v>105</v>
      </c>
      <c r="K86" s="15" t="s">
        <v>114</v>
      </c>
    </row>
    <row r="87" spans="2:11" x14ac:dyDescent="0.3">
      <c r="B87" s="1" t="s">
        <v>39</v>
      </c>
      <c r="C87" s="1"/>
      <c r="J87" s="15">
        <v>40</v>
      </c>
      <c r="K87" s="15">
        <v>16</v>
      </c>
    </row>
    <row r="88" spans="2:11" ht="13.8" x14ac:dyDescent="0.25">
      <c r="B88" s="2" t="s">
        <v>44</v>
      </c>
      <c r="D88" s="101"/>
      <c r="E88" s="62"/>
      <c r="F88" s="101"/>
      <c r="G88" s="62"/>
      <c r="H88" s="102"/>
      <c r="J88" s="15">
        <v>40</v>
      </c>
      <c r="K88" s="15">
        <v>16</v>
      </c>
    </row>
    <row r="89" spans="2:11" ht="13.8" x14ac:dyDescent="0.25">
      <c r="B89" s="2" t="s">
        <v>43</v>
      </c>
      <c r="D89" s="101"/>
      <c r="E89" s="62"/>
      <c r="F89" s="101"/>
      <c r="G89" s="62"/>
      <c r="H89" s="103"/>
      <c r="J89" s="15">
        <v>40</v>
      </c>
      <c r="K89" s="15">
        <v>16</v>
      </c>
    </row>
    <row r="90" spans="2:11" ht="13.8" x14ac:dyDescent="0.25">
      <c r="B90" s="2" t="s">
        <v>40</v>
      </c>
      <c r="D90" s="101"/>
      <c r="E90" s="62"/>
      <c r="F90" s="101"/>
      <c r="G90" s="62"/>
      <c r="H90" s="103"/>
      <c r="J90" s="15">
        <v>40</v>
      </c>
      <c r="K90" s="15">
        <v>16</v>
      </c>
    </row>
    <row r="91" spans="2:11" ht="13.8" x14ac:dyDescent="0.25">
      <c r="B91" s="2" t="s">
        <v>41</v>
      </c>
      <c r="D91" s="101"/>
      <c r="E91" s="62"/>
      <c r="F91" s="101"/>
      <c r="G91" s="62"/>
      <c r="H91" s="102"/>
      <c r="J91" s="15">
        <v>40</v>
      </c>
      <c r="K91" s="15">
        <v>16</v>
      </c>
    </row>
    <row r="92" spans="2:11" ht="13.8" x14ac:dyDescent="0.25">
      <c r="B92" s="29"/>
      <c r="D92" s="101"/>
      <c r="E92" s="62"/>
      <c r="F92" s="101"/>
      <c r="G92" s="62"/>
      <c r="H92" s="102"/>
    </row>
    <row r="93" spans="2:11" ht="13.8" x14ac:dyDescent="0.25">
      <c r="B93" s="2" t="s">
        <v>42</v>
      </c>
      <c r="D93" s="101"/>
      <c r="E93" s="62"/>
      <c r="F93" s="101"/>
      <c r="G93" s="62"/>
      <c r="H93" s="102"/>
      <c r="J93" s="15">
        <v>40</v>
      </c>
      <c r="K93" s="15">
        <v>16</v>
      </c>
    </row>
    <row r="94" spans="2:11" ht="13.8" x14ac:dyDescent="0.25">
      <c r="B94" s="2" t="s">
        <v>45</v>
      </c>
      <c r="D94" s="101"/>
      <c r="E94" s="62"/>
      <c r="F94" s="101"/>
      <c r="G94" s="62"/>
      <c r="H94" s="103"/>
      <c r="J94" s="15">
        <v>40</v>
      </c>
      <c r="K94" s="15">
        <v>16</v>
      </c>
    </row>
    <row r="95" spans="2:11" ht="14.25" customHeight="1" x14ac:dyDescent="0.25">
      <c r="B95" s="2" t="s">
        <v>46</v>
      </c>
      <c r="D95" s="101"/>
      <c r="E95" s="62"/>
      <c r="F95" s="101"/>
      <c r="G95" s="62"/>
      <c r="H95" s="103"/>
      <c r="J95" s="15">
        <v>40</v>
      </c>
      <c r="K95" s="15">
        <v>16</v>
      </c>
    </row>
    <row r="96" spans="2:11" ht="13.8" x14ac:dyDescent="0.25">
      <c r="B96" s="2" t="s">
        <v>47</v>
      </c>
      <c r="D96" s="101"/>
      <c r="E96" s="62"/>
      <c r="F96" s="101"/>
      <c r="G96" s="62"/>
      <c r="H96" s="104"/>
      <c r="J96" s="15">
        <v>40</v>
      </c>
      <c r="K96" s="15">
        <v>16</v>
      </c>
    </row>
    <row r="97" spans="1:11" ht="13.8" x14ac:dyDescent="0.25">
      <c r="B97" s="29"/>
      <c r="D97" s="101"/>
      <c r="E97" s="62"/>
      <c r="F97" s="101"/>
      <c r="G97" s="62"/>
      <c r="H97" s="102"/>
    </row>
    <row r="98" spans="1:11" x14ac:dyDescent="0.3">
      <c r="B98" s="30"/>
      <c r="D98" s="105"/>
      <c r="F98" s="105"/>
      <c r="H98" s="106"/>
    </row>
    <row r="99" spans="1:11" ht="15" customHeight="1" x14ac:dyDescent="0.25">
      <c r="B99" s="5" t="s">
        <v>48</v>
      </c>
      <c r="C99" s="5"/>
      <c r="D99" s="42">
        <f>SUM(D88:D98)</f>
        <v>0</v>
      </c>
      <c r="E99" s="63"/>
      <c r="F99" s="42">
        <f>SUM(F88:F98)</f>
        <v>0</v>
      </c>
      <c r="G99" s="63"/>
      <c r="H99" s="83">
        <f>SUM(H88:H98)</f>
        <v>0</v>
      </c>
      <c r="I99" s="31"/>
      <c r="J99" s="19">
        <v>40</v>
      </c>
      <c r="K99" s="15">
        <v>16</v>
      </c>
    </row>
    <row r="100" spans="1:11" ht="24.75" customHeight="1" x14ac:dyDescent="0.3">
      <c r="J100" s="20" t="s">
        <v>105</v>
      </c>
    </row>
    <row r="101" spans="1:11" x14ac:dyDescent="0.3">
      <c r="B101" s="1" t="s">
        <v>49</v>
      </c>
      <c r="C101" s="1"/>
      <c r="J101" s="15">
        <v>43</v>
      </c>
      <c r="K101" s="15">
        <v>16</v>
      </c>
    </row>
    <row r="102" spans="1:11" ht="13.8" x14ac:dyDescent="0.25">
      <c r="B102" s="29"/>
      <c r="D102" s="38"/>
      <c r="E102" s="62"/>
      <c r="F102" s="38"/>
      <c r="G102" s="62"/>
      <c r="H102" s="79"/>
    </row>
    <row r="103" spans="1:11" x14ac:dyDescent="0.3">
      <c r="B103" s="30"/>
      <c r="D103" s="40"/>
      <c r="F103" s="40"/>
      <c r="H103" s="81"/>
    </row>
    <row r="104" spans="1:11" x14ac:dyDescent="0.3">
      <c r="B104" s="30"/>
    </row>
    <row r="105" spans="1:11" ht="13.8" x14ac:dyDescent="0.25">
      <c r="A105" s="1"/>
      <c r="B105" s="5" t="s">
        <v>50</v>
      </c>
      <c r="C105" s="5"/>
      <c r="D105" s="42">
        <f>SUM(D102:D104)</f>
        <v>0</v>
      </c>
      <c r="E105" s="63"/>
      <c r="F105" s="42">
        <f>SUM(F102:F104)</f>
        <v>0</v>
      </c>
      <c r="G105" s="63"/>
      <c r="H105" s="83">
        <f>SUM(H102:H104)</f>
        <v>0</v>
      </c>
      <c r="I105" s="31"/>
      <c r="J105" s="19">
        <v>43</v>
      </c>
      <c r="K105" s="15">
        <v>16</v>
      </c>
    </row>
    <row r="106" spans="1:11" ht="23.25" customHeight="1" x14ac:dyDescent="0.3">
      <c r="B106" s="3"/>
      <c r="C106" s="3"/>
      <c r="J106" s="20" t="s">
        <v>106</v>
      </c>
      <c r="K106" s="18"/>
    </row>
    <row r="107" spans="1:11" x14ac:dyDescent="0.3">
      <c r="B107" s="1" t="s">
        <v>51</v>
      </c>
      <c r="C107" s="1"/>
      <c r="D107" s="59"/>
      <c r="F107" s="59"/>
      <c r="H107" s="89"/>
      <c r="J107" s="15">
        <v>43</v>
      </c>
      <c r="K107" s="15">
        <v>16</v>
      </c>
    </row>
    <row r="108" spans="1:11" ht="13.8" x14ac:dyDescent="0.25">
      <c r="B108" s="12" t="s">
        <v>143</v>
      </c>
      <c r="D108" s="43">
        <v>40000</v>
      </c>
      <c r="E108" s="62"/>
      <c r="F108" s="43">
        <f>27075.44+8128.08+185.53+2945.25+877.95</f>
        <v>39212.249999999993</v>
      </c>
      <c r="G108" s="62"/>
      <c r="H108" s="85">
        <v>45000</v>
      </c>
    </row>
    <row r="109" spans="1:11" ht="13.8" x14ac:dyDescent="0.25">
      <c r="B109" s="12" t="s">
        <v>144</v>
      </c>
      <c r="C109" s="1"/>
      <c r="D109" s="41"/>
      <c r="E109" s="62"/>
      <c r="F109" s="41"/>
      <c r="G109" s="62"/>
      <c r="H109" s="82"/>
    </row>
    <row r="110" spans="1:11" ht="13.8" x14ac:dyDescent="0.25">
      <c r="B110" s="12" t="s">
        <v>145</v>
      </c>
      <c r="C110" s="1"/>
      <c r="D110" s="41">
        <v>500</v>
      </c>
      <c r="E110" s="62"/>
      <c r="F110" s="41">
        <f>131.59+200+156.52</f>
        <v>488.11</v>
      </c>
      <c r="G110" s="62"/>
      <c r="H110" s="82">
        <v>500</v>
      </c>
    </row>
    <row r="111" spans="1:11" ht="13.8" x14ac:dyDescent="0.25">
      <c r="B111" s="12" t="s">
        <v>152</v>
      </c>
      <c r="D111" s="43">
        <v>2000</v>
      </c>
      <c r="E111" s="62"/>
      <c r="F111" s="43">
        <f>1714.85+400+27.24</f>
        <v>2142.0899999999997</v>
      </c>
      <c r="G111" s="62"/>
      <c r="H111" s="85">
        <v>2500</v>
      </c>
    </row>
    <row r="112" spans="1:11" ht="13.8" x14ac:dyDescent="0.25">
      <c r="B112" s="12" t="s">
        <v>146</v>
      </c>
      <c r="C112" s="1"/>
      <c r="D112" s="41">
        <v>0</v>
      </c>
      <c r="E112" s="62"/>
      <c r="F112" s="41">
        <v>0</v>
      </c>
      <c r="G112" s="62"/>
      <c r="H112" s="41">
        <v>0</v>
      </c>
    </row>
    <row r="113" spans="2:11" ht="13.8" x14ac:dyDescent="0.25">
      <c r="B113" s="12"/>
      <c r="D113" s="41"/>
      <c r="E113" s="62"/>
      <c r="F113" s="41"/>
      <c r="H113" s="82"/>
      <c r="I113" s="5"/>
    </row>
    <row r="114" spans="2:11" ht="13.8" x14ac:dyDescent="0.25">
      <c r="B114" s="12" t="s">
        <v>148</v>
      </c>
      <c r="D114" s="41">
        <v>0</v>
      </c>
      <c r="E114" s="62"/>
      <c r="F114" s="41">
        <v>0</v>
      </c>
      <c r="H114" s="82">
        <v>0</v>
      </c>
    </row>
    <row r="115" spans="2:11" ht="13.8" x14ac:dyDescent="0.25">
      <c r="B115" s="12"/>
      <c r="C115" s="1"/>
      <c r="D115" s="41"/>
      <c r="E115" s="62"/>
      <c r="F115" s="41"/>
      <c r="G115" s="62"/>
      <c r="H115" s="41"/>
    </row>
    <row r="116" spans="2:11" ht="13.8" x14ac:dyDescent="0.25">
      <c r="B116" s="11" t="s">
        <v>52</v>
      </c>
      <c r="C116" s="5"/>
      <c r="D116" s="42">
        <f>SUM(D108:D114)</f>
        <v>42500</v>
      </c>
      <c r="E116" s="63"/>
      <c r="F116" s="42">
        <f>SUM(F108:F114)</f>
        <v>41842.44999999999</v>
      </c>
      <c r="G116" s="63"/>
      <c r="H116" s="83">
        <f>SUM(H108:H114)</f>
        <v>48000</v>
      </c>
      <c r="I116" s="31"/>
      <c r="J116" s="19">
        <v>43</v>
      </c>
      <c r="K116" s="15">
        <v>16</v>
      </c>
    </row>
    <row r="117" spans="2:11" ht="24" x14ac:dyDescent="0.3">
      <c r="J117" s="20" t="s">
        <v>105</v>
      </c>
    </row>
    <row r="118" spans="2:11" x14ac:dyDescent="0.3">
      <c r="B118" s="1" t="s">
        <v>53</v>
      </c>
      <c r="C118" s="1"/>
      <c r="J118" s="132" t="s">
        <v>114</v>
      </c>
      <c r="K118" s="133"/>
    </row>
    <row r="119" spans="2:11" ht="13.8" x14ac:dyDescent="0.25">
      <c r="B119" s="2" t="s">
        <v>55</v>
      </c>
      <c r="D119" s="43"/>
      <c r="E119" s="62"/>
      <c r="F119" s="43"/>
      <c r="G119" s="62"/>
      <c r="H119" s="90"/>
      <c r="J119" s="15">
        <v>38</v>
      </c>
      <c r="K119" s="15">
        <v>15</v>
      </c>
    </row>
    <row r="120" spans="2:11" ht="13.8" x14ac:dyDescent="0.25">
      <c r="B120" s="2" t="s">
        <v>54</v>
      </c>
      <c r="D120" s="43"/>
      <c r="E120" s="62"/>
      <c r="F120" s="43"/>
      <c r="G120" s="62"/>
      <c r="H120" s="90"/>
      <c r="J120" s="15">
        <v>38</v>
      </c>
      <c r="K120" s="15">
        <v>15</v>
      </c>
    </row>
    <row r="121" spans="2:11" ht="13.8" x14ac:dyDescent="0.25">
      <c r="B121" s="2" t="s">
        <v>56</v>
      </c>
      <c r="D121" s="43"/>
      <c r="E121" s="62"/>
      <c r="F121" s="43"/>
      <c r="G121" s="62"/>
      <c r="H121" s="90"/>
      <c r="J121" s="15">
        <v>38</v>
      </c>
      <c r="K121" s="15">
        <v>15</v>
      </c>
    </row>
    <row r="122" spans="2:11" ht="13.8" x14ac:dyDescent="0.25">
      <c r="B122" s="2" t="s">
        <v>57</v>
      </c>
      <c r="D122" s="43"/>
      <c r="E122" s="62"/>
      <c r="F122" s="43"/>
      <c r="G122" s="62"/>
      <c r="H122" s="90"/>
      <c r="J122" s="15">
        <v>38</v>
      </c>
      <c r="K122" s="15">
        <v>15</v>
      </c>
    </row>
    <row r="123" spans="2:11" ht="13.8" x14ac:dyDescent="0.25">
      <c r="B123" s="2" t="s">
        <v>58</v>
      </c>
      <c r="D123" s="43"/>
      <c r="E123" s="62"/>
      <c r="F123" s="43"/>
      <c r="G123" s="62"/>
      <c r="H123" s="90"/>
      <c r="J123" s="15">
        <v>35</v>
      </c>
      <c r="K123" s="15">
        <v>15</v>
      </c>
    </row>
    <row r="124" spans="2:11" ht="13.8" x14ac:dyDescent="0.25">
      <c r="B124" s="2" t="s">
        <v>59</v>
      </c>
      <c r="D124" s="43"/>
      <c r="E124" s="62"/>
      <c r="F124" s="43"/>
      <c r="G124" s="62"/>
      <c r="H124" s="90"/>
      <c r="J124" s="15">
        <v>38</v>
      </c>
      <c r="K124" s="15">
        <v>15</v>
      </c>
    </row>
    <row r="125" spans="2:11" ht="13.8" x14ac:dyDescent="0.25">
      <c r="B125" s="5" t="s">
        <v>60</v>
      </c>
      <c r="C125" s="5"/>
      <c r="D125" s="42">
        <f>SUM(D119:D124)</f>
        <v>0</v>
      </c>
      <c r="E125" s="63"/>
      <c r="F125" s="42">
        <f>SUM(F119:F124)</f>
        <v>0</v>
      </c>
      <c r="G125" s="63"/>
      <c r="H125" s="83">
        <f>SUM(H119:H124)</f>
        <v>0</v>
      </c>
      <c r="I125" s="31"/>
      <c r="J125" s="19" t="s">
        <v>115</v>
      </c>
      <c r="K125" s="15">
        <v>15</v>
      </c>
    </row>
    <row r="126" spans="2:11" ht="24" x14ac:dyDescent="0.3">
      <c r="J126" s="20" t="s">
        <v>105</v>
      </c>
    </row>
    <row r="127" spans="2:11" x14ac:dyDescent="0.3">
      <c r="B127" s="1" t="s">
        <v>61</v>
      </c>
      <c r="C127" s="1"/>
      <c r="J127" s="132" t="s">
        <v>114</v>
      </c>
      <c r="K127" s="133"/>
    </row>
    <row r="128" spans="2:11" ht="13.8" x14ac:dyDescent="0.25">
      <c r="B128" s="2" t="s">
        <v>62</v>
      </c>
      <c r="D128" s="38"/>
      <c r="E128" s="62"/>
      <c r="F128" s="38"/>
      <c r="G128" s="62"/>
      <c r="H128" s="79"/>
      <c r="J128" s="15">
        <v>40</v>
      </c>
      <c r="K128" s="15">
        <v>16</v>
      </c>
    </row>
    <row r="129" spans="2:11" x14ac:dyDescent="0.3">
      <c r="B129" s="29" t="s">
        <v>4</v>
      </c>
      <c r="D129" s="39"/>
      <c r="F129" s="39"/>
      <c r="H129" s="80"/>
    </row>
    <row r="130" spans="2:11" x14ac:dyDescent="0.3">
      <c r="B130" s="30"/>
      <c r="D130" s="40"/>
      <c r="F130" s="40"/>
      <c r="H130" s="80"/>
    </row>
    <row r="131" spans="2:11" x14ac:dyDescent="0.3">
      <c r="B131" s="2" t="s">
        <v>63</v>
      </c>
      <c r="J131" s="15">
        <v>40</v>
      </c>
      <c r="K131" s="15">
        <v>16</v>
      </c>
    </row>
    <row r="132" spans="2:11" ht="13.8" x14ac:dyDescent="0.25">
      <c r="D132" s="43"/>
      <c r="E132" s="62"/>
      <c r="F132" s="43"/>
      <c r="G132" s="62"/>
      <c r="H132" s="90"/>
    </row>
    <row r="133" spans="2:11" ht="13.8" x14ac:dyDescent="0.25">
      <c r="B133" s="58" t="s">
        <v>155</v>
      </c>
      <c r="D133" s="38">
        <v>600</v>
      </c>
      <c r="E133" s="62"/>
      <c r="F133" s="38">
        <f>119+103+119+119+137.5</f>
        <v>597.5</v>
      </c>
      <c r="G133" s="62"/>
      <c r="H133" s="79">
        <v>850</v>
      </c>
    </row>
    <row r="134" spans="2:11" ht="13.8" x14ac:dyDescent="0.25">
      <c r="B134" s="5" t="s">
        <v>64</v>
      </c>
      <c r="C134" s="5"/>
      <c r="D134" s="42">
        <f>SUM(D128:D133)</f>
        <v>600</v>
      </c>
      <c r="E134" s="63"/>
      <c r="F134" s="42">
        <f>SUM(F128:F133)</f>
        <v>597.5</v>
      </c>
      <c r="G134" s="63"/>
      <c r="H134" s="83">
        <f>SUM(H128:H133)</f>
        <v>850</v>
      </c>
      <c r="I134" s="31"/>
      <c r="J134" s="19">
        <v>40</v>
      </c>
      <c r="K134" s="15">
        <v>16</v>
      </c>
    </row>
    <row r="135" spans="2:11" ht="24" x14ac:dyDescent="0.3">
      <c r="J135" s="20" t="s">
        <v>105</v>
      </c>
    </row>
    <row r="136" spans="2:11" x14ac:dyDescent="0.3">
      <c r="B136" s="1" t="s">
        <v>65</v>
      </c>
      <c r="C136" s="1"/>
      <c r="J136" s="130" t="s">
        <v>114</v>
      </c>
      <c r="K136" s="130"/>
    </row>
    <row r="137" spans="2:11" ht="13.8" x14ac:dyDescent="0.25">
      <c r="B137" s="2" t="s">
        <v>66</v>
      </c>
      <c r="D137" s="101"/>
      <c r="E137" s="107"/>
      <c r="F137" s="101"/>
      <c r="G137" s="107"/>
      <c r="H137" s="104"/>
      <c r="J137" s="15">
        <v>43</v>
      </c>
      <c r="K137" s="15">
        <v>16</v>
      </c>
    </row>
    <row r="138" spans="2:11" ht="13.8" x14ac:dyDescent="0.25">
      <c r="B138" s="2" t="s">
        <v>67</v>
      </c>
      <c r="D138" s="101"/>
      <c r="E138" s="107"/>
      <c r="F138" s="101"/>
      <c r="G138" s="107"/>
      <c r="H138" s="104"/>
      <c r="J138" s="15">
        <v>43</v>
      </c>
      <c r="K138" s="15">
        <v>16</v>
      </c>
    </row>
    <row r="139" spans="2:11" ht="13.8" x14ac:dyDescent="0.25">
      <c r="B139" s="2" t="s">
        <v>68</v>
      </c>
      <c r="D139" s="101"/>
      <c r="E139" s="107"/>
      <c r="F139" s="101"/>
      <c r="G139" s="107"/>
      <c r="H139" s="104"/>
      <c r="J139" s="15">
        <v>43</v>
      </c>
      <c r="K139" s="15">
        <v>16</v>
      </c>
    </row>
    <row r="140" spans="2:11" ht="13.8" x14ac:dyDescent="0.25">
      <c r="B140" s="2" t="s">
        <v>69</v>
      </c>
      <c r="D140" s="108"/>
      <c r="E140" s="107"/>
      <c r="F140" s="108"/>
      <c r="G140" s="107"/>
      <c r="H140" s="103"/>
      <c r="J140" s="15">
        <v>39</v>
      </c>
      <c r="K140" s="15">
        <v>16</v>
      </c>
    </row>
    <row r="141" spans="2:11" ht="13.8" x14ac:dyDescent="0.25">
      <c r="B141" s="2" t="s">
        <v>70</v>
      </c>
      <c r="D141" s="108"/>
      <c r="E141" s="107"/>
      <c r="F141" s="108"/>
      <c r="G141" s="107"/>
      <c r="H141" s="103"/>
      <c r="J141" s="15" t="s">
        <v>107</v>
      </c>
      <c r="K141" s="15" t="s">
        <v>108</v>
      </c>
    </row>
    <row r="142" spans="2:11" ht="16.2" x14ac:dyDescent="0.25">
      <c r="B142" s="2" t="s">
        <v>109</v>
      </c>
      <c r="D142" s="108"/>
      <c r="E142" s="107"/>
      <c r="F142" s="108"/>
      <c r="G142" s="107"/>
      <c r="H142" s="103"/>
      <c r="J142" s="15">
        <v>40</v>
      </c>
      <c r="K142" s="15">
        <v>16</v>
      </c>
    </row>
    <row r="143" spans="2:11" ht="13.8" x14ac:dyDescent="0.25">
      <c r="B143" s="2" t="s">
        <v>71</v>
      </c>
      <c r="D143" s="99"/>
      <c r="E143" s="107"/>
      <c r="F143" s="99"/>
      <c r="G143" s="107"/>
      <c r="H143" s="100"/>
      <c r="J143" s="15">
        <v>33</v>
      </c>
      <c r="K143" s="15">
        <v>16</v>
      </c>
    </row>
    <row r="144" spans="2:11" ht="13.8" x14ac:dyDescent="0.25">
      <c r="B144" s="5" t="s">
        <v>72</v>
      </c>
      <c r="C144" s="5"/>
      <c r="D144" s="42">
        <f>SUM(D137:D143)</f>
        <v>0</v>
      </c>
      <c r="E144" s="63"/>
      <c r="F144" s="42">
        <f>SUM(F137:F143)</f>
        <v>0</v>
      </c>
      <c r="G144" s="63"/>
      <c r="H144" s="83">
        <f>SUM(H137:H143)</f>
        <v>0</v>
      </c>
      <c r="I144" s="31"/>
      <c r="J144" s="19" t="s">
        <v>114</v>
      </c>
    </row>
    <row r="145" spans="1:11" ht="24" x14ac:dyDescent="0.3">
      <c r="J145" s="20" t="s">
        <v>106</v>
      </c>
    </row>
    <row r="146" spans="1:11" x14ac:dyDescent="0.3">
      <c r="B146" s="1" t="s">
        <v>73</v>
      </c>
      <c r="C146" s="1"/>
      <c r="D146" s="59"/>
      <c r="F146" s="59"/>
      <c r="H146" s="89"/>
      <c r="J146" s="15">
        <v>43</v>
      </c>
      <c r="K146" s="15">
        <v>16</v>
      </c>
    </row>
    <row r="147" spans="1:11" ht="13.8" x14ac:dyDescent="0.25">
      <c r="B147" s="12" t="s">
        <v>140</v>
      </c>
      <c r="D147" s="41">
        <v>20</v>
      </c>
      <c r="E147" s="62"/>
      <c r="F147" s="41">
        <f>15.9+1.8</f>
        <v>17.7</v>
      </c>
      <c r="H147" s="82">
        <v>20</v>
      </c>
    </row>
    <row r="148" spans="1:11" ht="13.8" x14ac:dyDescent="0.25">
      <c r="B148" s="12" t="s">
        <v>141</v>
      </c>
      <c r="D148" s="41"/>
      <c r="E148" s="62"/>
      <c r="F148" s="41"/>
      <c r="H148" s="82"/>
    </row>
    <row r="149" spans="1:11" ht="13.8" x14ac:dyDescent="0.25">
      <c r="B149" s="11" t="s">
        <v>74</v>
      </c>
      <c r="C149" s="5"/>
      <c r="D149" s="42">
        <f>SUM(D147:D148)</f>
        <v>20</v>
      </c>
      <c r="E149" s="63"/>
      <c r="F149" s="42">
        <f>SUM(F147:F148)</f>
        <v>17.7</v>
      </c>
      <c r="G149" s="63"/>
      <c r="H149" s="42">
        <f>SUM(H147:H148)</f>
        <v>20</v>
      </c>
      <c r="I149" s="31"/>
      <c r="J149" s="19">
        <v>43</v>
      </c>
      <c r="K149" s="15">
        <v>16</v>
      </c>
    </row>
    <row r="150" spans="1:11" ht="24.6" thickBot="1" x14ac:dyDescent="0.35">
      <c r="J150" s="20" t="s">
        <v>105</v>
      </c>
    </row>
    <row r="151" spans="1:11" ht="15" thickTop="1" thickBot="1" x14ac:dyDescent="0.3">
      <c r="B151" s="5" t="s">
        <v>75</v>
      </c>
      <c r="C151" s="5"/>
      <c r="D151" s="45">
        <f>SUM(D85+D99+D105+D116+D125+D134+D144+D149)</f>
        <v>43120</v>
      </c>
      <c r="E151" s="66"/>
      <c r="F151" s="45">
        <f>SUM(F85+F99+F105+F116+F125+F134+F144+F149)</f>
        <v>42457.649999999987</v>
      </c>
      <c r="G151" s="66"/>
      <c r="H151" s="87">
        <f>SUM(H85+H99+H105+H116+H125+H134+H144+H149)</f>
        <v>48870</v>
      </c>
      <c r="I151" s="28"/>
      <c r="J151" s="15">
        <v>17</v>
      </c>
      <c r="K151" s="15">
        <v>17</v>
      </c>
    </row>
    <row r="152" spans="1:11" ht="15.6" thickTop="1" thickBot="1" x14ac:dyDescent="0.35"/>
    <row r="153" spans="1:11" thickBot="1" x14ac:dyDescent="0.3">
      <c r="B153" s="5" t="s">
        <v>76</v>
      </c>
      <c r="C153" s="5"/>
      <c r="D153" s="46">
        <f>SUM(D71-D151)</f>
        <v>36624.239999999991</v>
      </c>
      <c r="E153" s="67"/>
      <c r="F153" s="46">
        <f>SUM(F71-F151)</f>
        <v>36436.590000000004</v>
      </c>
      <c r="G153" s="67"/>
      <c r="H153" s="91">
        <f>SUM(H71-H151)</f>
        <v>26166.589999999997</v>
      </c>
      <c r="I153" s="11"/>
      <c r="J153" s="15">
        <v>18</v>
      </c>
      <c r="K153" s="15">
        <v>18</v>
      </c>
    </row>
    <row r="155" spans="1:11" ht="13.8" x14ac:dyDescent="0.25">
      <c r="B155" s="1"/>
      <c r="C155" s="1"/>
      <c r="D155" s="55" t="s">
        <v>79</v>
      </c>
      <c r="E155" s="68"/>
      <c r="F155" s="47" t="s">
        <v>77</v>
      </c>
      <c r="G155" s="61"/>
      <c r="H155" s="77"/>
      <c r="I155" s="5"/>
    </row>
    <row r="156" spans="1:11" x14ac:dyDescent="0.3">
      <c r="D156" s="47" t="s">
        <v>78</v>
      </c>
      <c r="E156" s="61"/>
      <c r="F156" s="47" t="s">
        <v>78</v>
      </c>
      <c r="G156" s="61"/>
    </row>
    <row r="157" spans="1:11" x14ac:dyDescent="0.3">
      <c r="A157" s="1" t="s">
        <v>80</v>
      </c>
    </row>
    <row r="158" spans="1:11" x14ac:dyDescent="0.3">
      <c r="B158" s="1" t="s">
        <v>136</v>
      </c>
      <c r="C158" s="1"/>
    </row>
    <row r="159" spans="1:11" x14ac:dyDescent="0.3">
      <c r="B159" s="2" t="s">
        <v>81</v>
      </c>
      <c r="D159" s="43">
        <v>57744.24</v>
      </c>
      <c r="E159" s="62"/>
      <c r="F159" s="43">
        <v>36436.589999999997</v>
      </c>
      <c r="H159" s="89"/>
    </row>
    <row r="160" spans="1:11" x14ac:dyDescent="0.3">
      <c r="B160" s="2" t="s">
        <v>82</v>
      </c>
      <c r="D160" s="41"/>
      <c r="E160" s="62"/>
      <c r="F160" s="41"/>
      <c r="H160" s="89"/>
    </row>
    <row r="161" spans="1:9" x14ac:dyDescent="0.3">
      <c r="B161" s="2" t="s">
        <v>83</v>
      </c>
      <c r="D161" s="41"/>
      <c r="E161" s="62"/>
      <c r="F161" s="41"/>
      <c r="H161" s="89"/>
    </row>
    <row r="162" spans="1:9" x14ac:dyDescent="0.3">
      <c r="B162" s="2" t="s">
        <v>84</v>
      </c>
      <c r="D162" s="38"/>
      <c r="E162" s="62"/>
      <c r="F162" s="38"/>
      <c r="H162" s="89"/>
    </row>
    <row r="163" spans="1:9" x14ac:dyDescent="0.3">
      <c r="B163" s="29"/>
      <c r="D163" s="39"/>
      <c r="F163" s="39"/>
    </row>
    <row r="164" spans="1:9" x14ac:dyDescent="0.3">
      <c r="B164" s="30"/>
    </row>
    <row r="165" spans="1:9" x14ac:dyDescent="0.3">
      <c r="B165" s="5" t="s">
        <v>85</v>
      </c>
      <c r="C165" s="5"/>
      <c r="D165" s="42">
        <f>SUM(D158:D164)</f>
        <v>57744.24</v>
      </c>
      <c r="E165" s="63"/>
      <c r="F165" s="42">
        <f>SUM(F158:F164)</f>
        <v>36436.589999999997</v>
      </c>
      <c r="G165" s="62"/>
    </row>
    <row r="167" spans="1:9" x14ac:dyDescent="0.3">
      <c r="B167" s="1" t="s">
        <v>87</v>
      </c>
      <c r="C167" s="1"/>
      <c r="D167" s="38">
        <v>0</v>
      </c>
      <c r="E167" s="62"/>
      <c r="F167" s="38">
        <v>0</v>
      </c>
    </row>
    <row r="168" spans="1:9" x14ac:dyDescent="0.3">
      <c r="B168" s="29"/>
      <c r="D168" s="39"/>
      <c r="F168" s="39"/>
    </row>
    <row r="169" spans="1:9" x14ac:dyDescent="0.3">
      <c r="B169" s="30"/>
    </row>
    <row r="170" spans="1:9" ht="13.8" x14ac:dyDescent="0.25">
      <c r="B170" s="5" t="s">
        <v>86</v>
      </c>
      <c r="C170" s="5"/>
      <c r="D170" s="42">
        <f>SUM(D168:D169)</f>
        <v>0</v>
      </c>
      <c r="E170" s="63"/>
      <c r="F170" s="42">
        <f>SUM(F168:F169)</f>
        <v>0</v>
      </c>
      <c r="G170" s="62"/>
      <c r="H170" s="77"/>
      <c r="I170" s="5"/>
    </row>
    <row r="171" spans="1:9" thickBot="1" x14ac:dyDescent="0.3">
      <c r="B171" s="5"/>
      <c r="C171" s="5"/>
      <c r="D171" s="36"/>
      <c r="E171" s="62"/>
      <c r="F171" s="36"/>
      <c r="G171" s="62"/>
      <c r="H171" s="77"/>
      <c r="I171" s="5"/>
    </row>
    <row r="172" spans="1:9" ht="15" thickTop="1" thickBot="1" x14ac:dyDescent="0.3">
      <c r="B172" s="5" t="s">
        <v>94</v>
      </c>
      <c r="C172" s="5"/>
      <c r="D172" s="45">
        <f>SUM(D165+D170)</f>
        <v>57744.24</v>
      </c>
      <c r="E172" s="65"/>
      <c r="F172" s="45">
        <f>SUM(F165+F170)</f>
        <v>36436.589999999997</v>
      </c>
      <c r="G172" s="62"/>
      <c r="H172" s="77"/>
      <c r="I172" s="5"/>
    </row>
    <row r="173" spans="1:9" thickTop="1" x14ac:dyDescent="0.25">
      <c r="B173" s="5"/>
      <c r="C173" s="5"/>
      <c r="D173" s="36"/>
      <c r="E173" s="62"/>
      <c r="F173" s="36"/>
      <c r="G173" s="62"/>
      <c r="H173" s="77"/>
      <c r="I173" s="5"/>
    </row>
    <row r="174" spans="1:9" ht="15" thickBot="1" x14ac:dyDescent="0.35"/>
    <row r="175" spans="1:9" ht="15" thickTop="1" x14ac:dyDescent="0.3">
      <c r="A175" s="7" t="s">
        <v>88</v>
      </c>
      <c r="B175" s="8"/>
      <c r="C175" s="8"/>
      <c r="D175" s="32" t="s">
        <v>114</v>
      </c>
      <c r="E175" s="69"/>
      <c r="F175" s="48" t="s">
        <v>93</v>
      </c>
      <c r="G175" s="62"/>
    </row>
    <row r="176" spans="1:9" x14ac:dyDescent="0.3">
      <c r="A176" s="9"/>
      <c r="B176" s="10" t="s">
        <v>89</v>
      </c>
      <c r="C176" s="10"/>
      <c r="D176" s="33" t="s">
        <v>114</v>
      </c>
      <c r="E176" s="70"/>
      <c r="F176" s="49">
        <f>SUM($F$71)</f>
        <v>78894.239999999991</v>
      </c>
      <c r="G176" s="70"/>
    </row>
    <row r="177" spans="1:11" x14ac:dyDescent="0.3">
      <c r="A177" s="9"/>
      <c r="B177" s="10" t="s">
        <v>90</v>
      </c>
      <c r="C177" s="10"/>
      <c r="D177" s="33" t="s">
        <v>114</v>
      </c>
      <c r="E177" s="70"/>
      <c r="F177" s="50">
        <f>SUM($F$172)</f>
        <v>36436.589999999997</v>
      </c>
      <c r="G177" s="70"/>
    </row>
    <row r="178" spans="1:11" x14ac:dyDescent="0.3">
      <c r="A178" s="9"/>
      <c r="B178" s="11" t="s">
        <v>114</v>
      </c>
      <c r="C178" s="11"/>
      <c r="D178" s="33" t="s">
        <v>125</v>
      </c>
      <c r="F178" s="51" t="s">
        <v>114</v>
      </c>
      <c r="G178" s="70"/>
    </row>
    <row r="179" spans="1:11" x14ac:dyDescent="0.3">
      <c r="A179" s="9"/>
      <c r="B179" s="10" t="s">
        <v>91</v>
      </c>
      <c r="C179" s="10"/>
      <c r="D179" s="33" t="s">
        <v>114</v>
      </c>
      <c r="E179" s="70"/>
      <c r="F179" s="49">
        <f>SUM($F$151)</f>
        <v>42457.649999999987</v>
      </c>
      <c r="G179" s="70"/>
    </row>
    <row r="180" spans="1:11" x14ac:dyDescent="0.3">
      <c r="A180" s="9"/>
      <c r="B180" s="10" t="s">
        <v>92</v>
      </c>
      <c r="C180" s="10"/>
      <c r="D180" s="33"/>
      <c r="F180" s="50" t="s">
        <v>114</v>
      </c>
    </row>
    <row r="181" spans="1:11" ht="15" thickBot="1" x14ac:dyDescent="0.35">
      <c r="A181" s="13"/>
      <c r="B181" s="14" t="s">
        <v>114</v>
      </c>
      <c r="C181" s="14"/>
      <c r="D181" s="34"/>
      <c r="E181" s="71"/>
      <c r="F181" s="52" t="s">
        <v>114</v>
      </c>
      <c r="G181" s="70"/>
    </row>
    <row r="182" spans="1:11" ht="15" thickTop="1" x14ac:dyDescent="0.3"/>
    <row r="183" spans="1:11" x14ac:dyDescent="0.3">
      <c r="A183" s="1" t="s">
        <v>137</v>
      </c>
    </row>
    <row r="185" spans="1:11" s="16" customFormat="1" ht="13.2" x14ac:dyDescent="0.25">
      <c r="B185" s="23" t="s">
        <v>138</v>
      </c>
      <c r="C185" s="23"/>
      <c r="D185" s="56"/>
      <c r="E185" s="72"/>
      <c r="F185" s="53"/>
      <c r="G185" s="74"/>
      <c r="H185" s="92"/>
      <c r="I185" s="24"/>
      <c r="J185" s="25"/>
      <c r="K185" s="25"/>
    </row>
    <row r="186" spans="1:11" s="16" customFormat="1" ht="13.2" x14ac:dyDescent="0.25">
      <c r="B186" s="23" t="s">
        <v>119</v>
      </c>
      <c r="C186" s="23"/>
      <c r="D186" s="56"/>
      <c r="E186" s="72"/>
      <c r="F186" s="53"/>
      <c r="G186" s="74"/>
      <c r="H186" s="92"/>
      <c r="I186" s="24"/>
      <c r="J186" s="25"/>
      <c r="K186" s="25"/>
    </row>
    <row r="187" spans="1:11" s="16" customFormat="1" ht="13.2" x14ac:dyDescent="0.25">
      <c r="B187" s="23" t="s">
        <v>120</v>
      </c>
      <c r="C187" s="23"/>
      <c r="D187" s="56"/>
      <c r="E187" s="72"/>
      <c r="F187" s="53"/>
      <c r="G187" s="74"/>
      <c r="H187" s="92"/>
      <c r="I187" s="24"/>
      <c r="J187" s="25"/>
      <c r="K187" s="25"/>
    </row>
    <row r="188" spans="1:11" s="16" customFormat="1" ht="13.2" x14ac:dyDescent="0.25">
      <c r="B188" s="23" t="s">
        <v>121</v>
      </c>
      <c r="C188" s="23"/>
      <c r="D188" s="56"/>
      <c r="E188" s="72"/>
      <c r="F188" s="53"/>
      <c r="G188" s="74"/>
      <c r="H188" s="92"/>
      <c r="I188" s="24"/>
      <c r="J188" s="25"/>
      <c r="K188" s="25"/>
    </row>
    <row r="189" spans="1:11" x14ac:dyDescent="0.3">
      <c r="B189" s="17"/>
      <c r="C189" s="17"/>
      <c r="D189" s="56"/>
      <c r="E189" s="72"/>
    </row>
    <row r="190" spans="1:11" s="16" customFormat="1" ht="13.2" x14ac:dyDescent="0.25">
      <c r="B190" s="23" t="s">
        <v>122</v>
      </c>
      <c r="C190" s="23"/>
      <c r="D190" s="56"/>
      <c r="E190" s="72"/>
      <c r="F190" s="53"/>
      <c r="G190" s="74"/>
      <c r="H190" s="92"/>
      <c r="I190" s="24"/>
      <c r="J190" s="25"/>
      <c r="K190" s="25"/>
    </row>
    <row r="191" spans="1:11" s="16" customFormat="1" ht="13.2" x14ac:dyDescent="0.25">
      <c r="B191" s="23" t="s">
        <v>123</v>
      </c>
      <c r="C191" s="23"/>
      <c r="D191" s="56"/>
      <c r="E191" s="72"/>
      <c r="F191" s="53"/>
      <c r="G191" s="74"/>
      <c r="H191" s="92"/>
      <c r="I191" s="24"/>
      <c r="J191" s="25"/>
      <c r="K191" s="25"/>
    </row>
    <row r="192" spans="1:11" ht="9.75" customHeight="1" x14ac:dyDescent="0.3">
      <c r="D192" s="57"/>
      <c r="E192" s="73"/>
    </row>
    <row r="193" spans="2:8" x14ac:dyDescent="0.3">
      <c r="B193" s="1" t="s">
        <v>116</v>
      </c>
      <c r="C193" s="1"/>
      <c r="D193" s="57"/>
      <c r="E193" s="73"/>
    </row>
    <row r="194" spans="2:8" ht="7.5" customHeight="1" x14ac:dyDescent="0.3">
      <c r="D194" s="57"/>
      <c r="E194" s="73"/>
    </row>
    <row r="195" spans="2:8" x14ac:dyDescent="0.3">
      <c r="B195" s="21" t="s">
        <v>129</v>
      </c>
      <c r="C195" s="21"/>
      <c r="D195" s="57"/>
      <c r="E195" s="73"/>
    </row>
    <row r="196" spans="2:8" x14ac:dyDescent="0.3">
      <c r="B196" s="21" t="s">
        <v>124</v>
      </c>
      <c r="C196" s="21"/>
      <c r="D196" s="57"/>
      <c r="E196" s="73"/>
    </row>
    <row r="197" spans="2:8" ht="5.25" customHeight="1" x14ac:dyDescent="0.3">
      <c r="B197" s="21" t="s">
        <v>114</v>
      </c>
      <c r="C197" s="21"/>
      <c r="D197" s="57"/>
      <c r="E197" s="73"/>
    </row>
    <row r="198" spans="2:8" x14ac:dyDescent="0.3">
      <c r="B198" s="21" t="s">
        <v>127</v>
      </c>
      <c r="C198" s="21"/>
      <c r="D198" s="57"/>
      <c r="E198" s="73"/>
      <c r="F198" s="54" t="s">
        <v>114</v>
      </c>
      <c r="G198" s="75"/>
      <c r="H198" s="78" t="s">
        <v>114</v>
      </c>
    </row>
    <row r="199" spans="2:8" x14ac:dyDescent="0.3">
      <c r="B199" s="21" t="s">
        <v>126</v>
      </c>
      <c r="C199" s="21"/>
      <c r="D199" s="57"/>
      <c r="E199" s="73"/>
    </row>
    <row r="200" spans="2:8" ht="10.5" customHeight="1" x14ac:dyDescent="0.3">
      <c r="B200" s="21"/>
      <c r="C200" s="21"/>
      <c r="D200" s="57"/>
      <c r="E200" s="73"/>
    </row>
    <row r="201" spans="2:8" x14ac:dyDescent="0.3">
      <c r="B201" s="1" t="s">
        <v>117</v>
      </c>
      <c r="C201" s="1"/>
    </row>
    <row r="202" spans="2:8" ht="6" customHeight="1" x14ac:dyDescent="0.3"/>
    <row r="203" spans="2:8" x14ac:dyDescent="0.3">
      <c r="B203" s="21" t="s">
        <v>118</v>
      </c>
      <c r="C203" s="21"/>
    </row>
    <row r="204" spans="2:8" x14ac:dyDescent="0.3">
      <c r="B204" s="21" t="s">
        <v>124</v>
      </c>
      <c r="C204" s="21"/>
    </row>
    <row r="205" spans="2:8" ht="9" customHeight="1" x14ac:dyDescent="0.3">
      <c r="B205" s="21" t="s">
        <v>114</v>
      </c>
      <c r="C205" s="21"/>
    </row>
    <row r="206" spans="2:8" x14ac:dyDescent="0.3">
      <c r="B206" s="21" t="s">
        <v>128</v>
      </c>
      <c r="C206" s="21"/>
    </row>
    <row r="207" spans="2:8" x14ac:dyDescent="0.3">
      <c r="B207" s="21" t="s">
        <v>126</v>
      </c>
      <c r="C207" s="21"/>
    </row>
    <row r="817" spans="1:1" x14ac:dyDescent="0.3">
      <c r="A817" t="s">
        <v>95</v>
      </c>
    </row>
  </sheetData>
  <mergeCells count="7">
    <mergeCell ref="J118:K118"/>
    <mergeCell ref="J127:K127"/>
    <mergeCell ref="J136:K136"/>
    <mergeCell ref="A1:H1"/>
    <mergeCell ref="A2:H2"/>
    <mergeCell ref="A3:H3"/>
    <mergeCell ref="J3:K3"/>
  </mergeCells>
  <phoneticPr fontId="0" type="noConversion"/>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17"/>
  <sheetViews>
    <sheetView zoomScale="65" workbookViewId="0">
      <selection sqref="A1:H1"/>
    </sheetView>
  </sheetViews>
  <sheetFormatPr defaultRowHeight="14.4" x14ac:dyDescent="0.3"/>
  <cols>
    <col min="1" max="1" width="3" style="2" customWidth="1"/>
    <col min="2" max="2" width="54.44140625" style="2" customWidth="1"/>
    <col min="3" max="3" width="1.33203125" style="2" customWidth="1"/>
    <col min="4" max="4" width="15" style="37" customWidth="1"/>
    <col min="5" max="5" width="1" style="60" customWidth="1"/>
    <col min="6" max="6" width="14.5546875" style="37" customWidth="1"/>
    <col min="7" max="7" width="0.88671875" style="60" customWidth="1"/>
    <col min="8" max="8" width="15.6640625" style="78" customWidth="1"/>
    <col min="9" max="9" width="0.6640625" style="6" customWidth="1"/>
    <col min="10" max="10" width="11.44140625" style="15" customWidth="1"/>
    <col min="11" max="11" width="10.6640625" style="15" customWidth="1"/>
  </cols>
  <sheetData>
    <row r="1" spans="1:11" ht="13.8" x14ac:dyDescent="0.25">
      <c r="A1" s="129" t="s">
        <v>133</v>
      </c>
      <c r="B1" s="129"/>
      <c r="C1" s="129"/>
      <c r="D1" s="129"/>
      <c r="E1" s="129"/>
      <c r="F1" s="129"/>
      <c r="G1" s="129"/>
      <c r="H1" s="129"/>
      <c r="I1" s="4"/>
    </row>
    <row r="2" spans="1:11" ht="13.8" x14ac:dyDescent="0.25">
      <c r="A2" s="129" t="s">
        <v>156</v>
      </c>
      <c r="B2" s="129"/>
      <c r="C2" s="129"/>
      <c r="D2" s="129"/>
      <c r="E2" s="129"/>
      <c r="F2" s="129"/>
      <c r="G2" s="129"/>
      <c r="H2" s="129"/>
      <c r="I2" s="22"/>
    </row>
    <row r="3" spans="1:11" ht="13.8" x14ac:dyDescent="0.25">
      <c r="A3" s="129" t="s">
        <v>157</v>
      </c>
      <c r="B3" s="129"/>
      <c r="C3" s="129"/>
      <c r="D3" s="129"/>
      <c r="E3" s="129"/>
      <c r="F3" s="129"/>
      <c r="G3" s="129"/>
      <c r="H3" s="129"/>
      <c r="I3" s="22"/>
      <c r="J3" s="131" t="s">
        <v>110</v>
      </c>
      <c r="K3" s="131"/>
    </row>
    <row r="5" spans="1:11" ht="36" x14ac:dyDescent="0.25">
      <c r="D5" s="35" t="s">
        <v>0</v>
      </c>
      <c r="E5" s="61"/>
      <c r="F5" s="35" t="s">
        <v>134</v>
      </c>
      <c r="G5" s="61"/>
      <c r="H5" s="76" t="s">
        <v>135</v>
      </c>
      <c r="I5" s="27"/>
      <c r="J5" s="26" t="s">
        <v>111</v>
      </c>
      <c r="K5" s="26" t="s">
        <v>112</v>
      </c>
    </row>
    <row r="6" spans="1:11" ht="13.8" x14ac:dyDescent="0.25">
      <c r="A6" s="1" t="s">
        <v>2</v>
      </c>
      <c r="D6" s="36"/>
      <c r="E6" s="62"/>
      <c r="F6" s="36"/>
      <c r="G6" s="62"/>
      <c r="H6" s="77"/>
      <c r="I6" s="5"/>
    </row>
    <row r="7" spans="1:11" x14ac:dyDescent="0.3">
      <c r="B7" s="1" t="s">
        <v>16</v>
      </c>
      <c r="C7" s="1"/>
    </row>
    <row r="8" spans="1:11" ht="13.8" x14ac:dyDescent="0.25">
      <c r="A8" s="1"/>
      <c r="B8" s="2" t="s">
        <v>5</v>
      </c>
      <c r="D8" s="38"/>
      <c r="E8" s="62"/>
      <c r="F8" s="38"/>
      <c r="G8" s="62"/>
      <c r="H8" s="79"/>
      <c r="J8" s="15" t="s">
        <v>96</v>
      </c>
      <c r="K8" s="15">
        <v>1</v>
      </c>
    </row>
    <row r="9" spans="1:11" x14ac:dyDescent="0.3">
      <c r="A9" s="1"/>
      <c r="B9" s="29" t="s">
        <v>3</v>
      </c>
      <c r="D9" s="39"/>
      <c r="F9" s="39"/>
      <c r="H9" s="80"/>
    </row>
    <row r="10" spans="1:11" x14ac:dyDescent="0.3">
      <c r="A10" s="1"/>
      <c r="B10" s="30"/>
      <c r="D10" s="40"/>
      <c r="F10" s="40"/>
      <c r="H10" s="81"/>
    </row>
    <row r="11" spans="1:11" ht="13.8" x14ac:dyDescent="0.25">
      <c r="A11" s="1"/>
      <c r="B11" s="2" t="s">
        <v>8</v>
      </c>
      <c r="D11" s="38"/>
      <c r="E11" s="62"/>
      <c r="F11" s="38"/>
      <c r="G11" s="62"/>
      <c r="H11" s="79"/>
      <c r="J11" s="15" t="s">
        <v>96</v>
      </c>
      <c r="K11" s="15">
        <v>1</v>
      </c>
    </row>
    <row r="12" spans="1:11" x14ac:dyDescent="0.3">
      <c r="A12" s="1"/>
      <c r="B12" s="29"/>
      <c r="D12" s="39"/>
      <c r="F12" s="39"/>
      <c r="H12" s="80"/>
    </row>
    <row r="13" spans="1:11" x14ac:dyDescent="0.3">
      <c r="A13" s="1"/>
      <c r="B13" s="30"/>
      <c r="D13" s="40"/>
      <c r="F13" s="40"/>
      <c r="H13" s="81"/>
    </row>
    <row r="14" spans="1:11" ht="13.8" x14ac:dyDescent="0.25">
      <c r="A14" s="1"/>
      <c r="B14" s="2" t="s">
        <v>6</v>
      </c>
      <c r="D14" s="38"/>
      <c r="E14" s="62"/>
      <c r="F14" s="38"/>
      <c r="G14" s="62"/>
      <c r="H14" s="79"/>
      <c r="J14" s="15" t="s">
        <v>96</v>
      </c>
      <c r="K14" s="15">
        <v>1</v>
      </c>
    </row>
    <row r="15" spans="1:11" x14ac:dyDescent="0.3">
      <c r="A15" s="1"/>
      <c r="B15" s="29"/>
      <c r="D15" s="39"/>
      <c r="F15" s="39"/>
      <c r="H15" s="80"/>
    </row>
    <row r="16" spans="1:11" x14ac:dyDescent="0.3">
      <c r="A16" s="1"/>
      <c r="B16" s="30"/>
      <c r="D16" s="40"/>
      <c r="F16" s="40"/>
      <c r="H16" s="81"/>
    </row>
    <row r="17" spans="1:11" ht="13.8" x14ac:dyDescent="0.25">
      <c r="A17" s="1"/>
      <c r="B17" s="2" t="s">
        <v>7</v>
      </c>
      <c r="D17" s="38"/>
      <c r="F17" s="38"/>
      <c r="G17" s="62"/>
      <c r="H17" s="79"/>
      <c r="J17" s="15" t="s">
        <v>96</v>
      </c>
      <c r="K17" s="15">
        <v>1</v>
      </c>
    </row>
    <row r="18" spans="1:11" x14ac:dyDescent="0.3">
      <c r="A18" s="1"/>
      <c r="B18" s="29"/>
      <c r="D18" s="39"/>
      <c r="F18" s="39"/>
      <c r="H18" s="80"/>
    </row>
    <row r="19" spans="1:11" x14ac:dyDescent="0.3">
      <c r="A19" s="1"/>
      <c r="B19" s="30"/>
      <c r="D19" s="40"/>
      <c r="F19" s="40"/>
      <c r="H19" s="81"/>
    </row>
    <row r="20" spans="1:11" ht="13.8" x14ac:dyDescent="0.25">
      <c r="A20" s="1"/>
      <c r="B20" s="2" t="s">
        <v>9</v>
      </c>
      <c r="D20" s="38"/>
      <c r="E20" s="62"/>
      <c r="F20" s="38"/>
      <c r="G20" s="62"/>
      <c r="H20" s="79">
        <v>9000</v>
      </c>
      <c r="J20" s="15" t="s">
        <v>96</v>
      </c>
      <c r="K20" s="15">
        <v>1</v>
      </c>
    </row>
    <row r="21" spans="1:11" x14ac:dyDescent="0.3">
      <c r="A21" s="1"/>
      <c r="B21" s="29"/>
      <c r="D21" s="39"/>
      <c r="F21" s="39"/>
      <c r="H21" s="80"/>
    </row>
    <row r="22" spans="1:11" x14ac:dyDescent="0.3">
      <c r="A22" s="1"/>
      <c r="B22" s="29"/>
      <c r="D22" s="40"/>
      <c r="F22" s="40"/>
      <c r="H22" s="81"/>
    </row>
    <row r="23" spans="1:11" ht="13.8" x14ac:dyDescent="0.25">
      <c r="A23" s="1"/>
      <c r="B23" s="2" t="s">
        <v>10</v>
      </c>
      <c r="D23" s="38"/>
      <c r="E23" s="62"/>
      <c r="F23" s="38"/>
      <c r="G23" s="62"/>
      <c r="H23" s="79">
        <v>8500</v>
      </c>
      <c r="J23" s="15" t="s">
        <v>96</v>
      </c>
      <c r="K23" s="15">
        <v>1</v>
      </c>
    </row>
    <row r="24" spans="1:11" x14ac:dyDescent="0.3">
      <c r="A24" s="1"/>
      <c r="B24" s="29" t="s">
        <v>114</v>
      </c>
      <c r="D24" s="39"/>
      <c r="F24" s="39"/>
      <c r="H24" s="80"/>
    </row>
    <row r="25" spans="1:11" x14ac:dyDescent="0.3">
      <c r="A25" s="1"/>
      <c r="B25" s="29"/>
      <c r="D25" s="40"/>
      <c r="F25" s="40"/>
      <c r="H25" s="81"/>
    </row>
    <row r="26" spans="1:11" ht="13.8" x14ac:dyDescent="0.25">
      <c r="A26" s="1"/>
      <c r="B26" s="2" t="s">
        <v>130</v>
      </c>
      <c r="D26" s="41"/>
      <c r="E26" s="62"/>
      <c r="F26" s="41"/>
      <c r="G26" s="62"/>
      <c r="H26" s="82"/>
      <c r="J26" s="15" t="s">
        <v>97</v>
      </c>
      <c r="K26" s="15">
        <v>1</v>
      </c>
    </row>
    <row r="27" spans="1:11" ht="13.8" x14ac:dyDescent="0.25">
      <c r="A27" s="1"/>
      <c r="B27" s="2" t="s">
        <v>131</v>
      </c>
      <c r="D27" s="38"/>
      <c r="E27" s="62"/>
      <c r="F27" s="38"/>
      <c r="G27" s="62"/>
      <c r="H27" s="79"/>
      <c r="J27" s="15" t="s">
        <v>97</v>
      </c>
      <c r="K27" s="15">
        <v>1</v>
      </c>
    </row>
    <row r="28" spans="1:11" ht="13.8" x14ac:dyDescent="0.25">
      <c r="A28" s="1"/>
      <c r="B28" s="5" t="s">
        <v>15</v>
      </c>
      <c r="C28" s="5"/>
      <c r="D28" s="42">
        <f>SUM(D8:D27)</f>
        <v>0</v>
      </c>
      <c r="E28" s="63"/>
      <c r="F28" s="42">
        <f>SUM(F8:F27)</f>
        <v>0</v>
      </c>
      <c r="G28" s="63"/>
      <c r="H28" s="42">
        <f>SUM(H8:H27)</f>
        <v>17500</v>
      </c>
      <c r="I28" s="11"/>
      <c r="J28" s="15" t="s">
        <v>98</v>
      </c>
      <c r="K28" s="15">
        <v>1</v>
      </c>
    </row>
    <row r="29" spans="1:11" x14ac:dyDescent="0.3">
      <c r="A29" s="1"/>
    </row>
    <row r="30" spans="1:11" x14ac:dyDescent="0.3">
      <c r="A30" s="1"/>
      <c r="B30" s="1" t="s">
        <v>14</v>
      </c>
      <c r="C30" s="1"/>
      <c r="J30" s="15">
        <v>2</v>
      </c>
      <c r="K30" s="15">
        <v>2</v>
      </c>
    </row>
    <row r="31" spans="1:11" ht="13.8" x14ac:dyDescent="0.25">
      <c r="A31" s="1"/>
      <c r="B31" s="58" t="s">
        <v>158</v>
      </c>
      <c r="D31" s="38">
        <v>10650</v>
      </c>
      <c r="E31" s="62"/>
      <c r="F31" s="38">
        <v>10650</v>
      </c>
      <c r="G31" s="62"/>
      <c r="H31" s="79">
        <v>20000</v>
      </c>
    </row>
    <row r="32" spans="1:11" x14ac:dyDescent="0.3">
      <c r="A32" s="1"/>
      <c r="B32" s="30"/>
      <c r="D32" s="40"/>
      <c r="F32" s="40"/>
      <c r="H32" s="81"/>
    </row>
    <row r="33" spans="1:11" x14ac:dyDescent="0.3">
      <c r="A33" s="1"/>
      <c r="B33" s="30"/>
    </row>
    <row r="34" spans="1:11" ht="13.8" x14ac:dyDescent="0.25">
      <c r="A34" s="1"/>
      <c r="B34" s="5" t="s">
        <v>13</v>
      </c>
      <c r="C34" s="5"/>
      <c r="D34" s="42">
        <f>SUM(D31:D33)</f>
        <v>10650</v>
      </c>
      <c r="E34" s="63"/>
      <c r="F34" s="42">
        <f>SUM(F31:F33)</f>
        <v>10650</v>
      </c>
      <c r="G34" s="63"/>
      <c r="H34" s="84">
        <f>SUM(H31:H33)</f>
        <v>20000</v>
      </c>
      <c r="I34" s="11"/>
      <c r="J34" s="15">
        <v>2</v>
      </c>
      <c r="K34" s="15">
        <v>2</v>
      </c>
    </row>
    <row r="35" spans="1:11" x14ac:dyDescent="0.3">
      <c r="A35" s="1"/>
    </row>
    <row r="36" spans="1:11" x14ac:dyDescent="0.3">
      <c r="A36" s="1"/>
      <c r="B36" s="1" t="s">
        <v>11</v>
      </c>
      <c r="C36" s="1"/>
      <c r="J36" s="15">
        <v>2</v>
      </c>
      <c r="K36" s="15">
        <v>2</v>
      </c>
    </row>
    <row r="37" spans="1:11" ht="13.8" x14ac:dyDescent="0.25">
      <c r="A37" s="1"/>
      <c r="B37" s="29"/>
      <c r="D37" s="38"/>
      <c r="E37" s="62"/>
      <c r="F37" s="38"/>
      <c r="G37" s="62"/>
      <c r="H37" s="79"/>
    </row>
    <row r="38" spans="1:11" x14ac:dyDescent="0.3">
      <c r="A38" s="1"/>
      <c r="B38" s="30"/>
      <c r="D38" s="40"/>
      <c r="F38" s="40"/>
      <c r="H38" s="81"/>
    </row>
    <row r="39" spans="1:11" x14ac:dyDescent="0.3">
      <c r="A39" s="1"/>
      <c r="B39" s="30"/>
    </row>
    <row r="40" spans="1:11" ht="13.8" x14ac:dyDescent="0.25">
      <c r="A40" s="1"/>
      <c r="B40" s="5" t="s">
        <v>12</v>
      </c>
      <c r="C40" s="5"/>
      <c r="D40" s="42">
        <f>SUM(D37:D39)</f>
        <v>0</v>
      </c>
      <c r="E40" s="63"/>
      <c r="F40" s="42">
        <f>SUM(F37:F39)</f>
        <v>0</v>
      </c>
      <c r="G40" s="63"/>
      <c r="H40" s="83">
        <f>SUM(H37:H39)</f>
        <v>0</v>
      </c>
      <c r="I40" s="11"/>
      <c r="J40" s="15">
        <v>2</v>
      </c>
      <c r="K40" s="15">
        <v>2</v>
      </c>
    </row>
    <row r="41" spans="1:11" x14ac:dyDescent="0.3">
      <c r="A41" s="1"/>
    </row>
    <row r="42" spans="1:11" x14ac:dyDescent="0.3">
      <c r="A42" s="1"/>
      <c r="B42" s="1" t="s">
        <v>17</v>
      </c>
      <c r="C42" s="1"/>
      <c r="J42" s="15">
        <v>2</v>
      </c>
      <c r="K42" s="15">
        <v>2</v>
      </c>
    </row>
    <row r="43" spans="1:11" ht="13.8" x14ac:dyDescent="0.25">
      <c r="A43" s="1"/>
      <c r="B43" s="29"/>
      <c r="D43" s="38"/>
      <c r="E43" s="62"/>
      <c r="F43" s="38"/>
      <c r="G43" s="62"/>
      <c r="H43" s="79"/>
    </row>
    <row r="44" spans="1:11" x14ac:dyDescent="0.3">
      <c r="A44" s="1"/>
      <c r="B44" s="30"/>
      <c r="D44" s="40"/>
      <c r="F44" s="40"/>
      <c r="H44" s="81"/>
    </row>
    <row r="45" spans="1:11" x14ac:dyDescent="0.3">
      <c r="A45" s="1"/>
      <c r="B45" s="30"/>
    </row>
    <row r="46" spans="1:11" ht="13.8" x14ac:dyDescent="0.25">
      <c r="A46" s="1"/>
      <c r="B46" s="5" t="s">
        <v>18</v>
      </c>
      <c r="C46" s="5"/>
      <c r="D46" s="42">
        <f>SUM(D43:D45)</f>
        <v>0</v>
      </c>
      <c r="E46" s="63"/>
      <c r="F46" s="42">
        <f>SUM(F43:F45)</f>
        <v>0</v>
      </c>
      <c r="G46" s="63"/>
      <c r="H46" s="83">
        <f>SUM(H43:H45)</f>
        <v>0</v>
      </c>
      <c r="I46" s="11"/>
      <c r="J46" s="15">
        <v>2</v>
      </c>
      <c r="K46" s="15">
        <v>2</v>
      </c>
    </row>
    <row r="48" spans="1:11" x14ac:dyDescent="0.3">
      <c r="B48" s="1" t="s">
        <v>19</v>
      </c>
      <c r="C48" s="1"/>
    </row>
    <row r="49" spans="2:11" x14ac:dyDescent="0.3">
      <c r="B49" s="2" t="s">
        <v>20</v>
      </c>
      <c r="D49" s="95"/>
      <c r="F49" s="95"/>
      <c r="H49" s="96"/>
      <c r="J49" s="15">
        <v>3</v>
      </c>
      <c r="K49" s="15">
        <v>3</v>
      </c>
    </row>
    <row r="50" spans="2:11" x14ac:dyDescent="0.3">
      <c r="B50" s="2" t="s">
        <v>21</v>
      </c>
      <c r="D50" s="97"/>
      <c r="F50" s="97"/>
      <c r="H50" s="98"/>
      <c r="J50" s="15">
        <v>3</v>
      </c>
      <c r="K50" s="15">
        <v>3</v>
      </c>
    </row>
    <row r="51" spans="2:11" x14ac:dyDescent="0.3">
      <c r="B51" s="2" t="s">
        <v>22</v>
      </c>
      <c r="D51" s="97"/>
      <c r="F51" s="97"/>
      <c r="H51" s="98"/>
      <c r="J51" s="15">
        <v>3</v>
      </c>
      <c r="K51" s="15">
        <v>3</v>
      </c>
    </row>
    <row r="52" spans="2:11" ht="13.8" x14ac:dyDescent="0.25">
      <c r="B52" s="2" t="s">
        <v>132</v>
      </c>
      <c r="D52" s="99"/>
      <c r="E52" s="62"/>
      <c r="F52" s="99"/>
      <c r="G52" s="62"/>
      <c r="H52" s="100"/>
    </row>
    <row r="53" spans="2:11" ht="13.8" x14ac:dyDescent="0.25">
      <c r="B53" s="5" t="s">
        <v>23</v>
      </c>
      <c r="C53" s="5"/>
      <c r="D53" s="42">
        <f>SUM(D49:D52)</f>
        <v>0</v>
      </c>
      <c r="E53" s="63"/>
      <c r="F53" s="42">
        <f>SUM(F49:F52)</f>
        <v>0</v>
      </c>
      <c r="G53" s="63"/>
      <c r="H53" s="83">
        <f>SUM(H49:H52)</f>
        <v>0</v>
      </c>
      <c r="I53" s="11"/>
      <c r="J53" s="15">
        <v>3</v>
      </c>
      <c r="K53" s="15">
        <v>3</v>
      </c>
    </row>
    <row r="55" spans="2:11" x14ac:dyDescent="0.3">
      <c r="B55" s="1" t="s">
        <v>24</v>
      </c>
      <c r="C55" s="1"/>
    </row>
    <row r="56" spans="2:11" ht="13.8" x14ac:dyDescent="0.25">
      <c r="B56" s="2" t="s">
        <v>25</v>
      </c>
      <c r="D56" s="43">
        <v>17.25</v>
      </c>
      <c r="E56" s="62"/>
      <c r="F56" s="43">
        <v>17.25</v>
      </c>
      <c r="G56" s="62"/>
      <c r="H56" s="85">
        <v>35</v>
      </c>
      <c r="J56" s="15">
        <v>4</v>
      </c>
      <c r="K56" s="15">
        <v>4</v>
      </c>
    </row>
    <row r="57" spans="2:11" ht="13.8" x14ac:dyDescent="0.25">
      <c r="B57" s="2" t="s">
        <v>26</v>
      </c>
      <c r="D57" s="38"/>
      <c r="E57" s="62"/>
      <c r="F57" s="38"/>
      <c r="G57" s="62"/>
      <c r="H57" s="79"/>
      <c r="J57" s="15">
        <v>5</v>
      </c>
      <c r="K57" s="15">
        <v>4</v>
      </c>
    </row>
    <row r="58" spans="2:11" ht="13.8" x14ac:dyDescent="0.25">
      <c r="B58" s="5" t="s">
        <v>27</v>
      </c>
      <c r="C58" s="5"/>
      <c r="D58" s="42">
        <f>SUM(D56:D57)</f>
        <v>17.25</v>
      </c>
      <c r="E58" s="63"/>
      <c r="F58" s="42">
        <f>SUM(F56:F57)</f>
        <v>17.25</v>
      </c>
      <c r="G58" s="63"/>
      <c r="H58" s="83">
        <f>SUM(H56:H57)</f>
        <v>35</v>
      </c>
      <c r="I58" s="11"/>
    </row>
    <row r="60" spans="2:11" ht="17.399999999999999" x14ac:dyDescent="0.3">
      <c r="B60" s="1" t="s">
        <v>28</v>
      </c>
      <c r="C60" s="1"/>
      <c r="D60" s="44"/>
      <c r="E60" s="64"/>
      <c r="F60" s="44"/>
      <c r="G60" s="64"/>
      <c r="H60" s="86"/>
    </row>
    <row r="61" spans="2:11" ht="13.8" x14ac:dyDescent="0.25">
      <c r="B61" s="2" t="s">
        <v>30</v>
      </c>
      <c r="D61" s="43"/>
      <c r="E61" s="62"/>
      <c r="F61" s="43"/>
      <c r="G61" s="62"/>
      <c r="H61" s="85"/>
      <c r="J61" s="15" t="s">
        <v>99</v>
      </c>
      <c r="K61" s="15" t="s">
        <v>100</v>
      </c>
    </row>
    <row r="62" spans="2:11" ht="13.8" x14ac:dyDescent="0.25">
      <c r="B62" s="2" t="s">
        <v>29</v>
      </c>
      <c r="D62" s="38"/>
      <c r="E62" s="62"/>
      <c r="F62" s="38"/>
      <c r="G62" s="62"/>
      <c r="H62" s="79"/>
      <c r="J62" s="15" t="s">
        <v>101</v>
      </c>
      <c r="K62" s="15" t="s">
        <v>102</v>
      </c>
    </row>
    <row r="63" spans="2:11" ht="13.8" x14ac:dyDescent="0.25">
      <c r="B63" s="5" t="s">
        <v>1</v>
      </c>
      <c r="C63" s="5"/>
      <c r="D63" s="42">
        <f>SUM(D61-D62)</f>
        <v>0</v>
      </c>
      <c r="E63" s="63"/>
      <c r="F63" s="42">
        <f>SUM(F61-F62)</f>
        <v>0</v>
      </c>
      <c r="G63" s="63"/>
      <c r="H63" s="83">
        <f>SUM(H61-H62)</f>
        <v>0</v>
      </c>
      <c r="I63" s="11"/>
      <c r="J63" s="15" t="s">
        <v>103</v>
      </c>
      <c r="K63" s="15" t="s">
        <v>104</v>
      </c>
    </row>
    <row r="65" spans="1:11" x14ac:dyDescent="0.3">
      <c r="B65" s="1" t="s">
        <v>31</v>
      </c>
      <c r="C65" s="1"/>
      <c r="J65" s="15">
        <v>11</v>
      </c>
      <c r="K65" s="15">
        <v>8</v>
      </c>
    </row>
    <row r="66" spans="1:11" ht="13.8" x14ac:dyDescent="0.25">
      <c r="B66" s="29" t="s">
        <v>139</v>
      </c>
      <c r="D66" s="38">
        <v>9094.98</v>
      </c>
      <c r="E66" s="62"/>
      <c r="F66" s="38">
        <v>9094.98</v>
      </c>
      <c r="G66" s="62"/>
      <c r="H66" s="38">
        <v>3494</v>
      </c>
    </row>
    <row r="67" spans="1:11" x14ac:dyDescent="0.3">
      <c r="B67" s="30"/>
      <c r="D67" s="40"/>
      <c r="F67" s="40"/>
      <c r="H67" s="81"/>
    </row>
    <row r="68" spans="1:11" x14ac:dyDescent="0.3">
      <c r="B68" s="30"/>
    </row>
    <row r="69" spans="1:11" ht="13.8" x14ac:dyDescent="0.25">
      <c r="B69" s="5" t="s">
        <v>32</v>
      </c>
      <c r="C69" s="5"/>
      <c r="D69" s="42">
        <f>SUM(D66:D68)</f>
        <v>9094.98</v>
      </c>
      <c r="E69" s="63"/>
      <c r="F69" s="42">
        <f>SUM(F66:F68)</f>
        <v>9094.98</v>
      </c>
      <c r="G69" s="63"/>
      <c r="H69" s="42">
        <f>SUM(H66:H68)</f>
        <v>3494</v>
      </c>
      <c r="I69" s="11"/>
      <c r="J69" s="15">
        <v>11</v>
      </c>
      <c r="K69" s="15">
        <v>8</v>
      </c>
    </row>
    <row r="70" spans="1:11" ht="15" thickBot="1" x14ac:dyDescent="0.35"/>
    <row r="71" spans="1:11" ht="15" thickTop="1" thickBot="1" x14ac:dyDescent="0.3">
      <c r="B71" s="5" t="s">
        <v>33</v>
      </c>
      <c r="C71" s="5"/>
      <c r="D71" s="45">
        <f>SUM(D28+D34+D40+D46+D53+D58+D63+D69)</f>
        <v>19762.23</v>
      </c>
      <c r="E71" s="65"/>
      <c r="F71" s="45">
        <f>SUM(F28+F34+F40+F46+F53+F58+F63+F69)</f>
        <v>19762.23</v>
      </c>
      <c r="G71" s="65"/>
      <c r="H71" s="45">
        <f>SUM(H28+H34+H40+H46+H53+H58+H63+H69)</f>
        <v>41029</v>
      </c>
      <c r="I71" s="11"/>
      <c r="J71" s="15">
        <v>12</v>
      </c>
      <c r="K71" s="15">
        <v>9</v>
      </c>
    </row>
    <row r="72" spans="1:11" ht="15" thickTop="1" x14ac:dyDescent="0.3"/>
    <row r="73" spans="1:11" ht="36.6" x14ac:dyDescent="0.3">
      <c r="A73" s="1" t="s">
        <v>34</v>
      </c>
      <c r="J73" s="26" t="s">
        <v>113</v>
      </c>
      <c r="K73" s="26" t="s">
        <v>112</v>
      </c>
    </row>
    <row r="74" spans="1:11" x14ac:dyDescent="0.3">
      <c r="A74" s="1"/>
      <c r="B74" s="1" t="s">
        <v>16</v>
      </c>
      <c r="C74" s="1"/>
    </row>
    <row r="75" spans="1:11" x14ac:dyDescent="0.3">
      <c r="B75" s="2" t="s">
        <v>36</v>
      </c>
      <c r="J75" s="15">
        <v>22</v>
      </c>
      <c r="K75" s="15">
        <v>10</v>
      </c>
    </row>
    <row r="76" spans="1:11" ht="13.8" x14ac:dyDescent="0.25">
      <c r="B76" s="29"/>
      <c r="D76" s="38"/>
      <c r="E76" s="62"/>
      <c r="F76" s="38"/>
      <c r="G76" s="62"/>
      <c r="H76" s="79"/>
    </row>
    <row r="77" spans="1:11" x14ac:dyDescent="0.3">
      <c r="B77" s="30"/>
      <c r="D77" s="40"/>
      <c r="F77" s="40"/>
      <c r="H77" s="81"/>
    </row>
    <row r="78" spans="1:11" x14ac:dyDescent="0.3">
      <c r="B78" s="2" t="s">
        <v>37</v>
      </c>
      <c r="J78" s="15">
        <v>22</v>
      </c>
      <c r="K78" s="15">
        <v>10</v>
      </c>
    </row>
    <row r="79" spans="1:11" ht="13.8" x14ac:dyDescent="0.25">
      <c r="B79" s="29"/>
      <c r="D79" s="38"/>
      <c r="E79" s="62"/>
      <c r="F79" s="38"/>
      <c r="G79" s="62"/>
      <c r="H79" s="79"/>
    </row>
    <row r="80" spans="1:11" x14ac:dyDescent="0.3">
      <c r="B80" s="30"/>
      <c r="D80" s="40"/>
      <c r="F80" s="40"/>
      <c r="H80" s="81"/>
    </row>
    <row r="81" spans="2:11" x14ac:dyDescent="0.3">
      <c r="B81" s="2" t="s">
        <v>38</v>
      </c>
      <c r="J81" s="15">
        <v>22</v>
      </c>
      <c r="K81" s="15">
        <v>10</v>
      </c>
    </row>
    <row r="82" spans="2:11" ht="13.8" x14ac:dyDescent="0.25">
      <c r="B82" s="29"/>
      <c r="D82" s="38"/>
      <c r="E82" s="62"/>
      <c r="F82" s="38"/>
      <c r="G82" s="62"/>
      <c r="H82" s="79"/>
    </row>
    <row r="83" spans="2:11" x14ac:dyDescent="0.3">
      <c r="B83" s="30"/>
      <c r="D83" s="40"/>
      <c r="F83" s="40"/>
      <c r="H83" s="81"/>
    </row>
    <row r="84" spans="2:11" x14ac:dyDescent="0.3">
      <c r="B84" s="30"/>
    </row>
    <row r="85" spans="2:11" ht="13.8" x14ac:dyDescent="0.25">
      <c r="B85" s="5" t="s">
        <v>35</v>
      </c>
      <c r="C85" s="5"/>
      <c r="D85" s="42">
        <f>SUM(D76:D84)</f>
        <v>0</v>
      </c>
      <c r="E85" s="63"/>
      <c r="F85" s="42">
        <f>SUM(F76:F84)</f>
        <v>0</v>
      </c>
      <c r="G85" s="63"/>
      <c r="H85" s="88">
        <f>SUM(H76:H84)</f>
        <v>0</v>
      </c>
      <c r="I85" s="31"/>
      <c r="J85" s="19">
        <v>22</v>
      </c>
      <c r="K85" s="15">
        <v>10</v>
      </c>
    </row>
    <row r="86" spans="2:11" ht="24" x14ac:dyDescent="0.3">
      <c r="J86" s="20" t="s">
        <v>105</v>
      </c>
      <c r="K86" s="15" t="s">
        <v>114</v>
      </c>
    </row>
    <row r="87" spans="2:11" x14ac:dyDescent="0.3">
      <c r="B87" s="1" t="s">
        <v>39</v>
      </c>
      <c r="C87" s="1"/>
      <c r="J87" s="15">
        <v>40</v>
      </c>
      <c r="K87" s="15">
        <v>16</v>
      </c>
    </row>
    <row r="88" spans="2:11" ht="13.8" x14ac:dyDescent="0.25">
      <c r="B88" s="2" t="s">
        <v>44</v>
      </c>
      <c r="D88" s="101"/>
      <c r="E88" s="62"/>
      <c r="F88" s="101"/>
      <c r="G88" s="62"/>
      <c r="H88" s="102"/>
      <c r="J88" s="15">
        <v>40</v>
      </c>
      <c r="K88" s="15">
        <v>16</v>
      </c>
    </row>
    <row r="89" spans="2:11" ht="13.8" x14ac:dyDescent="0.25">
      <c r="B89" s="2" t="s">
        <v>43</v>
      </c>
      <c r="D89" s="101"/>
      <c r="E89" s="62"/>
      <c r="F89" s="101"/>
      <c r="G89" s="62"/>
      <c r="H89" s="103"/>
      <c r="J89" s="15">
        <v>40</v>
      </c>
      <c r="K89" s="15">
        <v>16</v>
      </c>
    </row>
    <row r="90" spans="2:11" ht="13.8" x14ac:dyDescent="0.25">
      <c r="B90" s="2" t="s">
        <v>40</v>
      </c>
      <c r="D90" s="101"/>
      <c r="E90" s="62"/>
      <c r="F90" s="101"/>
      <c r="G90" s="62"/>
      <c r="H90" s="103"/>
      <c r="J90" s="15">
        <v>40</v>
      </c>
      <c r="K90" s="15">
        <v>16</v>
      </c>
    </row>
    <row r="91" spans="2:11" ht="13.8" x14ac:dyDescent="0.25">
      <c r="B91" s="2" t="s">
        <v>41</v>
      </c>
      <c r="D91" s="101"/>
      <c r="E91" s="62"/>
      <c r="F91" s="101"/>
      <c r="G91" s="62"/>
      <c r="H91" s="102"/>
      <c r="J91" s="15">
        <v>40</v>
      </c>
      <c r="K91" s="15">
        <v>16</v>
      </c>
    </row>
    <row r="92" spans="2:11" ht="13.8" x14ac:dyDescent="0.25">
      <c r="B92" s="29"/>
      <c r="D92" s="101"/>
      <c r="E92" s="62"/>
      <c r="F92" s="101"/>
      <c r="G92" s="62"/>
      <c r="H92" s="102"/>
    </row>
    <row r="93" spans="2:11" ht="13.8" x14ac:dyDescent="0.25">
      <c r="B93" s="2" t="s">
        <v>42</v>
      </c>
      <c r="D93" s="101"/>
      <c r="E93" s="62"/>
      <c r="F93" s="101"/>
      <c r="G93" s="62"/>
      <c r="H93" s="102"/>
      <c r="J93" s="15">
        <v>40</v>
      </c>
      <c r="K93" s="15">
        <v>16</v>
      </c>
    </row>
    <row r="94" spans="2:11" ht="13.8" x14ac:dyDescent="0.25">
      <c r="B94" s="2" t="s">
        <v>45</v>
      </c>
      <c r="D94" s="101"/>
      <c r="E94" s="62"/>
      <c r="F94" s="101"/>
      <c r="G94" s="62"/>
      <c r="H94" s="103"/>
      <c r="J94" s="15">
        <v>40</v>
      </c>
      <c r="K94" s="15">
        <v>16</v>
      </c>
    </row>
    <row r="95" spans="2:11" ht="14.25" customHeight="1" x14ac:dyDescent="0.25">
      <c r="B95" s="2" t="s">
        <v>46</v>
      </c>
      <c r="D95" s="101"/>
      <c r="E95" s="62"/>
      <c r="F95" s="101"/>
      <c r="G95" s="62"/>
      <c r="H95" s="103"/>
      <c r="J95" s="15">
        <v>40</v>
      </c>
      <c r="K95" s="15">
        <v>16</v>
      </c>
    </row>
    <row r="96" spans="2:11" ht="13.8" x14ac:dyDescent="0.25">
      <c r="B96" s="2" t="s">
        <v>47</v>
      </c>
      <c r="D96" s="101"/>
      <c r="E96" s="62"/>
      <c r="F96" s="101"/>
      <c r="G96" s="62"/>
      <c r="H96" s="104"/>
      <c r="J96" s="15">
        <v>40</v>
      </c>
      <c r="K96" s="15">
        <v>16</v>
      </c>
    </row>
    <row r="97" spans="1:11" ht="13.8" x14ac:dyDescent="0.25">
      <c r="B97" s="29"/>
      <c r="D97" s="101"/>
      <c r="E97" s="62"/>
      <c r="F97" s="101"/>
      <c r="G97" s="62"/>
      <c r="H97" s="102"/>
    </row>
    <row r="98" spans="1:11" x14ac:dyDescent="0.3">
      <c r="B98" s="30"/>
      <c r="D98" s="105"/>
      <c r="F98" s="105"/>
      <c r="H98" s="106"/>
    </row>
    <row r="99" spans="1:11" ht="15" customHeight="1" x14ac:dyDescent="0.25">
      <c r="B99" s="5" t="s">
        <v>48</v>
      </c>
      <c r="C99" s="5"/>
      <c r="D99" s="42">
        <f>SUM(D88:D98)</f>
        <v>0</v>
      </c>
      <c r="E99" s="63"/>
      <c r="F99" s="42">
        <f>SUM(F88:F98)</f>
        <v>0</v>
      </c>
      <c r="G99" s="63"/>
      <c r="H99" s="83">
        <f>SUM(H88:H98)</f>
        <v>0</v>
      </c>
      <c r="I99" s="31"/>
      <c r="J99" s="19">
        <v>40</v>
      </c>
      <c r="K99" s="15">
        <v>16</v>
      </c>
    </row>
    <row r="100" spans="1:11" ht="24.75" customHeight="1" x14ac:dyDescent="0.3">
      <c r="J100" s="20" t="s">
        <v>105</v>
      </c>
    </row>
    <row r="101" spans="1:11" x14ac:dyDescent="0.3">
      <c r="B101" s="1" t="s">
        <v>49</v>
      </c>
      <c r="C101" s="1"/>
      <c r="J101" s="15">
        <v>43</v>
      </c>
      <c r="K101" s="15">
        <v>16</v>
      </c>
    </row>
    <row r="102" spans="1:11" ht="13.8" x14ac:dyDescent="0.25">
      <c r="B102" s="29"/>
      <c r="D102" s="38"/>
      <c r="E102" s="62"/>
      <c r="F102" s="38"/>
      <c r="G102" s="62"/>
      <c r="H102" s="79"/>
    </row>
    <row r="103" spans="1:11" x14ac:dyDescent="0.3">
      <c r="B103" s="30"/>
      <c r="D103" s="40"/>
      <c r="F103" s="40"/>
      <c r="H103" s="81"/>
    </row>
    <row r="104" spans="1:11" x14ac:dyDescent="0.3">
      <c r="B104" s="30"/>
    </row>
    <row r="105" spans="1:11" ht="13.8" x14ac:dyDescent="0.25">
      <c r="A105" s="1"/>
      <c r="B105" s="5" t="s">
        <v>50</v>
      </c>
      <c r="C105" s="5"/>
      <c r="D105" s="42">
        <f>SUM(D102:D104)</f>
        <v>0</v>
      </c>
      <c r="E105" s="63"/>
      <c r="F105" s="42">
        <f>SUM(F102:F104)</f>
        <v>0</v>
      </c>
      <c r="G105" s="63"/>
      <c r="H105" s="83">
        <f>SUM(H102:H104)</f>
        <v>0</v>
      </c>
      <c r="I105" s="31"/>
      <c r="J105" s="19">
        <v>43</v>
      </c>
      <c r="K105" s="15">
        <v>16</v>
      </c>
    </row>
    <row r="106" spans="1:11" ht="23.25" customHeight="1" x14ac:dyDescent="0.3">
      <c r="B106" s="3"/>
      <c r="C106" s="3"/>
      <c r="J106" s="20" t="s">
        <v>106</v>
      </c>
      <c r="K106" s="18"/>
    </row>
    <row r="107" spans="1:11" x14ac:dyDescent="0.3">
      <c r="B107" s="1" t="s">
        <v>51</v>
      </c>
      <c r="C107" s="1"/>
      <c r="D107" s="59"/>
      <c r="F107" s="59"/>
      <c r="H107" s="89"/>
      <c r="J107" s="15">
        <v>43</v>
      </c>
      <c r="K107" s="15">
        <v>16</v>
      </c>
    </row>
    <row r="108" spans="1:11" ht="13.8" x14ac:dyDescent="0.25">
      <c r="B108" s="12" t="s">
        <v>143</v>
      </c>
      <c r="D108" s="43">
        <v>14795.03</v>
      </c>
      <c r="E108" s="62"/>
      <c r="F108" s="43">
        <v>14795.03</v>
      </c>
      <c r="G108" s="62"/>
      <c r="H108" s="85">
        <v>24000</v>
      </c>
    </row>
    <row r="109" spans="1:11" ht="13.8" x14ac:dyDescent="0.25">
      <c r="D109" s="43"/>
      <c r="E109" s="62"/>
      <c r="F109" s="43"/>
      <c r="G109" s="62"/>
      <c r="H109" s="85"/>
    </row>
    <row r="110" spans="1:11" ht="13.8" x14ac:dyDescent="0.25">
      <c r="B110" s="12" t="s">
        <v>159</v>
      </c>
      <c r="C110" s="1"/>
      <c r="D110" s="41">
        <v>176.46</v>
      </c>
      <c r="E110" s="62"/>
      <c r="F110" s="41">
        <v>176.46</v>
      </c>
      <c r="G110" s="62"/>
      <c r="H110" s="82">
        <v>1000</v>
      </c>
    </row>
    <row r="111" spans="1:11" ht="13.8" x14ac:dyDescent="0.25">
      <c r="B111" s="12" t="s">
        <v>163</v>
      </c>
      <c r="D111" s="41"/>
      <c r="E111" s="62"/>
      <c r="F111" s="41"/>
      <c r="H111" s="82">
        <v>1500</v>
      </c>
    </row>
    <row r="112" spans="1:11" ht="13.8" x14ac:dyDescent="0.25">
      <c r="B112" s="12" t="s">
        <v>160</v>
      </c>
      <c r="C112" s="1"/>
      <c r="D112" s="41">
        <v>100</v>
      </c>
      <c r="E112" s="62"/>
      <c r="F112" s="41">
        <v>100</v>
      </c>
      <c r="G112" s="62"/>
      <c r="H112" s="82">
        <v>1000</v>
      </c>
    </row>
    <row r="113" spans="2:11" ht="13.8" x14ac:dyDescent="0.25">
      <c r="B113" s="12" t="s">
        <v>161</v>
      </c>
      <c r="C113" s="1"/>
      <c r="D113" s="41">
        <v>1012</v>
      </c>
      <c r="E113" s="62"/>
      <c r="F113" s="41">
        <v>1012</v>
      </c>
      <c r="G113" s="62"/>
      <c r="H113" s="41">
        <v>1200</v>
      </c>
      <c r="I113" s="5"/>
    </row>
    <row r="114" spans="2:11" ht="13.8" x14ac:dyDescent="0.25">
      <c r="D114" s="43"/>
      <c r="E114" s="62"/>
      <c r="F114" s="43"/>
      <c r="G114" s="62"/>
      <c r="H114" s="85"/>
      <c r="I114" s="5"/>
    </row>
    <row r="115" spans="2:11" ht="13.8" x14ac:dyDescent="0.25">
      <c r="B115" s="12" t="s">
        <v>162</v>
      </c>
      <c r="D115" s="43">
        <v>0</v>
      </c>
      <c r="E115" s="62"/>
      <c r="F115" s="43">
        <v>0</v>
      </c>
      <c r="G115" s="62"/>
      <c r="H115" s="85">
        <v>1200</v>
      </c>
    </row>
    <row r="116" spans="2:11" ht="13.8" x14ac:dyDescent="0.25">
      <c r="B116" s="11" t="s">
        <v>52</v>
      </c>
      <c r="C116" s="5"/>
      <c r="D116" s="42">
        <f>SUM(D108:D115)</f>
        <v>16083.49</v>
      </c>
      <c r="E116" s="63"/>
      <c r="F116" s="42">
        <f>SUM(F108:F115)</f>
        <v>16083.49</v>
      </c>
      <c r="G116" s="63"/>
      <c r="H116" s="83">
        <f>SUM(H108:H115)</f>
        <v>29900</v>
      </c>
      <c r="I116" s="31"/>
      <c r="J116" s="19">
        <v>43</v>
      </c>
      <c r="K116" s="15">
        <v>16</v>
      </c>
    </row>
    <row r="117" spans="2:11" ht="24" x14ac:dyDescent="0.3">
      <c r="J117" s="20" t="s">
        <v>105</v>
      </c>
    </row>
    <row r="118" spans="2:11" x14ac:dyDescent="0.3">
      <c r="B118" s="1" t="s">
        <v>53</v>
      </c>
      <c r="C118" s="1"/>
      <c r="J118" s="132" t="s">
        <v>114</v>
      </c>
      <c r="K118" s="133"/>
    </row>
    <row r="119" spans="2:11" ht="13.8" x14ac:dyDescent="0.25">
      <c r="B119" s="2" t="s">
        <v>55</v>
      </c>
      <c r="D119" s="43"/>
      <c r="E119" s="62"/>
      <c r="F119" s="43"/>
      <c r="G119" s="62"/>
      <c r="H119" s="90"/>
      <c r="J119" s="15">
        <v>38</v>
      </c>
      <c r="K119" s="15">
        <v>15</v>
      </c>
    </row>
    <row r="120" spans="2:11" ht="13.8" x14ac:dyDescent="0.25">
      <c r="B120" s="2" t="s">
        <v>54</v>
      </c>
      <c r="D120" s="43"/>
      <c r="E120" s="62"/>
      <c r="F120" s="43"/>
      <c r="G120" s="62"/>
      <c r="H120" s="90">
        <v>250</v>
      </c>
      <c r="J120" s="15">
        <v>38</v>
      </c>
      <c r="K120" s="15">
        <v>15</v>
      </c>
    </row>
    <row r="121" spans="2:11" ht="13.8" x14ac:dyDescent="0.25">
      <c r="B121" s="2" t="s">
        <v>56</v>
      </c>
      <c r="D121" s="43"/>
      <c r="E121" s="62"/>
      <c r="F121" s="43"/>
      <c r="G121" s="62"/>
      <c r="H121" s="90"/>
      <c r="J121" s="15">
        <v>38</v>
      </c>
      <c r="K121" s="15">
        <v>15</v>
      </c>
    </row>
    <row r="122" spans="2:11" ht="13.8" x14ac:dyDescent="0.25">
      <c r="B122" s="2" t="s">
        <v>57</v>
      </c>
      <c r="D122" s="43"/>
      <c r="E122" s="62"/>
      <c r="F122" s="43"/>
      <c r="G122" s="62"/>
      <c r="H122" s="90"/>
      <c r="J122" s="15">
        <v>38</v>
      </c>
      <c r="K122" s="15">
        <v>15</v>
      </c>
    </row>
    <row r="123" spans="2:11" ht="13.8" x14ac:dyDescent="0.25">
      <c r="B123" s="2" t="s">
        <v>58</v>
      </c>
      <c r="D123" s="43"/>
      <c r="E123" s="62"/>
      <c r="F123" s="43"/>
      <c r="G123" s="62"/>
      <c r="H123" s="90">
        <v>75</v>
      </c>
      <c r="J123" s="15">
        <v>35</v>
      </c>
      <c r="K123" s="15">
        <v>15</v>
      </c>
    </row>
    <row r="124" spans="2:11" ht="13.8" x14ac:dyDescent="0.25">
      <c r="B124" s="2" t="s">
        <v>59</v>
      </c>
      <c r="D124" s="43"/>
      <c r="E124" s="62"/>
      <c r="F124" s="43"/>
      <c r="G124" s="62"/>
      <c r="H124" s="90"/>
      <c r="J124" s="15">
        <v>38</v>
      </c>
      <c r="K124" s="15">
        <v>15</v>
      </c>
    </row>
    <row r="125" spans="2:11" ht="13.8" x14ac:dyDescent="0.25">
      <c r="B125" s="5" t="s">
        <v>60</v>
      </c>
      <c r="C125" s="5"/>
      <c r="D125" s="42">
        <f>SUM(D119:D124)</f>
        <v>0</v>
      </c>
      <c r="E125" s="63"/>
      <c r="F125" s="42">
        <f>SUM(F119:F124)</f>
        <v>0</v>
      </c>
      <c r="G125" s="63"/>
      <c r="H125" s="83">
        <f>SUM(H119:H124)</f>
        <v>325</v>
      </c>
      <c r="I125" s="31"/>
      <c r="J125" s="19" t="s">
        <v>115</v>
      </c>
      <c r="K125" s="15">
        <v>15</v>
      </c>
    </row>
    <row r="126" spans="2:11" ht="24" x14ac:dyDescent="0.3">
      <c r="J126" s="20" t="s">
        <v>105</v>
      </c>
    </row>
    <row r="127" spans="2:11" x14ac:dyDescent="0.3">
      <c r="B127" s="1" t="s">
        <v>61</v>
      </c>
      <c r="C127" s="1"/>
      <c r="J127" s="132" t="s">
        <v>114</v>
      </c>
      <c r="K127" s="133"/>
    </row>
    <row r="128" spans="2:11" ht="13.8" x14ac:dyDescent="0.25">
      <c r="B128" s="2" t="s">
        <v>62</v>
      </c>
      <c r="D128" s="38"/>
      <c r="E128" s="62"/>
      <c r="F128" s="38"/>
      <c r="G128" s="62"/>
      <c r="H128" s="79"/>
      <c r="J128" s="15">
        <v>40</v>
      </c>
      <c r="K128" s="15">
        <v>16</v>
      </c>
    </row>
    <row r="129" spans="2:11" x14ac:dyDescent="0.3">
      <c r="B129" s="29" t="s">
        <v>4</v>
      </c>
      <c r="D129" s="39"/>
      <c r="F129" s="39"/>
      <c r="H129" s="80"/>
    </row>
    <row r="130" spans="2:11" x14ac:dyDescent="0.3">
      <c r="B130" s="30"/>
      <c r="D130" s="40"/>
      <c r="F130" s="40"/>
      <c r="H130" s="80"/>
    </row>
    <row r="131" spans="2:11" x14ac:dyDescent="0.3">
      <c r="B131" s="2" t="s">
        <v>63</v>
      </c>
      <c r="J131" s="15">
        <v>40</v>
      </c>
      <c r="K131" s="15">
        <v>16</v>
      </c>
    </row>
    <row r="132" spans="2:11" ht="13.8" x14ac:dyDescent="0.25">
      <c r="D132" s="43"/>
      <c r="E132" s="62"/>
      <c r="F132" s="43"/>
      <c r="G132" s="62"/>
      <c r="H132" s="90"/>
    </row>
    <row r="133" spans="2:11" ht="13.8" x14ac:dyDescent="0.25">
      <c r="B133" s="58" t="s">
        <v>164</v>
      </c>
      <c r="D133" s="38">
        <v>126</v>
      </c>
      <c r="E133" s="62"/>
      <c r="F133" s="38">
        <v>126</v>
      </c>
      <c r="G133" s="62"/>
      <c r="H133" s="79">
        <v>700</v>
      </c>
    </row>
    <row r="134" spans="2:11" ht="13.8" x14ac:dyDescent="0.25">
      <c r="B134" s="5" t="s">
        <v>64</v>
      </c>
      <c r="C134" s="5"/>
      <c r="D134" s="42">
        <f>SUM(D128:D133)</f>
        <v>126</v>
      </c>
      <c r="E134" s="63"/>
      <c r="F134" s="42">
        <f>SUM(F128:F133)</f>
        <v>126</v>
      </c>
      <c r="G134" s="63"/>
      <c r="H134" s="83">
        <f>SUM(H128:H133)</f>
        <v>700</v>
      </c>
      <c r="I134" s="31"/>
      <c r="J134" s="19">
        <v>40</v>
      </c>
      <c r="K134" s="15">
        <v>16</v>
      </c>
    </row>
    <row r="135" spans="2:11" ht="24" x14ac:dyDescent="0.3">
      <c r="J135" s="20" t="s">
        <v>105</v>
      </c>
    </row>
    <row r="136" spans="2:11" x14ac:dyDescent="0.3">
      <c r="B136" s="1" t="s">
        <v>65</v>
      </c>
      <c r="C136" s="1"/>
      <c r="J136" s="130" t="s">
        <v>114</v>
      </c>
      <c r="K136" s="130"/>
    </row>
    <row r="137" spans="2:11" ht="13.8" x14ac:dyDescent="0.25">
      <c r="B137" s="2" t="s">
        <v>66</v>
      </c>
      <c r="D137" s="101"/>
      <c r="E137" s="107"/>
      <c r="F137" s="101"/>
      <c r="G137" s="107"/>
      <c r="H137" s="104"/>
      <c r="J137" s="15">
        <v>43</v>
      </c>
      <c r="K137" s="15">
        <v>16</v>
      </c>
    </row>
    <row r="138" spans="2:11" ht="13.8" x14ac:dyDescent="0.25">
      <c r="B138" s="2" t="s">
        <v>67</v>
      </c>
      <c r="D138" s="101"/>
      <c r="E138" s="107"/>
      <c r="F138" s="101"/>
      <c r="G138" s="107"/>
      <c r="H138" s="104"/>
      <c r="J138" s="15">
        <v>43</v>
      </c>
      <c r="K138" s="15">
        <v>16</v>
      </c>
    </row>
    <row r="139" spans="2:11" ht="13.8" x14ac:dyDescent="0.25">
      <c r="B139" s="2" t="s">
        <v>68</v>
      </c>
      <c r="D139" s="101"/>
      <c r="E139" s="107"/>
      <c r="F139" s="101"/>
      <c r="G139" s="107"/>
      <c r="H139" s="104"/>
      <c r="J139" s="15">
        <v>43</v>
      </c>
      <c r="K139" s="15">
        <v>16</v>
      </c>
    </row>
    <row r="140" spans="2:11" ht="13.8" x14ac:dyDescent="0.25">
      <c r="B140" s="2" t="s">
        <v>69</v>
      </c>
      <c r="D140" s="108"/>
      <c r="E140" s="107"/>
      <c r="F140" s="108"/>
      <c r="G140" s="107"/>
      <c r="H140" s="103"/>
      <c r="J140" s="15">
        <v>39</v>
      </c>
      <c r="K140" s="15">
        <v>16</v>
      </c>
    </row>
    <row r="141" spans="2:11" ht="13.8" x14ac:dyDescent="0.25">
      <c r="B141" s="2" t="s">
        <v>70</v>
      </c>
      <c r="D141" s="108"/>
      <c r="E141" s="107"/>
      <c r="F141" s="108"/>
      <c r="G141" s="107"/>
      <c r="H141" s="103"/>
      <c r="J141" s="15" t="s">
        <v>107</v>
      </c>
      <c r="K141" s="15" t="s">
        <v>108</v>
      </c>
    </row>
    <row r="142" spans="2:11" ht="16.2" x14ac:dyDescent="0.25">
      <c r="B142" s="2" t="s">
        <v>109</v>
      </c>
      <c r="D142" s="108"/>
      <c r="E142" s="107"/>
      <c r="F142" s="108"/>
      <c r="G142" s="107"/>
      <c r="H142" s="103"/>
      <c r="J142" s="15">
        <v>40</v>
      </c>
      <c r="K142" s="15">
        <v>16</v>
      </c>
    </row>
    <row r="143" spans="2:11" ht="13.8" x14ac:dyDescent="0.25">
      <c r="B143" s="2" t="s">
        <v>71</v>
      </c>
      <c r="D143" s="99"/>
      <c r="E143" s="107"/>
      <c r="F143" s="99"/>
      <c r="G143" s="107"/>
      <c r="H143" s="100">
        <v>100</v>
      </c>
      <c r="J143" s="15">
        <v>33</v>
      </c>
      <c r="K143" s="15">
        <v>16</v>
      </c>
    </row>
    <row r="144" spans="2:11" ht="13.8" x14ac:dyDescent="0.25">
      <c r="B144" s="5" t="s">
        <v>72</v>
      </c>
      <c r="C144" s="5"/>
      <c r="D144" s="42">
        <f>SUM(D137:D143)</f>
        <v>0</v>
      </c>
      <c r="E144" s="63"/>
      <c r="F144" s="42">
        <f>SUM(F137:F143)</f>
        <v>0</v>
      </c>
      <c r="G144" s="63"/>
      <c r="H144" s="83">
        <f>SUM(H137:H143)</f>
        <v>100</v>
      </c>
      <c r="I144" s="31"/>
      <c r="J144" s="19" t="s">
        <v>114</v>
      </c>
    </row>
    <row r="145" spans="1:11" ht="24" x14ac:dyDescent="0.3">
      <c r="J145" s="20" t="s">
        <v>106</v>
      </c>
    </row>
    <row r="146" spans="1:11" x14ac:dyDescent="0.3">
      <c r="B146" s="1" t="s">
        <v>73</v>
      </c>
      <c r="C146" s="1"/>
      <c r="D146" s="59"/>
      <c r="F146" s="59"/>
      <c r="H146" s="89"/>
      <c r="J146" s="15">
        <v>43</v>
      </c>
      <c r="K146" s="15">
        <v>16</v>
      </c>
    </row>
    <row r="147" spans="1:11" ht="13.8" x14ac:dyDescent="0.25">
      <c r="B147" s="12" t="s">
        <v>140</v>
      </c>
      <c r="D147" s="41">
        <v>59</v>
      </c>
      <c r="E147" s="62"/>
      <c r="F147" s="41">
        <v>59</v>
      </c>
      <c r="H147" s="82">
        <v>59</v>
      </c>
    </row>
    <row r="148" spans="1:11" ht="13.8" x14ac:dyDescent="0.25">
      <c r="B148" s="12" t="s">
        <v>141</v>
      </c>
      <c r="D148" s="41"/>
      <c r="E148" s="62"/>
      <c r="F148" s="41"/>
      <c r="H148" s="82"/>
    </row>
    <row r="149" spans="1:11" ht="13.8" x14ac:dyDescent="0.25">
      <c r="B149" s="11" t="s">
        <v>74</v>
      </c>
      <c r="C149" s="5"/>
      <c r="D149" s="42">
        <f>SUM(D147:D148)</f>
        <v>59</v>
      </c>
      <c r="E149" s="63"/>
      <c r="F149" s="42">
        <f>SUM(F147:F148)</f>
        <v>59</v>
      </c>
      <c r="G149" s="63"/>
      <c r="H149" s="42">
        <f>SUM(H147:H148)</f>
        <v>59</v>
      </c>
      <c r="I149" s="31"/>
      <c r="J149" s="19">
        <v>43</v>
      </c>
      <c r="K149" s="15">
        <v>16</v>
      </c>
    </row>
    <row r="150" spans="1:11" ht="24.6" thickBot="1" x14ac:dyDescent="0.35">
      <c r="J150" s="20" t="s">
        <v>105</v>
      </c>
    </row>
    <row r="151" spans="1:11" ht="15" thickTop="1" thickBot="1" x14ac:dyDescent="0.3">
      <c r="B151" s="5" t="s">
        <v>75</v>
      </c>
      <c r="C151" s="5"/>
      <c r="D151" s="45">
        <f>SUM(D85+D99+D105+D116+D125+D134+D144+D149)</f>
        <v>16268.49</v>
      </c>
      <c r="E151" s="66"/>
      <c r="F151" s="45">
        <f>SUM(F85+F99+F105+F116+F125+F134+F144+F149)</f>
        <v>16268.49</v>
      </c>
      <c r="G151" s="66"/>
      <c r="H151" s="87">
        <f>SUM(H85+H99+H105+H116+H125+H134+H144+H149)</f>
        <v>31084</v>
      </c>
      <c r="I151" s="28"/>
      <c r="J151" s="15">
        <v>17</v>
      </c>
      <c r="K151" s="15">
        <v>17</v>
      </c>
    </row>
    <row r="152" spans="1:11" ht="15.6" thickTop="1" thickBot="1" x14ac:dyDescent="0.35"/>
    <row r="153" spans="1:11" thickBot="1" x14ac:dyDescent="0.3">
      <c r="B153" s="5" t="s">
        <v>76</v>
      </c>
      <c r="C153" s="5"/>
      <c r="D153" s="46">
        <f>SUM(D71-D151)</f>
        <v>3493.74</v>
      </c>
      <c r="E153" s="67"/>
      <c r="F153" s="46">
        <f>SUM(F71-F151)</f>
        <v>3493.74</v>
      </c>
      <c r="G153" s="67"/>
      <c r="H153" s="91">
        <f>SUM(H71-H151)</f>
        <v>9945</v>
      </c>
      <c r="I153" s="11"/>
      <c r="J153" s="15">
        <v>18</v>
      </c>
      <c r="K153" s="15">
        <v>18</v>
      </c>
    </row>
    <row r="155" spans="1:11" ht="13.8" x14ac:dyDescent="0.25">
      <c r="B155" s="1"/>
      <c r="C155" s="1"/>
      <c r="D155" s="55" t="s">
        <v>79</v>
      </c>
      <c r="E155" s="68"/>
      <c r="F155" s="47" t="s">
        <v>77</v>
      </c>
      <c r="G155" s="61"/>
      <c r="H155" s="77"/>
      <c r="I155" s="5"/>
    </row>
    <row r="156" spans="1:11" x14ac:dyDescent="0.3">
      <c r="D156" s="47" t="s">
        <v>78</v>
      </c>
      <c r="E156" s="61"/>
      <c r="F156" s="47" t="s">
        <v>78</v>
      </c>
      <c r="G156" s="61"/>
    </row>
    <row r="157" spans="1:11" x14ac:dyDescent="0.3">
      <c r="A157" s="1" t="s">
        <v>80</v>
      </c>
    </row>
    <row r="158" spans="1:11" x14ac:dyDescent="0.3">
      <c r="B158" s="1" t="s">
        <v>136</v>
      </c>
      <c r="C158" s="1"/>
    </row>
    <row r="159" spans="1:11" x14ac:dyDescent="0.3">
      <c r="B159" s="2" t="s">
        <v>81</v>
      </c>
      <c r="D159" s="43">
        <v>9094.98</v>
      </c>
      <c r="E159" s="62"/>
      <c r="F159" s="43">
        <v>3493.74</v>
      </c>
      <c r="H159" s="89"/>
    </row>
    <row r="160" spans="1:11" x14ac:dyDescent="0.3">
      <c r="B160" s="2" t="s">
        <v>82</v>
      </c>
      <c r="D160" s="41"/>
      <c r="E160" s="62"/>
      <c r="F160" s="41"/>
      <c r="H160" s="89"/>
    </row>
    <row r="161" spans="1:9" x14ac:dyDescent="0.3">
      <c r="B161" s="2" t="s">
        <v>83</v>
      </c>
      <c r="D161" s="41"/>
      <c r="E161" s="62"/>
      <c r="F161" s="41"/>
      <c r="H161" s="89"/>
    </row>
    <row r="162" spans="1:9" x14ac:dyDescent="0.3">
      <c r="B162" s="2" t="s">
        <v>84</v>
      </c>
      <c r="D162" s="38"/>
      <c r="E162" s="62"/>
      <c r="F162" s="38"/>
      <c r="H162" s="89"/>
    </row>
    <row r="163" spans="1:9" x14ac:dyDescent="0.3">
      <c r="B163" s="29"/>
      <c r="D163" s="39"/>
      <c r="F163" s="39"/>
    </row>
    <row r="164" spans="1:9" x14ac:dyDescent="0.3">
      <c r="B164" s="30"/>
    </row>
    <row r="165" spans="1:9" x14ac:dyDescent="0.3">
      <c r="B165" s="5" t="s">
        <v>85</v>
      </c>
      <c r="C165" s="5"/>
      <c r="D165" s="42">
        <f>SUM(D158:D164)</f>
        <v>9094.98</v>
      </c>
      <c r="E165" s="63"/>
      <c r="F165" s="42">
        <f>SUM(F158:F164)</f>
        <v>3493.74</v>
      </c>
      <c r="G165" s="62"/>
    </row>
    <row r="167" spans="1:9" x14ac:dyDescent="0.3">
      <c r="B167" s="1" t="s">
        <v>87</v>
      </c>
      <c r="C167" s="1"/>
      <c r="D167" s="38">
        <v>0</v>
      </c>
      <c r="E167" s="62"/>
      <c r="F167" s="38">
        <v>0</v>
      </c>
    </row>
    <row r="168" spans="1:9" x14ac:dyDescent="0.3">
      <c r="B168" s="29"/>
      <c r="D168" s="39"/>
      <c r="F168" s="39"/>
    </row>
    <row r="169" spans="1:9" x14ac:dyDescent="0.3">
      <c r="B169" s="30"/>
    </row>
    <row r="170" spans="1:9" ht="13.8" x14ac:dyDescent="0.25">
      <c r="B170" s="5" t="s">
        <v>86</v>
      </c>
      <c r="C170" s="5"/>
      <c r="D170" s="42">
        <f>SUM(D168:D169)</f>
        <v>0</v>
      </c>
      <c r="E170" s="63"/>
      <c r="F170" s="42">
        <f>SUM(F168:F169)</f>
        <v>0</v>
      </c>
      <c r="G170" s="62"/>
      <c r="H170" s="77"/>
      <c r="I170" s="5"/>
    </row>
    <row r="171" spans="1:9" thickBot="1" x14ac:dyDescent="0.3">
      <c r="B171" s="5"/>
      <c r="C171" s="5"/>
      <c r="D171" s="36"/>
      <c r="E171" s="62"/>
      <c r="F171" s="36"/>
      <c r="G171" s="62"/>
      <c r="H171" s="77"/>
      <c r="I171" s="5"/>
    </row>
    <row r="172" spans="1:9" ht="15" thickTop="1" thickBot="1" x14ac:dyDescent="0.3">
      <c r="B172" s="5" t="s">
        <v>94</v>
      </c>
      <c r="C172" s="5"/>
      <c r="D172" s="45">
        <f>SUM(D165+D170)</f>
        <v>9094.98</v>
      </c>
      <c r="E172" s="65"/>
      <c r="F172" s="45">
        <f>SUM(F165+F170)</f>
        <v>3493.74</v>
      </c>
      <c r="G172" s="62"/>
      <c r="H172" s="77"/>
      <c r="I172" s="5"/>
    </row>
    <row r="173" spans="1:9" thickTop="1" x14ac:dyDescent="0.25">
      <c r="B173" s="5"/>
      <c r="C173" s="5"/>
      <c r="D173" s="36"/>
      <c r="E173" s="62"/>
      <c r="F173" s="36"/>
      <c r="G173" s="62"/>
      <c r="H173" s="77"/>
      <c r="I173" s="5"/>
    </row>
    <row r="174" spans="1:9" ht="15" thickBot="1" x14ac:dyDescent="0.35"/>
    <row r="175" spans="1:9" ht="15" thickTop="1" x14ac:dyDescent="0.3">
      <c r="A175" s="7" t="s">
        <v>88</v>
      </c>
      <c r="B175" s="8"/>
      <c r="C175" s="8"/>
      <c r="D175" s="32" t="s">
        <v>114</v>
      </c>
      <c r="E175" s="69"/>
      <c r="F175" s="48" t="s">
        <v>93</v>
      </c>
      <c r="G175" s="62"/>
    </row>
    <row r="176" spans="1:9" x14ac:dyDescent="0.3">
      <c r="A176" s="9"/>
      <c r="B176" s="10" t="s">
        <v>89</v>
      </c>
      <c r="C176" s="10"/>
      <c r="D176" s="33" t="s">
        <v>114</v>
      </c>
      <c r="E176" s="70"/>
      <c r="F176" s="49">
        <f>SUM($F$71)</f>
        <v>19762.23</v>
      </c>
      <c r="G176" s="70"/>
    </row>
    <row r="177" spans="1:11" x14ac:dyDescent="0.3">
      <c r="A177" s="9"/>
      <c r="B177" s="10" t="s">
        <v>90</v>
      </c>
      <c r="C177" s="10"/>
      <c r="D177" s="33" t="s">
        <v>114</v>
      </c>
      <c r="E177" s="70"/>
      <c r="F177" s="50">
        <f>SUM($F$172)</f>
        <v>3493.74</v>
      </c>
      <c r="G177" s="70"/>
    </row>
    <row r="178" spans="1:11" x14ac:dyDescent="0.3">
      <c r="A178" s="9"/>
      <c r="B178" s="11" t="s">
        <v>114</v>
      </c>
      <c r="C178" s="11"/>
      <c r="D178" s="33" t="s">
        <v>125</v>
      </c>
      <c r="F178" s="51" t="s">
        <v>114</v>
      </c>
      <c r="G178" s="70"/>
    </row>
    <row r="179" spans="1:11" x14ac:dyDescent="0.3">
      <c r="A179" s="9"/>
      <c r="B179" s="10" t="s">
        <v>91</v>
      </c>
      <c r="C179" s="10"/>
      <c r="D179" s="33" t="s">
        <v>114</v>
      </c>
      <c r="E179" s="70"/>
      <c r="F179" s="49">
        <f>SUM($F$151)</f>
        <v>16268.49</v>
      </c>
      <c r="G179" s="70"/>
    </row>
    <row r="180" spans="1:11" x14ac:dyDescent="0.3">
      <c r="A180" s="9"/>
      <c r="B180" s="10" t="s">
        <v>92</v>
      </c>
      <c r="C180" s="10"/>
      <c r="D180" s="33"/>
      <c r="F180" s="50" t="s">
        <v>114</v>
      </c>
    </row>
    <row r="181" spans="1:11" ht="15" thickBot="1" x14ac:dyDescent="0.35">
      <c r="A181" s="13"/>
      <c r="B181" s="14" t="s">
        <v>114</v>
      </c>
      <c r="C181" s="14"/>
      <c r="D181" s="34"/>
      <c r="E181" s="71"/>
      <c r="F181" s="52" t="s">
        <v>114</v>
      </c>
      <c r="G181" s="70"/>
    </row>
    <row r="182" spans="1:11" ht="15" thickTop="1" x14ac:dyDescent="0.3"/>
    <row r="183" spans="1:11" x14ac:dyDescent="0.3">
      <c r="A183" s="1" t="s">
        <v>137</v>
      </c>
    </row>
    <row r="185" spans="1:11" s="16" customFormat="1" ht="13.2" x14ac:dyDescent="0.25">
      <c r="B185" s="23" t="s">
        <v>138</v>
      </c>
      <c r="C185" s="23"/>
      <c r="D185" s="56"/>
      <c r="E185" s="72"/>
      <c r="F185" s="53"/>
      <c r="G185" s="74"/>
      <c r="H185" s="92"/>
      <c r="I185" s="24"/>
      <c r="J185" s="25"/>
      <c r="K185" s="25"/>
    </row>
    <row r="186" spans="1:11" s="16" customFormat="1" ht="13.2" x14ac:dyDescent="0.25">
      <c r="B186" s="23" t="s">
        <v>119</v>
      </c>
      <c r="C186" s="23"/>
      <c r="D186" s="56"/>
      <c r="E186" s="72"/>
      <c r="F186" s="53"/>
      <c r="G186" s="74"/>
      <c r="H186" s="92"/>
      <c r="I186" s="24"/>
      <c r="J186" s="25"/>
      <c r="K186" s="25"/>
    </row>
    <row r="187" spans="1:11" s="16" customFormat="1" ht="13.2" x14ac:dyDescent="0.25">
      <c r="B187" s="23" t="s">
        <v>120</v>
      </c>
      <c r="C187" s="23"/>
      <c r="D187" s="56"/>
      <c r="E187" s="72"/>
      <c r="F187" s="53"/>
      <c r="G187" s="74"/>
      <c r="H187" s="92"/>
      <c r="I187" s="24"/>
      <c r="J187" s="25"/>
      <c r="K187" s="25"/>
    </row>
    <row r="188" spans="1:11" s="16" customFormat="1" ht="13.2" x14ac:dyDescent="0.25">
      <c r="B188" s="23" t="s">
        <v>121</v>
      </c>
      <c r="C188" s="23"/>
      <c r="D188" s="56"/>
      <c r="E188" s="72"/>
      <c r="F188" s="53"/>
      <c r="G188" s="74"/>
      <c r="H188" s="92"/>
      <c r="I188" s="24"/>
      <c r="J188" s="25"/>
      <c r="K188" s="25"/>
    </row>
    <row r="189" spans="1:11" x14ac:dyDescent="0.3">
      <c r="B189" s="17"/>
      <c r="C189" s="17"/>
      <c r="D189" s="56"/>
      <c r="E189" s="72"/>
    </row>
    <row r="190" spans="1:11" s="16" customFormat="1" ht="13.2" x14ac:dyDescent="0.25">
      <c r="B190" s="23" t="s">
        <v>122</v>
      </c>
      <c r="C190" s="23"/>
      <c r="D190" s="56"/>
      <c r="E190" s="72"/>
      <c r="F190" s="53"/>
      <c r="G190" s="74"/>
      <c r="H190" s="92"/>
      <c r="I190" s="24"/>
      <c r="J190" s="25"/>
      <c r="K190" s="25"/>
    </row>
    <row r="191" spans="1:11" s="16" customFormat="1" ht="13.2" x14ac:dyDescent="0.25">
      <c r="B191" s="23" t="s">
        <v>123</v>
      </c>
      <c r="C191" s="23"/>
      <c r="D191" s="56"/>
      <c r="E191" s="72"/>
      <c r="F191" s="53"/>
      <c r="G191" s="74"/>
      <c r="H191" s="92"/>
      <c r="I191" s="24"/>
      <c r="J191" s="25"/>
      <c r="K191" s="25"/>
    </row>
    <row r="192" spans="1:11" ht="9.75" customHeight="1" x14ac:dyDescent="0.3">
      <c r="D192" s="57"/>
      <c r="E192" s="73"/>
    </row>
    <row r="193" spans="2:8" x14ac:dyDescent="0.3">
      <c r="B193" s="1" t="s">
        <v>116</v>
      </c>
      <c r="C193" s="1"/>
      <c r="D193" s="57"/>
      <c r="E193" s="73"/>
    </row>
    <row r="194" spans="2:8" ht="7.5" customHeight="1" x14ac:dyDescent="0.3">
      <c r="D194" s="57"/>
      <c r="E194" s="73"/>
    </row>
    <row r="195" spans="2:8" x14ac:dyDescent="0.3">
      <c r="B195" s="21" t="s">
        <v>129</v>
      </c>
      <c r="C195" s="21"/>
      <c r="D195" s="57"/>
      <c r="E195" s="73"/>
    </row>
    <row r="196" spans="2:8" x14ac:dyDescent="0.3">
      <c r="B196" s="21" t="s">
        <v>124</v>
      </c>
      <c r="C196" s="21"/>
      <c r="D196" s="57"/>
      <c r="E196" s="73"/>
    </row>
    <row r="197" spans="2:8" ht="5.25" customHeight="1" x14ac:dyDescent="0.3">
      <c r="B197" s="21" t="s">
        <v>114</v>
      </c>
      <c r="C197" s="21"/>
      <c r="D197" s="57"/>
      <c r="E197" s="73"/>
    </row>
    <row r="198" spans="2:8" x14ac:dyDescent="0.3">
      <c r="B198" s="21" t="s">
        <v>127</v>
      </c>
      <c r="C198" s="21"/>
      <c r="D198" s="57"/>
      <c r="E198" s="73"/>
      <c r="F198" s="54" t="s">
        <v>114</v>
      </c>
      <c r="G198" s="75"/>
      <c r="H198" s="78" t="s">
        <v>114</v>
      </c>
    </row>
    <row r="199" spans="2:8" x14ac:dyDescent="0.3">
      <c r="B199" s="21" t="s">
        <v>126</v>
      </c>
      <c r="C199" s="21"/>
      <c r="D199" s="57"/>
      <c r="E199" s="73"/>
    </row>
    <row r="200" spans="2:8" ht="10.5" customHeight="1" x14ac:dyDescent="0.3">
      <c r="B200" s="21"/>
      <c r="C200" s="21"/>
      <c r="D200" s="57"/>
      <c r="E200" s="73"/>
    </row>
    <row r="201" spans="2:8" x14ac:dyDescent="0.3">
      <c r="B201" s="1" t="s">
        <v>117</v>
      </c>
      <c r="C201" s="1"/>
    </row>
    <row r="202" spans="2:8" ht="6" customHeight="1" x14ac:dyDescent="0.3"/>
    <row r="203" spans="2:8" x14ac:dyDescent="0.3">
      <c r="B203" s="21" t="s">
        <v>118</v>
      </c>
      <c r="C203" s="21"/>
    </row>
    <row r="204" spans="2:8" x14ac:dyDescent="0.3">
      <c r="B204" s="21" t="s">
        <v>124</v>
      </c>
      <c r="C204" s="21"/>
    </row>
    <row r="205" spans="2:8" ht="9" customHeight="1" x14ac:dyDescent="0.3">
      <c r="B205" s="21" t="s">
        <v>114</v>
      </c>
      <c r="C205" s="21"/>
    </row>
    <row r="206" spans="2:8" x14ac:dyDescent="0.3">
      <c r="B206" s="21" t="s">
        <v>128</v>
      </c>
      <c r="C206" s="21"/>
    </row>
    <row r="207" spans="2:8" x14ac:dyDescent="0.3">
      <c r="B207" s="21" t="s">
        <v>126</v>
      </c>
      <c r="C207" s="21"/>
    </row>
    <row r="817" spans="1:1" x14ac:dyDescent="0.3">
      <c r="A817" t="s">
        <v>95</v>
      </c>
    </row>
  </sheetData>
  <mergeCells count="7">
    <mergeCell ref="J118:K118"/>
    <mergeCell ref="J127:K127"/>
    <mergeCell ref="J136:K136"/>
    <mergeCell ref="A1:H1"/>
    <mergeCell ref="A2:H2"/>
    <mergeCell ref="A3:H3"/>
    <mergeCell ref="J3:K3"/>
  </mergeCells>
  <phoneticPr fontId="0" type="noConversion"/>
  <pageMargins left="0.75" right="0.75" top="1" bottom="1" header="0.5" footer="0.5"/>
  <pageSetup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17"/>
  <sheetViews>
    <sheetView zoomScale="65" workbookViewId="0">
      <selection sqref="A1:H1"/>
    </sheetView>
  </sheetViews>
  <sheetFormatPr defaultRowHeight="14.4" x14ac:dyDescent="0.3"/>
  <cols>
    <col min="1" max="1" width="3" style="2" customWidth="1"/>
    <col min="2" max="2" width="54.44140625" style="2" customWidth="1"/>
    <col min="3" max="3" width="1.33203125" style="2" customWidth="1"/>
    <col min="4" max="4" width="15" style="37" customWidth="1"/>
    <col min="5" max="5" width="1" style="60" customWidth="1"/>
    <col min="6" max="6" width="14.5546875" style="37" customWidth="1"/>
    <col min="7" max="7" width="0.88671875" style="60" customWidth="1"/>
    <col min="8" max="8" width="15.6640625" style="78" customWidth="1"/>
    <col min="9" max="9" width="0.6640625" style="6" customWidth="1"/>
    <col min="10" max="10" width="11.44140625" style="15" customWidth="1"/>
    <col min="11" max="11" width="10.6640625" style="15" customWidth="1"/>
  </cols>
  <sheetData>
    <row r="1" spans="1:11" ht="13.8" x14ac:dyDescent="0.25">
      <c r="A1" s="129" t="s">
        <v>133</v>
      </c>
      <c r="B1" s="129"/>
      <c r="C1" s="129"/>
      <c r="D1" s="129"/>
      <c r="E1" s="129"/>
      <c r="F1" s="129"/>
      <c r="G1" s="129"/>
      <c r="H1" s="129"/>
      <c r="I1" s="4"/>
    </row>
    <row r="2" spans="1:11" ht="13.8" x14ac:dyDescent="0.25">
      <c r="A2" s="129" t="s">
        <v>165</v>
      </c>
      <c r="B2" s="129"/>
      <c r="C2" s="129"/>
      <c r="D2" s="129"/>
      <c r="E2" s="129"/>
      <c r="F2" s="129"/>
      <c r="G2" s="129"/>
      <c r="H2" s="129"/>
      <c r="I2" s="22"/>
    </row>
    <row r="3" spans="1:11" ht="13.8" x14ac:dyDescent="0.25">
      <c r="A3" s="129" t="s">
        <v>166</v>
      </c>
      <c r="B3" s="129"/>
      <c r="C3" s="129"/>
      <c r="D3" s="129"/>
      <c r="E3" s="129"/>
      <c r="F3" s="129"/>
      <c r="G3" s="129"/>
      <c r="H3" s="129"/>
      <c r="I3" s="22"/>
      <c r="J3" s="131" t="s">
        <v>110</v>
      </c>
      <c r="K3" s="131"/>
    </row>
    <row r="5" spans="1:11" ht="36" x14ac:dyDescent="0.25">
      <c r="D5" s="35" t="s">
        <v>0</v>
      </c>
      <c r="E5" s="61"/>
      <c r="F5" s="35" t="s">
        <v>134</v>
      </c>
      <c r="G5" s="61"/>
      <c r="H5" s="76" t="s">
        <v>135</v>
      </c>
      <c r="I5" s="27"/>
      <c r="J5" s="26" t="s">
        <v>111</v>
      </c>
      <c r="K5" s="26" t="s">
        <v>112</v>
      </c>
    </row>
    <row r="6" spans="1:11" ht="13.8" x14ac:dyDescent="0.25">
      <c r="A6" s="1" t="s">
        <v>2</v>
      </c>
      <c r="D6" s="36"/>
      <c r="E6" s="62"/>
      <c r="F6" s="36"/>
      <c r="G6" s="62"/>
      <c r="H6" s="77"/>
      <c r="I6" s="5"/>
    </row>
    <row r="7" spans="1:11" x14ac:dyDescent="0.3">
      <c r="B7" s="1" t="s">
        <v>16</v>
      </c>
      <c r="C7" s="1"/>
    </row>
    <row r="8" spans="1:11" ht="13.8" x14ac:dyDescent="0.25">
      <c r="A8" s="1"/>
      <c r="B8" s="2" t="s">
        <v>5</v>
      </c>
      <c r="D8" s="38"/>
      <c r="E8" s="62"/>
      <c r="F8" s="38"/>
      <c r="G8" s="62"/>
      <c r="H8" s="79"/>
      <c r="J8" s="15" t="s">
        <v>96</v>
      </c>
      <c r="K8" s="15">
        <v>1</v>
      </c>
    </row>
    <row r="9" spans="1:11" x14ac:dyDescent="0.3">
      <c r="A9" s="1"/>
      <c r="B9" s="29" t="s">
        <v>3</v>
      </c>
      <c r="D9" s="39"/>
      <c r="F9" s="39"/>
      <c r="H9" s="80"/>
    </row>
    <row r="10" spans="1:11" x14ac:dyDescent="0.3">
      <c r="A10" s="1"/>
      <c r="B10" s="30"/>
      <c r="D10" s="40"/>
      <c r="F10" s="40"/>
      <c r="H10" s="81"/>
    </row>
    <row r="11" spans="1:11" ht="13.8" x14ac:dyDescent="0.25">
      <c r="A11" s="1"/>
      <c r="B11" s="2" t="s">
        <v>8</v>
      </c>
      <c r="D11" s="38"/>
      <c r="E11" s="62"/>
      <c r="F11" s="38"/>
      <c r="G11" s="62"/>
      <c r="H11" s="79"/>
      <c r="J11" s="15" t="s">
        <v>96</v>
      </c>
      <c r="K11" s="15">
        <v>1</v>
      </c>
    </row>
    <row r="12" spans="1:11" x14ac:dyDescent="0.3">
      <c r="A12" s="1"/>
      <c r="B12" s="29"/>
      <c r="D12" s="39"/>
      <c r="F12" s="39"/>
      <c r="H12" s="80"/>
    </row>
    <row r="13" spans="1:11" x14ac:dyDescent="0.3">
      <c r="A13" s="1"/>
      <c r="B13" s="30"/>
      <c r="D13" s="40"/>
      <c r="F13" s="40"/>
      <c r="H13" s="81"/>
    </row>
    <row r="14" spans="1:11" ht="13.8" x14ac:dyDescent="0.25">
      <c r="A14" s="1"/>
      <c r="B14" s="2" t="s">
        <v>6</v>
      </c>
      <c r="D14" s="38"/>
      <c r="E14" s="62"/>
      <c r="F14" s="38"/>
      <c r="G14" s="62"/>
      <c r="H14" s="79"/>
      <c r="J14" s="15" t="s">
        <v>96</v>
      </c>
      <c r="K14" s="15">
        <v>1</v>
      </c>
    </row>
    <row r="15" spans="1:11" x14ac:dyDescent="0.3">
      <c r="A15" s="1"/>
      <c r="B15" s="29"/>
      <c r="D15" s="39"/>
      <c r="F15" s="39"/>
      <c r="H15" s="80"/>
    </row>
    <row r="16" spans="1:11" x14ac:dyDescent="0.3">
      <c r="A16" s="1"/>
      <c r="B16" s="30"/>
      <c r="D16" s="40"/>
      <c r="F16" s="40"/>
      <c r="H16" s="81"/>
    </row>
    <row r="17" spans="1:11" ht="13.8" x14ac:dyDescent="0.25">
      <c r="A17" s="1"/>
      <c r="B17" s="2" t="s">
        <v>7</v>
      </c>
      <c r="D17" s="38"/>
      <c r="F17" s="38"/>
      <c r="G17" s="62"/>
      <c r="H17" s="79"/>
      <c r="J17" s="15" t="s">
        <v>96</v>
      </c>
      <c r="K17" s="15">
        <v>1</v>
      </c>
    </row>
    <row r="18" spans="1:11" x14ac:dyDescent="0.3">
      <c r="A18" s="1"/>
      <c r="B18" s="29"/>
      <c r="D18" s="39"/>
      <c r="F18" s="39"/>
      <c r="H18" s="80"/>
    </row>
    <row r="19" spans="1:11" x14ac:dyDescent="0.3">
      <c r="A19" s="1"/>
      <c r="B19" s="30"/>
      <c r="D19" s="40"/>
      <c r="F19" s="40"/>
      <c r="H19" s="81"/>
    </row>
    <row r="20" spans="1:11" ht="13.8" x14ac:dyDescent="0.25">
      <c r="A20" s="1"/>
      <c r="B20" s="2" t="s">
        <v>9</v>
      </c>
      <c r="D20" s="38"/>
      <c r="E20" s="62"/>
      <c r="F20" s="38"/>
      <c r="G20" s="62"/>
      <c r="H20" s="79"/>
      <c r="J20" s="15" t="s">
        <v>96</v>
      </c>
      <c r="K20" s="15">
        <v>1</v>
      </c>
    </row>
    <row r="21" spans="1:11" x14ac:dyDescent="0.3">
      <c r="A21" s="1"/>
      <c r="B21" s="29"/>
      <c r="D21" s="39"/>
      <c r="F21" s="39"/>
      <c r="H21" s="80"/>
    </row>
    <row r="22" spans="1:11" x14ac:dyDescent="0.3">
      <c r="A22" s="1"/>
      <c r="B22" s="29"/>
      <c r="D22" s="40"/>
      <c r="F22" s="40"/>
      <c r="H22" s="81"/>
    </row>
    <row r="23" spans="1:11" ht="13.8" x14ac:dyDescent="0.25">
      <c r="A23" s="1"/>
      <c r="B23" s="2" t="s">
        <v>10</v>
      </c>
      <c r="D23" s="38"/>
      <c r="E23" s="62"/>
      <c r="F23" s="38"/>
      <c r="G23" s="62"/>
      <c r="H23" s="79"/>
      <c r="J23" s="15" t="s">
        <v>96</v>
      </c>
      <c r="K23" s="15">
        <v>1</v>
      </c>
    </row>
    <row r="24" spans="1:11" x14ac:dyDescent="0.3">
      <c r="A24" s="1"/>
      <c r="B24" s="29" t="s">
        <v>114</v>
      </c>
      <c r="D24" s="39"/>
      <c r="F24" s="39"/>
      <c r="H24" s="80"/>
    </row>
    <row r="25" spans="1:11" x14ac:dyDescent="0.3">
      <c r="A25" s="1"/>
      <c r="B25" s="29"/>
      <c r="D25" s="40"/>
      <c r="F25" s="40"/>
      <c r="H25" s="81"/>
    </row>
    <row r="26" spans="1:11" ht="13.8" x14ac:dyDescent="0.25">
      <c r="A26" s="1"/>
      <c r="B26" s="2" t="s">
        <v>130</v>
      </c>
      <c r="D26" s="41"/>
      <c r="E26" s="62"/>
      <c r="F26" s="41"/>
      <c r="G26" s="62"/>
      <c r="H26" s="82"/>
      <c r="J26" s="15" t="s">
        <v>97</v>
      </c>
      <c r="K26" s="15">
        <v>1</v>
      </c>
    </row>
    <row r="27" spans="1:11" ht="13.8" x14ac:dyDescent="0.25">
      <c r="A27" s="1"/>
      <c r="B27" s="2" t="s">
        <v>131</v>
      </c>
      <c r="D27" s="38"/>
      <c r="E27" s="62"/>
      <c r="F27" s="38"/>
      <c r="G27" s="62"/>
      <c r="H27" s="79"/>
      <c r="J27" s="15" t="s">
        <v>97</v>
      </c>
      <c r="K27" s="15">
        <v>1</v>
      </c>
    </row>
    <row r="28" spans="1:11" ht="13.8" x14ac:dyDescent="0.25">
      <c r="A28" s="1"/>
      <c r="B28" s="5" t="s">
        <v>15</v>
      </c>
      <c r="C28" s="5"/>
      <c r="D28" s="42">
        <f>SUM(D8:D27)</f>
        <v>0</v>
      </c>
      <c r="E28" s="63"/>
      <c r="F28" s="42">
        <f>SUM(F8:F27)</f>
        <v>0</v>
      </c>
      <c r="G28" s="63"/>
      <c r="H28" s="42">
        <f>SUM(H8:H27)</f>
        <v>0</v>
      </c>
      <c r="I28" s="11"/>
      <c r="J28" s="15" t="s">
        <v>98</v>
      </c>
      <c r="K28" s="15">
        <v>1</v>
      </c>
    </row>
    <row r="29" spans="1:11" x14ac:dyDescent="0.3">
      <c r="A29" s="1"/>
    </row>
    <row r="30" spans="1:11" x14ac:dyDescent="0.3">
      <c r="A30" s="1"/>
      <c r="B30" s="1" t="s">
        <v>14</v>
      </c>
      <c r="C30" s="1"/>
      <c r="J30" s="15">
        <v>2</v>
      </c>
      <c r="K30" s="15">
        <v>2</v>
      </c>
    </row>
    <row r="31" spans="1:11" ht="13.8" x14ac:dyDescent="0.25">
      <c r="A31" s="1"/>
      <c r="B31" s="58"/>
      <c r="D31" s="38"/>
      <c r="E31" s="62"/>
      <c r="F31" s="38"/>
      <c r="G31" s="62"/>
      <c r="H31" s="79"/>
    </row>
    <row r="32" spans="1:11" x14ac:dyDescent="0.3">
      <c r="A32" s="1"/>
      <c r="B32" s="30"/>
      <c r="D32" s="40"/>
      <c r="F32" s="40"/>
      <c r="H32" s="81"/>
    </row>
    <row r="33" spans="1:11" x14ac:dyDescent="0.3">
      <c r="A33" s="1"/>
      <c r="B33" s="30"/>
    </row>
    <row r="34" spans="1:11" ht="13.8" x14ac:dyDescent="0.25">
      <c r="A34" s="1"/>
      <c r="B34" s="5" t="s">
        <v>13</v>
      </c>
      <c r="C34" s="5"/>
      <c r="D34" s="42">
        <f>SUM(D31:D33)</f>
        <v>0</v>
      </c>
      <c r="E34" s="63"/>
      <c r="F34" s="42">
        <f>SUM(F31:F33)</f>
        <v>0</v>
      </c>
      <c r="G34" s="63"/>
      <c r="H34" s="84">
        <f>SUM(H31:H33)</f>
        <v>0</v>
      </c>
      <c r="I34" s="11"/>
      <c r="J34" s="15">
        <v>2</v>
      </c>
      <c r="K34" s="15">
        <v>2</v>
      </c>
    </row>
    <row r="35" spans="1:11" x14ac:dyDescent="0.3">
      <c r="A35" s="1"/>
    </row>
    <row r="36" spans="1:11" x14ac:dyDescent="0.3">
      <c r="A36" s="1"/>
      <c r="B36" s="1" t="s">
        <v>11</v>
      </c>
      <c r="C36" s="1"/>
      <c r="J36" s="15">
        <v>2</v>
      </c>
      <c r="K36" s="15">
        <v>2</v>
      </c>
    </row>
    <row r="37" spans="1:11" ht="13.8" x14ac:dyDescent="0.25">
      <c r="A37" s="1"/>
      <c r="B37" s="29"/>
      <c r="D37" s="38"/>
      <c r="E37" s="62"/>
      <c r="F37" s="38"/>
      <c r="G37" s="62"/>
      <c r="H37" s="79"/>
    </row>
    <row r="38" spans="1:11" x14ac:dyDescent="0.3">
      <c r="A38" s="1"/>
      <c r="B38" s="30"/>
      <c r="D38" s="40"/>
      <c r="F38" s="40"/>
      <c r="H38" s="81"/>
    </row>
    <row r="39" spans="1:11" x14ac:dyDescent="0.3">
      <c r="A39" s="1"/>
      <c r="B39" s="30"/>
    </row>
    <row r="40" spans="1:11" ht="13.8" x14ac:dyDescent="0.25">
      <c r="A40" s="1"/>
      <c r="B40" s="5" t="s">
        <v>12</v>
      </c>
      <c r="C40" s="5"/>
      <c r="D40" s="42">
        <f>SUM(D37:D39)</f>
        <v>0</v>
      </c>
      <c r="E40" s="63"/>
      <c r="F40" s="42">
        <f>SUM(F37:F39)</f>
        <v>0</v>
      </c>
      <c r="G40" s="63"/>
      <c r="H40" s="83">
        <f>SUM(H37:H39)</f>
        <v>0</v>
      </c>
      <c r="I40" s="11"/>
      <c r="J40" s="15">
        <v>2</v>
      </c>
      <c r="K40" s="15">
        <v>2</v>
      </c>
    </row>
    <row r="41" spans="1:11" x14ac:dyDescent="0.3">
      <c r="A41" s="1"/>
    </row>
    <row r="42" spans="1:11" x14ac:dyDescent="0.3">
      <c r="A42" s="1"/>
      <c r="B42" s="1" t="s">
        <v>17</v>
      </c>
      <c r="C42" s="1"/>
      <c r="J42" s="15">
        <v>2</v>
      </c>
      <c r="K42" s="15">
        <v>2</v>
      </c>
    </row>
    <row r="43" spans="1:11" ht="13.8" x14ac:dyDescent="0.25">
      <c r="A43" s="1"/>
      <c r="B43" s="29"/>
      <c r="D43" s="38"/>
      <c r="E43" s="62"/>
      <c r="F43" s="38">
        <v>34220</v>
      </c>
      <c r="G43" s="62"/>
      <c r="H43" s="79">
        <v>50000</v>
      </c>
    </row>
    <row r="44" spans="1:11" x14ac:dyDescent="0.3">
      <c r="A44" s="1"/>
      <c r="B44" s="30"/>
      <c r="D44" s="40"/>
      <c r="F44" s="40"/>
      <c r="H44" s="81"/>
    </row>
    <row r="45" spans="1:11" x14ac:dyDescent="0.3">
      <c r="A45" s="1"/>
      <c r="B45" s="30"/>
    </row>
    <row r="46" spans="1:11" ht="13.8" x14ac:dyDescent="0.25">
      <c r="A46" s="1"/>
      <c r="B46" s="5" t="s">
        <v>18</v>
      </c>
      <c r="C46" s="5"/>
      <c r="D46" s="42">
        <f>SUM(D43:D45)</f>
        <v>0</v>
      </c>
      <c r="E46" s="63"/>
      <c r="F46" s="42">
        <f>SUM(F43:F45)</f>
        <v>34220</v>
      </c>
      <c r="G46" s="63"/>
      <c r="H46" s="83">
        <f>SUM(H43:H45)</f>
        <v>50000</v>
      </c>
      <c r="I46" s="11"/>
      <c r="J46" s="15">
        <v>2</v>
      </c>
      <c r="K46" s="15">
        <v>2</v>
      </c>
    </row>
    <row r="48" spans="1:11" x14ac:dyDescent="0.3">
      <c r="B48" s="1" t="s">
        <v>19</v>
      </c>
      <c r="C48" s="1"/>
    </row>
    <row r="49" spans="2:11" x14ac:dyDescent="0.3">
      <c r="B49" s="2" t="s">
        <v>20</v>
      </c>
      <c r="D49" s="95"/>
      <c r="F49" s="95"/>
      <c r="H49" s="96"/>
      <c r="J49" s="15">
        <v>3</v>
      </c>
      <c r="K49" s="15">
        <v>3</v>
      </c>
    </row>
    <row r="50" spans="2:11" x14ac:dyDescent="0.3">
      <c r="B50" s="2" t="s">
        <v>21</v>
      </c>
      <c r="D50" s="97"/>
      <c r="F50" s="97"/>
      <c r="H50" s="98"/>
      <c r="J50" s="15">
        <v>3</v>
      </c>
      <c r="K50" s="15">
        <v>3</v>
      </c>
    </row>
    <row r="51" spans="2:11" x14ac:dyDescent="0.3">
      <c r="B51" s="2" t="s">
        <v>22</v>
      </c>
      <c r="D51" s="97"/>
      <c r="F51" s="97"/>
      <c r="H51" s="98"/>
      <c r="J51" s="15">
        <v>3</v>
      </c>
      <c r="K51" s="15">
        <v>3</v>
      </c>
    </row>
    <row r="52" spans="2:11" ht="13.8" x14ac:dyDescent="0.25">
      <c r="B52" s="2" t="s">
        <v>132</v>
      </c>
      <c r="D52" s="99"/>
      <c r="E52" s="62"/>
      <c r="F52" s="99"/>
      <c r="G52" s="62"/>
      <c r="H52" s="100"/>
    </row>
    <row r="53" spans="2:11" ht="13.8" x14ac:dyDescent="0.25">
      <c r="B53" s="5" t="s">
        <v>23</v>
      </c>
      <c r="C53" s="5"/>
      <c r="D53" s="42">
        <f>SUM(D49:D52)</f>
        <v>0</v>
      </c>
      <c r="E53" s="63"/>
      <c r="F53" s="42">
        <f>SUM(F49:F52)</f>
        <v>0</v>
      </c>
      <c r="G53" s="63"/>
      <c r="H53" s="83">
        <f>SUM(H49:H52)</f>
        <v>0</v>
      </c>
      <c r="I53" s="11"/>
      <c r="J53" s="15">
        <v>3</v>
      </c>
      <c r="K53" s="15">
        <v>3</v>
      </c>
    </row>
    <row r="55" spans="2:11" x14ac:dyDescent="0.3">
      <c r="B55" s="1" t="s">
        <v>24</v>
      </c>
      <c r="C55" s="1"/>
    </row>
    <row r="56" spans="2:11" ht="13.8" x14ac:dyDescent="0.25">
      <c r="B56" s="2" t="s">
        <v>25</v>
      </c>
      <c r="D56" s="43"/>
      <c r="E56" s="62"/>
      <c r="F56" s="43"/>
      <c r="G56" s="62"/>
      <c r="H56" s="85"/>
      <c r="J56" s="15">
        <v>4</v>
      </c>
      <c r="K56" s="15">
        <v>4</v>
      </c>
    </row>
    <row r="57" spans="2:11" ht="13.8" x14ac:dyDescent="0.25">
      <c r="B57" s="2" t="s">
        <v>26</v>
      </c>
      <c r="D57" s="38"/>
      <c r="E57" s="62"/>
      <c r="F57" s="38"/>
      <c r="G57" s="62"/>
      <c r="H57" s="79"/>
      <c r="J57" s="15">
        <v>5</v>
      </c>
      <c r="K57" s="15">
        <v>4</v>
      </c>
    </row>
    <row r="58" spans="2:11" ht="13.8" x14ac:dyDescent="0.25">
      <c r="B58" s="5" t="s">
        <v>27</v>
      </c>
      <c r="C58" s="5"/>
      <c r="D58" s="42">
        <f>SUM(D56:D57)</f>
        <v>0</v>
      </c>
      <c r="E58" s="63"/>
      <c r="F58" s="42">
        <f>SUM(F56:F57)</f>
        <v>0</v>
      </c>
      <c r="G58" s="63"/>
      <c r="H58" s="83">
        <f>SUM(H56:H57)</f>
        <v>0</v>
      </c>
      <c r="I58" s="11"/>
    </row>
    <row r="60" spans="2:11" ht="17.399999999999999" x14ac:dyDescent="0.3">
      <c r="B60" s="1" t="s">
        <v>28</v>
      </c>
      <c r="C60" s="1"/>
      <c r="D60" s="44"/>
      <c r="E60" s="64"/>
      <c r="F60" s="44"/>
      <c r="G60" s="64"/>
      <c r="H60" s="86"/>
    </row>
    <row r="61" spans="2:11" ht="13.8" x14ac:dyDescent="0.25">
      <c r="B61" s="2" t="s">
        <v>30</v>
      </c>
      <c r="D61" s="43"/>
      <c r="E61" s="62"/>
      <c r="F61" s="43"/>
      <c r="G61" s="62"/>
      <c r="H61" s="85"/>
      <c r="J61" s="15" t="s">
        <v>99</v>
      </c>
      <c r="K61" s="15" t="s">
        <v>100</v>
      </c>
    </row>
    <row r="62" spans="2:11" ht="13.8" x14ac:dyDescent="0.25">
      <c r="B62" s="2" t="s">
        <v>29</v>
      </c>
      <c r="D62" s="38"/>
      <c r="E62" s="62"/>
      <c r="F62" s="38"/>
      <c r="G62" s="62"/>
      <c r="H62" s="79"/>
      <c r="J62" s="15" t="s">
        <v>101</v>
      </c>
      <c r="K62" s="15" t="s">
        <v>102</v>
      </c>
    </row>
    <row r="63" spans="2:11" ht="13.8" x14ac:dyDescent="0.25">
      <c r="B63" s="5" t="s">
        <v>1</v>
      </c>
      <c r="C63" s="5"/>
      <c r="D63" s="42">
        <f>SUM(D61-D62)</f>
        <v>0</v>
      </c>
      <c r="E63" s="63"/>
      <c r="F63" s="42">
        <f>SUM(F61-F62)</f>
        <v>0</v>
      </c>
      <c r="G63" s="63"/>
      <c r="H63" s="83">
        <f>SUM(H61-H62)</f>
        <v>0</v>
      </c>
      <c r="I63" s="11"/>
      <c r="J63" s="15" t="s">
        <v>103</v>
      </c>
      <c r="K63" s="15" t="s">
        <v>104</v>
      </c>
    </row>
    <row r="65" spans="1:11" x14ac:dyDescent="0.3">
      <c r="B65" s="1" t="s">
        <v>31</v>
      </c>
      <c r="C65" s="1"/>
      <c r="J65" s="15">
        <v>11</v>
      </c>
      <c r="K65" s="15">
        <v>8</v>
      </c>
    </row>
    <row r="66" spans="1:11" ht="13.8" x14ac:dyDescent="0.25">
      <c r="B66" s="29" t="s">
        <v>139</v>
      </c>
      <c r="D66" s="38"/>
      <c r="E66" s="62">
        <v>0</v>
      </c>
      <c r="F66" s="38">
        <v>0</v>
      </c>
      <c r="G66" s="62"/>
      <c r="H66" s="79">
        <v>12962.9</v>
      </c>
    </row>
    <row r="67" spans="1:11" x14ac:dyDescent="0.3">
      <c r="B67" s="30"/>
      <c r="D67" s="40"/>
      <c r="F67" s="40"/>
      <c r="H67" s="81"/>
    </row>
    <row r="68" spans="1:11" x14ac:dyDescent="0.3">
      <c r="B68" s="30"/>
    </row>
    <row r="69" spans="1:11" ht="13.8" x14ac:dyDescent="0.25">
      <c r="B69" s="5" t="s">
        <v>32</v>
      </c>
      <c r="C69" s="5"/>
      <c r="D69" s="42">
        <f>SUM(D66:D68)</f>
        <v>0</v>
      </c>
      <c r="E69" s="63"/>
      <c r="F69" s="42">
        <f>SUM(F66:F68)</f>
        <v>0</v>
      </c>
      <c r="G69" s="63"/>
      <c r="H69" s="83">
        <f>SUM(H66:H68)</f>
        <v>12962.9</v>
      </c>
      <c r="I69" s="11"/>
      <c r="J69" s="15">
        <v>11</v>
      </c>
      <c r="K69" s="15">
        <v>8</v>
      </c>
    </row>
    <row r="70" spans="1:11" ht="15" thickBot="1" x14ac:dyDescent="0.35"/>
    <row r="71" spans="1:11" ht="15" thickTop="1" thickBot="1" x14ac:dyDescent="0.3">
      <c r="B71" s="5" t="s">
        <v>33</v>
      </c>
      <c r="C71" s="5"/>
      <c r="D71" s="45">
        <f>SUM(D28+D34+D40+D46+D53+D58+D63+D69)</f>
        <v>0</v>
      </c>
      <c r="E71" s="65"/>
      <c r="F71" s="45">
        <f>SUM(F28+F34+F40+F46+F53+F58+F63+F69)</f>
        <v>34220</v>
      </c>
      <c r="G71" s="65"/>
      <c r="H71" s="87">
        <f>SUM(H28+H34+H40+H46+H53+H58+H63+H69)</f>
        <v>62962.9</v>
      </c>
      <c r="I71" s="11"/>
      <c r="J71" s="15">
        <v>12</v>
      </c>
      <c r="K71" s="15">
        <v>9</v>
      </c>
    </row>
    <row r="72" spans="1:11" ht="15" thickTop="1" x14ac:dyDescent="0.3"/>
    <row r="73" spans="1:11" ht="36.6" x14ac:dyDescent="0.3">
      <c r="A73" s="1" t="s">
        <v>34</v>
      </c>
      <c r="J73" s="26" t="s">
        <v>113</v>
      </c>
      <c r="K73" s="26" t="s">
        <v>112</v>
      </c>
    </row>
    <row r="74" spans="1:11" x14ac:dyDescent="0.3">
      <c r="A74" s="1"/>
      <c r="B74" s="1" t="s">
        <v>16</v>
      </c>
      <c r="C74" s="1"/>
    </row>
    <row r="75" spans="1:11" x14ac:dyDescent="0.3">
      <c r="B75" s="2" t="s">
        <v>36</v>
      </c>
      <c r="J75" s="15">
        <v>22</v>
      </c>
      <c r="K75" s="15">
        <v>10</v>
      </c>
    </row>
    <row r="76" spans="1:11" ht="13.8" x14ac:dyDescent="0.25">
      <c r="B76" s="29"/>
      <c r="D76" s="38"/>
      <c r="E76" s="62"/>
      <c r="F76" s="38"/>
      <c r="G76" s="62"/>
      <c r="H76" s="79"/>
    </row>
    <row r="77" spans="1:11" x14ac:dyDescent="0.3">
      <c r="B77" s="30"/>
      <c r="D77" s="40"/>
      <c r="F77" s="40"/>
      <c r="H77" s="81"/>
    </row>
    <row r="78" spans="1:11" x14ac:dyDescent="0.3">
      <c r="B78" s="2" t="s">
        <v>37</v>
      </c>
      <c r="J78" s="15">
        <v>22</v>
      </c>
      <c r="K78" s="15">
        <v>10</v>
      </c>
    </row>
    <row r="79" spans="1:11" ht="13.8" x14ac:dyDescent="0.25">
      <c r="B79" s="29"/>
      <c r="D79" s="38"/>
      <c r="E79" s="62"/>
      <c r="F79" s="38"/>
      <c r="G79" s="62"/>
      <c r="H79" s="79"/>
    </row>
    <row r="80" spans="1:11" x14ac:dyDescent="0.3">
      <c r="B80" s="30"/>
      <c r="D80" s="40"/>
      <c r="F80" s="40"/>
      <c r="H80" s="81"/>
    </row>
    <row r="81" spans="2:11" x14ac:dyDescent="0.3">
      <c r="B81" s="2" t="s">
        <v>38</v>
      </c>
      <c r="J81" s="15">
        <v>22</v>
      </c>
      <c r="K81" s="15">
        <v>10</v>
      </c>
    </row>
    <row r="82" spans="2:11" ht="13.8" x14ac:dyDescent="0.25">
      <c r="B82" s="29"/>
      <c r="D82" s="38"/>
      <c r="E82" s="62"/>
      <c r="F82" s="38"/>
      <c r="G82" s="62"/>
      <c r="H82" s="79"/>
    </row>
    <row r="83" spans="2:11" x14ac:dyDescent="0.3">
      <c r="B83" s="30"/>
      <c r="D83" s="40"/>
      <c r="F83" s="40"/>
      <c r="H83" s="81"/>
    </row>
    <row r="84" spans="2:11" x14ac:dyDescent="0.3">
      <c r="B84" s="30"/>
    </row>
    <row r="85" spans="2:11" ht="13.8" x14ac:dyDescent="0.25">
      <c r="B85" s="5" t="s">
        <v>35</v>
      </c>
      <c r="C85" s="5"/>
      <c r="D85" s="42">
        <f>SUM(D76:D84)</f>
        <v>0</v>
      </c>
      <c r="E85" s="63"/>
      <c r="F85" s="42">
        <f>SUM(F76:F84)</f>
        <v>0</v>
      </c>
      <c r="G85" s="63"/>
      <c r="H85" s="88">
        <f>SUM(H76:H84)</f>
        <v>0</v>
      </c>
      <c r="I85" s="31"/>
      <c r="J85" s="19">
        <v>22</v>
      </c>
      <c r="K85" s="15">
        <v>10</v>
      </c>
    </row>
    <row r="86" spans="2:11" ht="24" x14ac:dyDescent="0.3">
      <c r="J86" s="20" t="s">
        <v>105</v>
      </c>
      <c r="K86" s="15" t="s">
        <v>114</v>
      </c>
    </row>
    <row r="87" spans="2:11" x14ac:dyDescent="0.3">
      <c r="B87" s="1" t="s">
        <v>39</v>
      </c>
      <c r="C87" s="1"/>
      <c r="J87" s="15">
        <v>40</v>
      </c>
      <c r="K87" s="15">
        <v>16</v>
      </c>
    </row>
    <row r="88" spans="2:11" ht="13.8" x14ac:dyDescent="0.25">
      <c r="B88" s="2" t="s">
        <v>44</v>
      </c>
      <c r="D88" s="101"/>
      <c r="E88" s="62"/>
      <c r="F88" s="101"/>
      <c r="G88" s="62"/>
      <c r="H88" s="102"/>
      <c r="J88" s="15">
        <v>40</v>
      </c>
      <c r="K88" s="15">
        <v>16</v>
      </c>
    </row>
    <row r="89" spans="2:11" ht="13.8" x14ac:dyDescent="0.25">
      <c r="B89" s="2" t="s">
        <v>43</v>
      </c>
      <c r="D89" s="101"/>
      <c r="E89" s="62"/>
      <c r="F89" s="101"/>
      <c r="G89" s="62"/>
      <c r="H89" s="103"/>
      <c r="J89" s="15">
        <v>40</v>
      </c>
      <c r="K89" s="15">
        <v>16</v>
      </c>
    </row>
    <row r="90" spans="2:11" ht="13.8" x14ac:dyDescent="0.25">
      <c r="B90" s="2" t="s">
        <v>40</v>
      </c>
      <c r="D90" s="101"/>
      <c r="E90" s="62"/>
      <c r="F90" s="101"/>
      <c r="G90" s="62"/>
      <c r="H90" s="103"/>
      <c r="J90" s="15">
        <v>40</v>
      </c>
      <c r="K90" s="15">
        <v>16</v>
      </c>
    </row>
    <row r="91" spans="2:11" ht="13.8" x14ac:dyDescent="0.25">
      <c r="B91" s="2" t="s">
        <v>41</v>
      </c>
      <c r="D91" s="101"/>
      <c r="E91" s="62"/>
      <c r="F91" s="101"/>
      <c r="G91" s="62"/>
      <c r="H91" s="102"/>
      <c r="J91" s="15">
        <v>40</v>
      </c>
      <c r="K91" s="15">
        <v>16</v>
      </c>
    </row>
    <row r="92" spans="2:11" ht="13.8" x14ac:dyDescent="0.25">
      <c r="B92" s="29"/>
      <c r="D92" s="101"/>
      <c r="E92" s="62"/>
      <c r="F92" s="101"/>
      <c r="G92" s="62"/>
      <c r="H92" s="102"/>
    </row>
    <row r="93" spans="2:11" ht="13.8" x14ac:dyDescent="0.25">
      <c r="B93" s="2" t="s">
        <v>42</v>
      </c>
      <c r="D93" s="101"/>
      <c r="E93" s="62"/>
      <c r="F93" s="101"/>
      <c r="G93" s="62"/>
      <c r="H93" s="102"/>
      <c r="J93" s="15">
        <v>40</v>
      </c>
      <c r="K93" s="15">
        <v>16</v>
      </c>
    </row>
    <row r="94" spans="2:11" ht="13.8" x14ac:dyDescent="0.25">
      <c r="B94" s="2" t="s">
        <v>45</v>
      </c>
      <c r="D94" s="101"/>
      <c r="E94" s="62"/>
      <c r="F94" s="101"/>
      <c r="G94" s="62"/>
      <c r="H94" s="103"/>
      <c r="J94" s="15">
        <v>40</v>
      </c>
      <c r="K94" s="15">
        <v>16</v>
      </c>
    </row>
    <row r="95" spans="2:11" ht="14.25" customHeight="1" x14ac:dyDescent="0.25">
      <c r="B95" s="2" t="s">
        <v>46</v>
      </c>
      <c r="D95" s="101"/>
      <c r="E95" s="62"/>
      <c r="F95" s="101"/>
      <c r="G95" s="62"/>
      <c r="H95" s="103"/>
      <c r="J95" s="15">
        <v>40</v>
      </c>
      <c r="K95" s="15">
        <v>16</v>
      </c>
    </row>
    <row r="96" spans="2:11" ht="13.8" x14ac:dyDescent="0.25">
      <c r="B96" s="2" t="s">
        <v>47</v>
      </c>
      <c r="D96" s="101"/>
      <c r="E96" s="62"/>
      <c r="F96" s="101"/>
      <c r="G96" s="62"/>
      <c r="H96" s="104"/>
      <c r="J96" s="15">
        <v>40</v>
      </c>
      <c r="K96" s="15">
        <v>16</v>
      </c>
    </row>
    <row r="97" spans="1:11" ht="13.8" x14ac:dyDescent="0.25">
      <c r="B97" s="29"/>
      <c r="D97" s="101"/>
      <c r="E97" s="62"/>
      <c r="F97" s="101"/>
      <c r="G97" s="62"/>
      <c r="H97" s="102"/>
    </row>
    <row r="98" spans="1:11" x14ac:dyDescent="0.3">
      <c r="B98" s="30"/>
      <c r="D98" s="105"/>
      <c r="F98" s="105"/>
      <c r="H98" s="106"/>
    </row>
    <row r="99" spans="1:11" ht="15" customHeight="1" x14ac:dyDescent="0.25">
      <c r="B99" s="5" t="s">
        <v>48</v>
      </c>
      <c r="C99" s="5"/>
      <c r="D99" s="42">
        <f>SUM(D88:D98)</f>
        <v>0</v>
      </c>
      <c r="E99" s="63"/>
      <c r="F99" s="42">
        <f>SUM(F88:F98)</f>
        <v>0</v>
      </c>
      <c r="G99" s="63"/>
      <c r="H99" s="83">
        <f>SUM(H88:H98)</f>
        <v>0</v>
      </c>
      <c r="I99" s="31"/>
      <c r="J99" s="19">
        <v>40</v>
      </c>
      <c r="K99" s="15">
        <v>16</v>
      </c>
    </row>
    <row r="100" spans="1:11" ht="24.75" customHeight="1" x14ac:dyDescent="0.3">
      <c r="J100" s="20" t="s">
        <v>105</v>
      </c>
    </row>
    <row r="101" spans="1:11" x14ac:dyDescent="0.3">
      <c r="B101" s="1" t="s">
        <v>49</v>
      </c>
      <c r="C101" s="1"/>
      <c r="J101" s="15">
        <v>43</v>
      </c>
      <c r="K101" s="15">
        <v>16</v>
      </c>
    </row>
    <row r="102" spans="1:11" ht="13.8" x14ac:dyDescent="0.25">
      <c r="B102" s="29"/>
      <c r="D102" s="38"/>
      <c r="E102" s="62"/>
      <c r="F102" s="38"/>
      <c r="G102" s="62"/>
      <c r="H102" s="79"/>
    </row>
    <row r="103" spans="1:11" x14ac:dyDescent="0.3">
      <c r="B103" s="30"/>
      <c r="D103" s="40"/>
      <c r="F103" s="40"/>
      <c r="H103" s="81"/>
    </row>
    <row r="104" spans="1:11" x14ac:dyDescent="0.3">
      <c r="B104" s="30"/>
    </row>
    <row r="105" spans="1:11" ht="13.8" x14ac:dyDescent="0.25">
      <c r="A105" s="1"/>
      <c r="B105" s="5" t="s">
        <v>50</v>
      </c>
      <c r="C105" s="5"/>
      <c r="D105" s="42">
        <f>SUM(D102:D104)</f>
        <v>0</v>
      </c>
      <c r="E105" s="63"/>
      <c r="F105" s="42">
        <f>SUM(F102:F104)</f>
        <v>0</v>
      </c>
      <c r="G105" s="63"/>
      <c r="H105" s="83">
        <f>SUM(H102:H104)</f>
        <v>0</v>
      </c>
      <c r="I105" s="31"/>
      <c r="J105" s="19">
        <v>43</v>
      </c>
      <c r="K105" s="15">
        <v>16</v>
      </c>
    </row>
    <row r="106" spans="1:11" ht="23.25" customHeight="1" x14ac:dyDescent="0.3">
      <c r="B106" s="3"/>
      <c r="C106" s="3"/>
      <c r="J106" s="20" t="s">
        <v>106</v>
      </c>
      <c r="K106" s="18"/>
    </row>
    <row r="107" spans="1:11" x14ac:dyDescent="0.3">
      <c r="B107" s="1" t="s">
        <v>51</v>
      </c>
      <c r="C107" s="1"/>
      <c r="D107" s="59"/>
      <c r="F107" s="59"/>
      <c r="H107" s="89"/>
      <c r="J107" s="15">
        <v>43</v>
      </c>
      <c r="K107" s="15">
        <v>16</v>
      </c>
    </row>
    <row r="108" spans="1:11" ht="13.8" x14ac:dyDescent="0.25">
      <c r="B108" s="12"/>
      <c r="D108" s="43"/>
      <c r="E108" s="62"/>
      <c r="F108" s="43"/>
      <c r="G108" s="62"/>
      <c r="H108" s="85"/>
    </row>
    <row r="109" spans="1:11" ht="13.8" x14ac:dyDescent="0.25">
      <c r="B109" s="12"/>
      <c r="C109" s="1"/>
      <c r="D109" s="41"/>
      <c r="E109" s="62"/>
      <c r="F109" s="41"/>
      <c r="G109" s="62"/>
      <c r="H109" s="82"/>
    </row>
    <row r="110" spans="1:11" ht="13.8" x14ac:dyDescent="0.25">
      <c r="B110" s="12"/>
      <c r="C110" s="1"/>
      <c r="D110" s="41"/>
      <c r="E110" s="62"/>
      <c r="F110" s="41"/>
      <c r="G110" s="62"/>
      <c r="H110" s="82"/>
    </row>
    <row r="111" spans="1:11" ht="13.8" x14ac:dyDescent="0.25">
      <c r="B111" s="12"/>
      <c r="C111" s="1"/>
      <c r="D111" s="41"/>
      <c r="E111" s="62"/>
      <c r="F111" s="41"/>
      <c r="G111" s="62"/>
      <c r="H111" s="41"/>
    </row>
    <row r="112" spans="1:11" ht="13.8" x14ac:dyDescent="0.25">
      <c r="B112" s="12"/>
      <c r="D112" s="43"/>
      <c r="E112" s="62"/>
      <c r="F112" s="43"/>
      <c r="G112" s="62"/>
      <c r="H112" s="85"/>
    </row>
    <row r="113" spans="2:11" ht="13.8" x14ac:dyDescent="0.25">
      <c r="B113" s="12"/>
      <c r="D113" s="41"/>
      <c r="E113" s="62"/>
      <c r="F113" s="41"/>
      <c r="H113" s="82"/>
      <c r="I113" s="5"/>
    </row>
    <row r="114" spans="2:11" ht="13.8" x14ac:dyDescent="0.25">
      <c r="B114" s="12"/>
      <c r="D114" s="41"/>
      <c r="E114" s="62"/>
      <c r="F114" s="41"/>
      <c r="H114" s="82"/>
      <c r="I114" s="5"/>
    </row>
    <row r="115" spans="2:11" ht="13.8" x14ac:dyDescent="0.25">
      <c r="B115" s="12"/>
      <c r="C115" s="1"/>
      <c r="D115" s="41"/>
      <c r="E115" s="62"/>
      <c r="F115" s="41"/>
      <c r="G115" s="62"/>
      <c r="H115" s="41"/>
    </row>
    <row r="116" spans="2:11" ht="13.8" x14ac:dyDescent="0.25">
      <c r="B116" s="11" t="s">
        <v>52</v>
      </c>
      <c r="C116" s="5"/>
      <c r="D116" s="42">
        <f>SUM(D108:D115)</f>
        <v>0</v>
      </c>
      <c r="E116" s="63"/>
      <c r="F116" s="42">
        <f>SUM(F108:F115)</f>
        <v>0</v>
      </c>
      <c r="G116" s="63"/>
      <c r="H116" s="83">
        <f>SUM(H108:H115)</f>
        <v>0</v>
      </c>
      <c r="I116" s="31"/>
      <c r="J116" s="19">
        <v>43</v>
      </c>
      <c r="K116" s="15">
        <v>16</v>
      </c>
    </row>
    <row r="117" spans="2:11" ht="24" x14ac:dyDescent="0.3">
      <c r="J117" s="20" t="s">
        <v>105</v>
      </c>
    </row>
    <row r="118" spans="2:11" x14ac:dyDescent="0.3">
      <c r="B118" s="1" t="s">
        <v>53</v>
      </c>
      <c r="C118" s="1"/>
      <c r="J118" s="132" t="s">
        <v>114</v>
      </c>
      <c r="K118" s="133"/>
    </row>
    <row r="119" spans="2:11" ht="13.8" x14ac:dyDescent="0.25">
      <c r="B119" s="2" t="s">
        <v>55</v>
      </c>
      <c r="D119" s="43"/>
      <c r="E119" s="62"/>
      <c r="F119" s="43"/>
      <c r="G119" s="62"/>
      <c r="H119" s="90"/>
      <c r="J119" s="15">
        <v>38</v>
      </c>
      <c r="K119" s="15">
        <v>15</v>
      </c>
    </row>
    <row r="120" spans="2:11" ht="13.8" x14ac:dyDescent="0.25">
      <c r="B120" s="2" t="s">
        <v>54</v>
      </c>
      <c r="D120" s="43"/>
      <c r="E120" s="62"/>
      <c r="F120" s="43"/>
      <c r="G120" s="62"/>
      <c r="H120" s="90"/>
      <c r="J120" s="15">
        <v>38</v>
      </c>
      <c r="K120" s="15">
        <v>15</v>
      </c>
    </row>
    <row r="121" spans="2:11" ht="13.8" x14ac:dyDescent="0.25">
      <c r="B121" s="2" t="s">
        <v>56</v>
      </c>
      <c r="D121" s="43"/>
      <c r="E121" s="62"/>
      <c r="F121" s="43"/>
      <c r="G121" s="62"/>
      <c r="H121" s="90"/>
      <c r="J121" s="15">
        <v>38</v>
      </c>
      <c r="K121" s="15">
        <v>15</v>
      </c>
    </row>
    <row r="122" spans="2:11" ht="13.8" x14ac:dyDescent="0.25">
      <c r="B122" s="2" t="s">
        <v>57</v>
      </c>
      <c r="D122" s="43"/>
      <c r="E122" s="62"/>
      <c r="F122" s="43"/>
      <c r="G122" s="62"/>
      <c r="H122" s="90"/>
      <c r="J122" s="15">
        <v>38</v>
      </c>
      <c r="K122" s="15">
        <v>15</v>
      </c>
    </row>
    <row r="123" spans="2:11" ht="13.8" x14ac:dyDescent="0.25">
      <c r="B123" s="2" t="s">
        <v>58</v>
      </c>
      <c r="D123" s="43"/>
      <c r="E123" s="62"/>
      <c r="F123" s="43"/>
      <c r="G123" s="62"/>
      <c r="H123" s="90"/>
      <c r="J123" s="15">
        <v>35</v>
      </c>
      <c r="K123" s="15">
        <v>15</v>
      </c>
    </row>
    <row r="124" spans="2:11" ht="13.8" x14ac:dyDescent="0.25">
      <c r="B124" s="2" t="s">
        <v>59</v>
      </c>
      <c r="D124" s="43"/>
      <c r="E124" s="62"/>
      <c r="F124" s="43"/>
      <c r="G124" s="62"/>
      <c r="H124" s="90"/>
      <c r="J124" s="15">
        <v>38</v>
      </c>
      <c r="K124" s="15">
        <v>15</v>
      </c>
    </row>
    <row r="125" spans="2:11" ht="13.8" x14ac:dyDescent="0.25">
      <c r="B125" s="5" t="s">
        <v>60</v>
      </c>
      <c r="C125" s="5"/>
      <c r="D125" s="42">
        <f>SUM(D119:D124)</f>
        <v>0</v>
      </c>
      <c r="E125" s="63"/>
      <c r="F125" s="42">
        <f>SUM(F119:F124)</f>
        <v>0</v>
      </c>
      <c r="G125" s="63"/>
      <c r="H125" s="83">
        <f>SUM(H119:H124)</f>
        <v>0</v>
      </c>
      <c r="I125" s="31"/>
      <c r="J125" s="19" t="s">
        <v>115</v>
      </c>
      <c r="K125" s="15">
        <v>15</v>
      </c>
    </row>
    <row r="126" spans="2:11" ht="24" x14ac:dyDescent="0.3">
      <c r="J126" s="20" t="s">
        <v>105</v>
      </c>
    </row>
    <row r="127" spans="2:11" x14ac:dyDescent="0.3">
      <c r="B127" s="1" t="s">
        <v>61</v>
      </c>
      <c r="C127" s="1"/>
      <c r="J127" s="132" t="s">
        <v>114</v>
      </c>
      <c r="K127" s="133"/>
    </row>
    <row r="128" spans="2:11" ht="13.8" x14ac:dyDescent="0.25">
      <c r="B128" s="2" t="s">
        <v>62</v>
      </c>
      <c r="D128" s="38"/>
      <c r="E128" s="62"/>
      <c r="F128" s="38">
        <v>20730.810000000001</v>
      </c>
      <c r="G128" s="62"/>
      <c r="H128" s="79">
        <v>35000</v>
      </c>
      <c r="J128" s="15">
        <v>40</v>
      </c>
      <c r="K128" s="15">
        <v>16</v>
      </c>
    </row>
    <row r="129" spans="2:11" x14ac:dyDescent="0.3">
      <c r="B129" s="29" t="s">
        <v>4</v>
      </c>
      <c r="D129" s="39"/>
      <c r="F129" s="39"/>
      <c r="H129" s="80"/>
    </row>
    <row r="130" spans="2:11" x14ac:dyDescent="0.3">
      <c r="B130" s="30"/>
      <c r="D130" s="40"/>
      <c r="F130" s="40"/>
      <c r="H130" s="80"/>
    </row>
    <row r="131" spans="2:11" x14ac:dyDescent="0.3">
      <c r="B131" s="2" t="s">
        <v>63</v>
      </c>
      <c r="J131" s="15">
        <v>40</v>
      </c>
      <c r="K131" s="15">
        <v>16</v>
      </c>
    </row>
    <row r="132" spans="2:11" ht="13.8" x14ac:dyDescent="0.25">
      <c r="B132" s="58"/>
      <c r="D132" s="38"/>
      <c r="E132" s="62"/>
      <c r="F132" s="38"/>
      <c r="G132" s="62"/>
      <c r="H132" s="79"/>
    </row>
    <row r="133" spans="2:11" x14ac:dyDescent="0.3">
      <c r="B133" s="30"/>
    </row>
    <row r="134" spans="2:11" ht="13.8" x14ac:dyDescent="0.25">
      <c r="B134" s="5" t="s">
        <v>64</v>
      </c>
      <c r="C134" s="5"/>
      <c r="D134" s="42">
        <f>SUM(D128:D133)</f>
        <v>0</v>
      </c>
      <c r="E134" s="63"/>
      <c r="F134" s="42">
        <f>SUM(F128:F133)</f>
        <v>20730.810000000001</v>
      </c>
      <c r="G134" s="63"/>
      <c r="H134" s="83">
        <f>SUM(H128:H133)</f>
        <v>35000</v>
      </c>
      <c r="I134" s="31"/>
      <c r="J134" s="19">
        <v>40</v>
      </c>
      <c r="K134" s="15">
        <v>16</v>
      </c>
    </row>
    <row r="135" spans="2:11" ht="24" x14ac:dyDescent="0.3">
      <c r="J135" s="20" t="s">
        <v>105</v>
      </c>
    </row>
    <row r="136" spans="2:11" x14ac:dyDescent="0.3">
      <c r="B136" s="1" t="s">
        <v>65</v>
      </c>
      <c r="C136" s="1"/>
      <c r="J136" s="130" t="s">
        <v>114</v>
      </c>
      <c r="K136" s="130"/>
    </row>
    <row r="137" spans="2:11" ht="13.8" x14ac:dyDescent="0.25">
      <c r="B137" s="2" t="s">
        <v>66</v>
      </c>
      <c r="D137" s="101"/>
      <c r="E137" s="107"/>
      <c r="F137" s="101"/>
      <c r="G137" s="107"/>
      <c r="H137" s="104"/>
      <c r="J137" s="15">
        <v>43</v>
      </c>
      <c r="K137" s="15">
        <v>16</v>
      </c>
    </row>
    <row r="138" spans="2:11" ht="13.8" x14ac:dyDescent="0.25">
      <c r="B138" s="2" t="s">
        <v>67</v>
      </c>
      <c r="D138" s="101"/>
      <c r="E138" s="107"/>
      <c r="F138" s="101"/>
      <c r="G138" s="107"/>
      <c r="H138" s="104"/>
      <c r="J138" s="15">
        <v>43</v>
      </c>
      <c r="K138" s="15">
        <v>16</v>
      </c>
    </row>
    <row r="139" spans="2:11" ht="13.8" x14ac:dyDescent="0.25">
      <c r="B139" s="2" t="s">
        <v>68</v>
      </c>
      <c r="D139" s="101"/>
      <c r="E139" s="107"/>
      <c r="F139" s="101"/>
      <c r="G139" s="107"/>
      <c r="H139" s="104"/>
      <c r="J139" s="15">
        <v>43</v>
      </c>
      <c r="K139" s="15">
        <v>16</v>
      </c>
    </row>
    <row r="140" spans="2:11" ht="13.8" x14ac:dyDescent="0.25">
      <c r="B140" s="2" t="s">
        <v>69</v>
      </c>
      <c r="D140" s="108"/>
      <c r="E140" s="107"/>
      <c r="F140" s="108"/>
      <c r="G140" s="107"/>
      <c r="H140" s="103"/>
      <c r="J140" s="15">
        <v>39</v>
      </c>
      <c r="K140" s="15">
        <v>16</v>
      </c>
    </row>
    <row r="141" spans="2:11" ht="13.8" x14ac:dyDescent="0.25">
      <c r="B141" s="2" t="s">
        <v>70</v>
      </c>
      <c r="D141" s="108"/>
      <c r="E141" s="107"/>
      <c r="F141" s="108"/>
      <c r="G141" s="107"/>
      <c r="H141" s="103"/>
      <c r="J141" s="15" t="s">
        <v>107</v>
      </c>
      <c r="K141" s="15" t="s">
        <v>108</v>
      </c>
    </row>
    <row r="142" spans="2:11" ht="16.2" x14ac:dyDescent="0.25">
      <c r="B142" s="2" t="s">
        <v>109</v>
      </c>
      <c r="D142" s="108"/>
      <c r="E142" s="107"/>
      <c r="F142" s="108"/>
      <c r="G142" s="107"/>
      <c r="H142" s="103"/>
      <c r="J142" s="15">
        <v>40</v>
      </c>
      <c r="K142" s="15">
        <v>16</v>
      </c>
    </row>
    <row r="143" spans="2:11" ht="13.8" x14ac:dyDescent="0.25">
      <c r="B143" s="2" t="s">
        <v>71</v>
      </c>
      <c r="D143" s="99"/>
      <c r="E143" s="107"/>
      <c r="F143" s="99">
        <v>464.91</v>
      </c>
      <c r="G143" s="107"/>
      <c r="H143" s="100">
        <v>250</v>
      </c>
      <c r="J143" s="15">
        <v>33</v>
      </c>
      <c r="K143" s="15">
        <v>16</v>
      </c>
    </row>
    <row r="144" spans="2:11" ht="13.8" x14ac:dyDescent="0.25">
      <c r="B144" s="5" t="s">
        <v>72</v>
      </c>
      <c r="C144" s="5"/>
      <c r="D144" s="42">
        <f>SUM(D137:D143)</f>
        <v>0</v>
      </c>
      <c r="E144" s="63"/>
      <c r="F144" s="42">
        <f>SUM(F137:F143)</f>
        <v>464.91</v>
      </c>
      <c r="G144" s="63"/>
      <c r="H144" s="83">
        <f>SUM(H137:H143)</f>
        <v>250</v>
      </c>
      <c r="I144" s="31"/>
      <c r="J144" s="19" t="s">
        <v>114</v>
      </c>
    </row>
    <row r="145" spans="1:11" ht="24" x14ac:dyDescent="0.3">
      <c r="J145" s="20" t="s">
        <v>106</v>
      </c>
    </row>
    <row r="146" spans="1:11" x14ac:dyDescent="0.3">
      <c r="B146" s="1" t="s">
        <v>73</v>
      </c>
      <c r="C146" s="1"/>
      <c r="D146" s="59"/>
      <c r="F146" s="59"/>
      <c r="H146" s="89"/>
      <c r="J146" s="15">
        <v>43</v>
      </c>
      <c r="K146" s="15">
        <v>16</v>
      </c>
    </row>
    <row r="147" spans="1:11" ht="13.8" x14ac:dyDescent="0.25">
      <c r="B147" s="12" t="s">
        <v>140</v>
      </c>
      <c r="D147" s="41"/>
      <c r="E147" s="62"/>
      <c r="F147" s="41">
        <v>61.38</v>
      </c>
      <c r="H147" s="82">
        <v>230</v>
      </c>
    </row>
    <row r="148" spans="1:11" ht="13.8" x14ac:dyDescent="0.25">
      <c r="B148" s="12" t="s">
        <v>141</v>
      </c>
      <c r="D148" s="41"/>
      <c r="E148" s="62"/>
      <c r="F148" s="41"/>
      <c r="H148" s="82"/>
    </row>
    <row r="149" spans="1:11" ht="13.8" x14ac:dyDescent="0.25">
      <c r="B149" s="11" t="s">
        <v>74</v>
      </c>
      <c r="C149" s="5"/>
      <c r="D149" s="42">
        <f>SUM(D147:D148)</f>
        <v>0</v>
      </c>
      <c r="E149" s="63"/>
      <c r="F149" s="42">
        <f>SUM(F147:F148)</f>
        <v>61.38</v>
      </c>
      <c r="G149" s="63"/>
      <c r="H149" s="42">
        <f>SUM(H147:H148)</f>
        <v>230</v>
      </c>
      <c r="I149" s="31"/>
      <c r="J149" s="19">
        <v>43</v>
      </c>
      <c r="K149" s="15">
        <v>16</v>
      </c>
    </row>
    <row r="150" spans="1:11" ht="24.6" thickBot="1" x14ac:dyDescent="0.35">
      <c r="J150" s="20" t="s">
        <v>105</v>
      </c>
    </row>
    <row r="151" spans="1:11" ht="15" thickTop="1" thickBot="1" x14ac:dyDescent="0.3">
      <c r="B151" s="5" t="s">
        <v>75</v>
      </c>
      <c r="C151" s="5"/>
      <c r="D151" s="45">
        <f>SUM(D85+D99+D105+D116+D125+D134+D144+D149)</f>
        <v>0</v>
      </c>
      <c r="E151" s="66"/>
      <c r="F151" s="45">
        <f>SUM(F85+F99+F105+F116+F125+F134+F144+F149)</f>
        <v>21257.100000000002</v>
      </c>
      <c r="G151" s="66"/>
      <c r="H151" s="87">
        <f>SUM(H85+H99+H105+H116+H125+H134+H144+H149)</f>
        <v>35480</v>
      </c>
      <c r="I151" s="28"/>
      <c r="J151" s="15">
        <v>17</v>
      </c>
      <c r="K151" s="15">
        <v>17</v>
      </c>
    </row>
    <row r="152" spans="1:11" ht="15.6" thickTop="1" thickBot="1" x14ac:dyDescent="0.35"/>
    <row r="153" spans="1:11" thickBot="1" x14ac:dyDescent="0.3">
      <c r="B153" s="5" t="s">
        <v>76</v>
      </c>
      <c r="C153" s="5"/>
      <c r="D153" s="46">
        <f>SUM(D71-D151)</f>
        <v>0</v>
      </c>
      <c r="E153" s="67"/>
      <c r="F153" s="46">
        <f>SUM(F71-F151)</f>
        <v>12962.899999999998</v>
      </c>
      <c r="G153" s="67"/>
      <c r="H153" s="91">
        <f>SUM(H71-H151)</f>
        <v>27482.9</v>
      </c>
      <c r="I153" s="11"/>
      <c r="J153" s="15">
        <v>18</v>
      </c>
      <c r="K153" s="15">
        <v>18</v>
      </c>
    </row>
    <row r="155" spans="1:11" ht="13.8" x14ac:dyDescent="0.25">
      <c r="B155" s="1"/>
      <c r="C155" s="1"/>
      <c r="D155" s="55" t="s">
        <v>79</v>
      </c>
      <c r="E155" s="68"/>
      <c r="F155" s="47" t="s">
        <v>77</v>
      </c>
      <c r="G155" s="61"/>
      <c r="H155" s="77"/>
      <c r="I155" s="5"/>
    </row>
    <row r="156" spans="1:11" x14ac:dyDescent="0.3">
      <c r="D156" s="47" t="s">
        <v>78</v>
      </c>
      <c r="E156" s="61"/>
      <c r="F156" s="47" t="s">
        <v>78</v>
      </c>
      <c r="G156" s="61"/>
    </row>
    <row r="157" spans="1:11" x14ac:dyDescent="0.3">
      <c r="A157" s="1" t="s">
        <v>80</v>
      </c>
    </row>
    <row r="158" spans="1:11" x14ac:dyDescent="0.3">
      <c r="B158" s="1" t="s">
        <v>136</v>
      </c>
      <c r="C158" s="1"/>
    </row>
    <row r="159" spans="1:11" x14ac:dyDescent="0.3">
      <c r="B159" s="2" t="s">
        <v>81</v>
      </c>
      <c r="D159" s="43">
        <v>0</v>
      </c>
      <c r="E159" s="62"/>
      <c r="F159" s="43">
        <v>12962.9</v>
      </c>
      <c r="H159" s="89"/>
    </row>
    <row r="160" spans="1:11" x14ac:dyDescent="0.3">
      <c r="B160" s="2" t="s">
        <v>82</v>
      </c>
      <c r="D160" s="41"/>
      <c r="E160" s="62"/>
      <c r="F160" s="41"/>
      <c r="H160" s="89"/>
    </row>
    <row r="161" spans="1:9" x14ac:dyDescent="0.3">
      <c r="B161" s="2" t="s">
        <v>83</v>
      </c>
      <c r="D161" s="41"/>
      <c r="E161" s="62"/>
      <c r="F161" s="41"/>
      <c r="H161" s="89"/>
    </row>
    <row r="162" spans="1:9" x14ac:dyDescent="0.3">
      <c r="B162" s="2" t="s">
        <v>84</v>
      </c>
      <c r="D162" s="38"/>
      <c r="E162" s="62"/>
      <c r="F162" s="38"/>
      <c r="H162" s="89"/>
    </row>
    <row r="163" spans="1:9" x14ac:dyDescent="0.3">
      <c r="B163" s="29"/>
      <c r="D163" s="39"/>
      <c r="F163" s="39"/>
    </row>
    <row r="164" spans="1:9" x14ac:dyDescent="0.3">
      <c r="B164" s="30"/>
    </row>
    <row r="165" spans="1:9" x14ac:dyDescent="0.3">
      <c r="B165" s="5" t="s">
        <v>85</v>
      </c>
      <c r="C165" s="5"/>
      <c r="D165" s="42">
        <f>SUM(D158:D164)</f>
        <v>0</v>
      </c>
      <c r="E165" s="63"/>
      <c r="F165" s="42">
        <f>SUM(F158:F164)</f>
        <v>12962.9</v>
      </c>
      <c r="G165" s="62"/>
    </row>
    <row r="167" spans="1:9" x14ac:dyDescent="0.3">
      <c r="B167" s="1" t="s">
        <v>87</v>
      </c>
      <c r="C167" s="1"/>
      <c r="D167" s="38">
        <v>0</v>
      </c>
      <c r="E167" s="62"/>
      <c r="F167" s="38">
        <v>0</v>
      </c>
    </row>
    <row r="168" spans="1:9" x14ac:dyDescent="0.3">
      <c r="B168" s="29"/>
      <c r="D168" s="39"/>
      <c r="F168" s="39"/>
    </row>
    <row r="169" spans="1:9" x14ac:dyDescent="0.3">
      <c r="B169" s="30"/>
    </row>
    <row r="170" spans="1:9" ht="13.8" x14ac:dyDescent="0.25">
      <c r="B170" s="5" t="s">
        <v>86</v>
      </c>
      <c r="C170" s="5"/>
      <c r="D170" s="42">
        <f>SUM(D168:D169)</f>
        <v>0</v>
      </c>
      <c r="E170" s="63"/>
      <c r="F170" s="42">
        <f>SUM(F168:F169)</f>
        <v>0</v>
      </c>
      <c r="G170" s="62"/>
      <c r="H170" s="77"/>
      <c r="I170" s="5"/>
    </row>
    <row r="171" spans="1:9" thickBot="1" x14ac:dyDescent="0.3">
      <c r="B171" s="5"/>
      <c r="C171" s="5"/>
      <c r="D171" s="36"/>
      <c r="E171" s="62"/>
      <c r="F171" s="36"/>
      <c r="G171" s="62"/>
      <c r="H171" s="77"/>
      <c r="I171" s="5"/>
    </row>
    <row r="172" spans="1:9" ht="15" thickTop="1" thickBot="1" x14ac:dyDescent="0.3">
      <c r="B172" s="5" t="s">
        <v>94</v>
      </c>
      <c r="C172" s="5"/>
      <c r="D172" s="45">
        <f>SUM(D165+D170)</f>
        <v>0</v>
      </c>
      <c r="E172" s="65"/>
      <c r="F172" s="45">
        <f>SUM(F165+F170)</f>
        <v>12962.9</v>
      </c>
      <c r="G172" s="62"/>
      <c r="H172" s="77"/>
      <c r="I172" s="5"/>
    </row>
    <row r="173" spans="1:9" thickTop="1" x14ac:dyDescent="0.25">
      <c r="B173" s="5"/>
      <c r="C173" s="5"/>
      <c r="D173" s="36"/>
      <c r="E173" s="62"/>
      <c r="F173" s="36"/>
      <c r="G173" s="62"/>
      <c r="H173" s="77"/>
      <c r="I173" s="5"/>
    </row>
    <row r="174" spans="1:9" ht="15" thickBot="1" x14ac:dyDescent="0.35"/>
    <row r="175" spans="1:9" ht="15" thickTop="1" x14ac:dyDescent="0.3">
      <c r="A175" s="7" t="s">
        <v>88</v>
      </c>
      <c r="B175" s="8"/>
      <c r="C175" s="8"/>
      <c r="D175" s="32" t="s">
        <v>114</v>
      </c>
      <c r="E175" s="69"/>
      <c r="F175" s="48" t="s">
        <v>93</v>
      </c>
      <c r="G175" s="62"/>
    </row>
    <row r="176" spans="1:9" x14ac:dyDescent="0.3">
      <c r="A176" s="9"/>
      <c r="B176" s="10" t="s">
        <v>89</v>
      </c>
      <c r="C176" s="10"/>
      <c r="D176" s="33" t="s">
        <v>114</v>
      </c>
      <c r="E176" s="70"/>
      <c r="F176" s="49">
        <f>SUM($F$71)</f>
        <v>34220</v>
      </c>
      <c r="G176" s="70"/>
    </row>
    <row r="177" spans="1:11" x14ac:dyDescent="0.3">
      <c r="A177" s="9"/>
      <c r="B177" s="10" t="s">
        <v>90</v>
      </c>
      <c r="C177" s="10"/>
      <c r="D177" s="33" t="s">
        <v>114</v>
      </c>
      <c r="E177" s="70"/>
      <c r="F177" s="50">
        <f>SUM($F$172)</f>
        <v>12962.9</v>
      </c>
      <c r="G177" s="70"/>
    </row>
    <row r="178" spans="1:11" x14ac:dyDescent="0.3">
      <c r="A178" s="9"/>
      <c r="B178" s="11" t="s">
        <v>114</v>
      </c>
      <c r="C178" s="11"/>
      <c r="D178" s="33" t="s">
        <v>125</v>
      </c>
      <c r="F178" s="51" t="s">
        <v>114</v>
      </c>
      <c r="G178" s="70"/>
    </row>
    <row r="179" spans="1:11" x14ac:dyDescent="0.3">
      <c r="A179" s="9"/>
      <c r="B179" s="10" t="s">
        <v>91</v>
      </c>
      <c r="C179" s="10"/>
      <c r="D179" s="33" t="s">
        <v>114</v>
      </c>
      <c r="E179" s="70"/>
      <c r="F179" s="49">
        <f>SUM($F$151)</f>
        <v>21257.100000000002</v>
      </c>
      <c r="G179" s="70"/>
    </row>
    <row r="180" spans="1:11" x14ac:dyDescent="0.3">
      <c r="A180" s="9"/>
      <c r="B180" s="10" t="s">
        <v>92</v>
      </c>
      <c r="C180" s="10"/>
      <c r="D180" s="33"/>
      <c r="F180" s="50" t="s">
        <v>114</v>
      </c>
    </row>
    <row r="181" spans="1:11" ht="15" thickBot="1" x14ac:dyDescent="0.35">
      <c r="A181" s="13"/>
      <c r="B181" s="14" t="s">
        <v>114</v>
      </c>
      <c r="C181" s="14"/>
      <c r="D181" s="34"/>
      <c r="E181" s="71"/>
      <c r="F181" s="52" t="s">
        <v>114</v>
      </c>
      <c r="G181" s="70"/>
    </row>
    <row r="182" spans="1:11" ht="15" thickTop="1" x14ac:dyDescent="0.3"/>
    <row r="183" spans="1:11" x14ac:dyDescent="0.3">
      <c r="A183" s="1" t="s">
        <v>137</v>
      </c>
    </row>
    <row r="185" spans="1:11" s="16" customFormat="1" ht="13.2" x14ac:dyDescent="0.25">
      <c r="B185" s="23" t="s">
        <v>138</v>
      </c>
      <c r="C185" s="23"/>
      <c r="D185" s="56"/>
      <c r="E185" s="72"/>
      <c r="F185" s="53"/>
      <c r="G185" s="74"/>
      <c r="H185" s="92"/>
      <c r="I185" s="24"/>
      <c r="J185" s="25"/>
      <c r="K185" s="25"/>
    </row>
    <row r="186" spans="1:11" s="16" customFormat="1" ht="13.2" x14ac:dyDescent="0.25">
      <c r="B186" s="23" t="s">
        <v>119</v>
      </c>
      <c r="C186" s="23"/>
      <c r="D186" s="56"/>
      <c r="E186" s="72"/>
      <c r="F186" s="53"/>
      <c r="G186" s="74"/>
      <c r="H186" s="92"/>
      <c r="I186" s="24"/>
      <c r="J186" s="25"/>
      <c r="K186" s="25"/>
    </row>
    <row r="187" spans="1:11" s="16" customFormat="1" ht="13.2" x14ac:dyDescent="0.25">
      <c r="B187" s="23" t="s">
        <v>120</v>
      </c>
      <c r="C187" s="23"/>
      <c r="D187" s="56"/>
      <c r="E187" s="72"/>
      <c r="F187" s="53"/>
      <c r="G187" s="74"/>
      <c r="H187" s="92"/>
      <c r="I187" s="24"/>
      <c r="J187" s="25"/>
      <c r="K187" s="25"/>
    </row>
    <row r="188" spans="1:11" s="16" customFormat="1" ht="13.2" x14ac:dyDescent="0.25">
      <c r="B188" s="23" t="s">
        <v>121</v>
      </c>
      <c r="C188" s="23"/>
      <c r="D188" s="56"/>
      <c r="E188" s="72"/>
      <c r="F188" s="53"/>
      <c r="G188" s="74"/>
      <c r="H188" s="92"/>
      <c r="I188" s="24"/>
      <c r="J188" s="25"/>
      <c r="K188" s="25"/>
    </row>
    <row r="189" spans="1:11" x14ac:dyDescent="0.3">
      <c r="B189" s="17"/>
      <c r="C189" s="17"/>
      <c r="D189" s="56"/>
      <c r="E189" s="72"/>
    </row>
    <row r="190" spans="1:11" s="16" customFormat="1" ht="13.2" x14ac:dyDescent="0.25">
      <c r="B190" s="23" t="s">
        <v>122</v>
      </c>
      <c r="C190" s="23"/>
      <c r="D190" s="56"/>
      <c r="E190" s="72"/>
      <c r="F190" s="53"/>
      <c r="G190" s="74"/>
      <c r="H190" s="92"/>
      <c r="I190" s="24"/>
      <c r="J190" s="25"/>
      <c r="K190" s="25"/>
    </row>
    <row r="191" spans="1:11" s="16" customFormat="1" ht="13.2" x14ac:dyDescent="0.25">
      <c r="B191" s="23" t="s">
        <v>123</v>
      </c>
      <c r="C191" s="23"/>
      <c r="D191" s="56"/>
      <c r="E191" s="72"/>
      <c r="F191" s="53"/>
      <c r="G191" s="74"/>
      <c r="H191" s="92"/>
      <c r="I191" s="24"/>
      <c r="J191" s="25"/>
      <c r="K191" s="25"/>
    </row>
    <row r="192" spans="1:11" ht="9.75" customHeight="1" x14ac:dyDescent="0.3">
      <c r="D192" s="57"/>
      <c r="E192" s="73"/>
    </row>
    <row r="193" spans="2:8" x14ac:dyDescent="0.3">
      <c r="B193" s="1" t="s">
        <v>116</v>
      </c>
      <c r="C193" s="1"/>
      <c r="D193" s="57"/>
      <c r="E193" s="73"/>
    </row>
    <row r="194" spans="2:8" ht="7.5" customHeight="1" x14ac:dyDescent="0.3">
      <c r="D194" s="57"/>
      <c r="E194" s="73"/>
    </row>
    <row r="195" spans="2:8" x14ac:dyDescent="0.3">
      <c r="B195" s="21" t="s">
        <v>129</v>
      </c>
      <c r="C195" s="21"/>
      <c r="D195" s="57"/>
      <c r="E195" s="73"/>
    </row>
    <row r="196" spans="2:8" x14ac:dyDescent="0.3">
      <c r="B196" s="21" t="s">
        <v>124</v>
      </c>
      <c r="C196" s="21"/>
      <c r="D196" s="57"/>
      <c r="E196" s="73"/>
    </row>
    <row r="197" spans="2:8" ht="5.25" customHeight="1" x14ac:dyDescent="0.3">
      <c r="B197" s="21" t="s">
        <v>114</v>
      </c>
      <c r="C197" s="21"/>
      <c r="D197" s="57"/>
      <c r="E197" s="73"/>
    </row>
    <row r="198" spans="2:8" x14ac:dyDescent="0.3">
      <c r="B198" s="21" t="s">
        <v>127</v>
      </c>
      <c r="C198" s="21"/>
      <c r="D198" s="57"/>
      <c r="E198" s="73"/>
      <c r="F198" s="54" t="s">
        <v>114</v>
      </c>
      <c r="G198" s="75"/>
      <c r="H198" s="78" t="s">
        <v>114</v>
      </c>
    </row>
    <row r="199" spans="2:8" x14ac:dyDescent="0.3">
      <c r="B199" s="21" t="s">
        <v>126</v>
      </c>
      <c r="C199" s="21"/>
      <c r="D199" s="57"/>
      <c r="E199" s="73"/>
    </row>
    <row r="200" spans="2:8" ht="10.5" customHeight="1" x14ac:dyDescent="0.3">
      <c r="B200" s="21"/>
      <c r="C200" s="21"/>
      <c r="D200" s="57"/>
      <c r="E200" s="73"/>
    </row>
    <row r="201" spans="2:8" x14ac:dyDescent="0.3">
      <c r="B201" s="1" t="s">
        <v>117</v>
      </c>
      <c r="C201" s="1"/>
    </row>
    <row r="202" spans="2:8" ht="6" customHeight="1" x14ac:dyDescent="0.3"/>
    <row r="203" spans="2:8" x14ac:dyDescent="0.3">
      <c r="B203" s="21" t="s">
        <v>118</v>
      </c>
      <c r="C203" s="21"/>
    </row>
    <row r="204" spans="2:8" x14ac:dyDescent="0.3">
      <c r="B204" s="21" t="s">
        <v>124</v>
      </c>
      <c r="C204" s="21"/>
    </row>
    <row r="205" spans="2:8" ht="9" customHeight="1" x14ac:dyDescent="0.3">
      <c r="B205" s="21" t="s">
        <v>114</v>
      </c>
      <c r="C205" s="21"/>
    </row>
    <row r="206" spans="2:8" x14ac:dyDescent="0.3">
      <c r="B206" s="21" t="s">
        <v>128</v>
      </c>
      <c r="C206" s="21"/>
    </row>
    <row r="207" spans="2:8" x14ac:dyDescent="0.3">
      <c r="B207" s="21" t="s">
        <v>126</v>
      </c>
      <c r="C207" s="21"/>
    </row>
    <row r="817" spans="1:1" x14ac:dyDescent="0.3">
      <c r="A817" t="s">
        <v>95</v>
      </c>
    </row>
  </sheetData>
  <mergeCells count="7">
    <mergeCell ref="J118:K118"/>
    <mergeCell ref="J127:K127"/>
    <mergeCell ref="J136:K136"/>
    <mergeCell ref="A1:H1"/>
    <mergeCell ref="A2:H2"/>
    <mergeCell ref="A3:H3"/>
    <mergeCell ref="J3:K3"/>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17"/>
  <sheetViews>
    <sheetView zoomScale="65" workbookViewId="0">
      <selection sqref="A1:H1"/>
    </sheetView>
  </sheetViews>
  <sheetFormatPr defaultRowHeight="14.4" x14ac:dyDescent="0.3"/>
  <cols>
    <col min="1" max="1" width="3" style="2" customWidth="1"/>
    <col min="2" max="2" width="54.44140625" style="2" customWidth="1"/>
    <col min="3" max="3" width="1.33203125" style="2" customWidth="1"/>
    <col min="4" max="4" width="15" style="37" customWidth="1"/>
    <col min="5" max="5" width="1" style="60" customWidth="1"/>
    <col min="6" max="6" width="14.5546875" style="37" customWidth="1"/>
    <col min="7" max="7" width="0.88671875" style="60" customWidth="1"/>
    <col min="8" max="8" width="15.6640625" style="78" customWidth="1"/>
    <col min="9" max="9" width="0.6640625" style="6" customWidth="1"/>
    <col min="10" max="10" width="11.44140625" style="15" customWidth="1"/>
    <col min="11" max="11" width="10.6640625" style="15" customWidth="1"/>
  </cols>
  <sheetData>
    <row r="1" spans="1:11" ht="13.8" x14ac:dyDescent="0.25">
      <c r="A1" s="129" t="s">
        <v>133</v>
      </c>
      <c r="B1" s="129"/>
      <c r="C1" s="129"/>
      <c r="D1" s="129"/>
      <c r="E1" s="129"/>
      <c r="F1" s="129"/>
      <c r="G1" s="129"/>
      <c r="H1" s="129"/>
      <c r="I1" s="4"/>
    </row>
    <row r="2" spans="1:11" ht="13.8" x14ac:dyDescent="0.25">
      <c r="A2" s="129" t="s">
        <v>167</v>
      </c>
      <c r="B2" s="129"/>
      <c r="C2" s="129"/>
      <c r="D2" s="129"/>
      <c r="E2" s="129"/>
      <c r="F2" s="129"/>
      <c r="G2" s="129"/>
      <c r="H2" s="129"/>
      <c r="I2" s="22"/>
    </row>
    <row r="3" spans="1:11" ht="13.8" x14ac:dyDescent="0.25">
      <c r="A3" s="129" t="s">
        <v>168</v>
      </c>
      <c r="B3" s="129"/>
      <c r="C3" s="129"/>
      <c r="D3" s="129"/>
      <c r="E3" s="129"/>
      <c r="F3" s="129"/>
      <c r="G3" s="129"/>
      <c r="H3" s="129"/>
      <c r="I3" s="22"/>
      <c r="J3" s="131" t="s">
        <v>110</v>
      </c>
      <c r="K3" s="131"/>
    </row>
    <row r="5" spans="1:11" ht="36" x14ac:dyDescent="0.25">
      <c r="D5" s="35" t="s">
        <v>0</v>
      </c>
      <c r="E5" s="61"/>
      <c r="F5" s="35" t="s">
        <v>134</v>
      </c>
      <c r="G5" s="61"/>
      <c r="H5" s="76" t="s">
        <v>135</v>
      </c>
      <c r="I5" s="27"/>
      <c r="J5" s="26" t="s">
        <v>111</v>
      </c>
      <c r="K5" s="26" t="s">
        <v>112</v>
      </c>
    </row>
    <row r="6" spans="1:11" ht="13.8" x14ac:dyDescent="0.25">
      <c r="A6" s="1" t="s">
        <v>2</v>
      </c>
      <c r="D6" s="36"/>
      <c r="E6" s="62"/>
      <c r="F6" s="36"/>
      <c r="G6" s="62"/>
      <c r="H6" s="77"/>
      <c r="I6" s="5"/>
    </row>
    <row r="7" spans="1:11" x14ac:dyDescent="0.3">
      <c r="B7" s="1" t="s">
        <v>16</v>
      </c>
      <c r="C7" s="1"/>
    </row>
    <row r="8" spans="1:11" ht="13.8" x14ac:dyDescent="0.25">
      <c r="A8" s="1"/>
      <c r="B8" s="2" t="s">
        <v>5</v>
      </c>
      <c r="D8" s="38">
        <v>0</v>
      </c>
      <c r="E8" s="62"/>
      <c r="F8" s="38">
        <v>0</v>
      </c>
      <c r="G8" s="62"/>
      <c r="H8" s="79">
        <v>0</v>
      </c>
      <c r="J8" s="15" t="s">
        <v>96</v>
      </c>
      <c r="K8" s="15">
        <v>1</v>
      </c>
    </row>
    <row r="9" spans="1:11" x14ac:dyDescent="0.3">
      <c r="A9" s="1"/>
      <c r="B9" s="29" t="s">
        <v>3</v>
      </c>
      <c r="D9" s="39"/>
      <c r="F9" s="39"/>
      <c r="H9" s="80"/>
    </row>
    <row r="10" spans="1:11" x14ac:dyDescent="0.3">
      <c r="A10" s="1"/>
      <c r="B10" s="30"/>
      <c r="D10" s="40"/>
      <c r="F10" s="40"/>
      <c r="H10" s="81"/>
    </row>
    <row r="11" spans="1:11" ht="13.8" x14ac:dyDescent="0.25">
      <c r="A11" s="1"/>
      <c r="B11" s="2" t="s">
        <v>8</v>
      </c>
      <c r="D11" s="38">
        <v>0</v>
      </c>
      <c r="E11" s="62"/>
      <c r="F11" s="38">
        <v>0</v>
      </c>
      <c r="G11" s="62"/>
      <c r="H11" s="79">
        <v>0</v>
      </c>
      <c r="J11" s="15" t="s">
        <v>96</v>
      </c>
      <c r="K11" s="15">
        <v>1</v>
      </c>
    </row>
    <row r="12" spans="1:11" x14ac:dyDescent="0.3">
      <c r="A12" s="1"/>
      <c r="B12" s="29"/>
      <c r="D12" s="39"/>
      <c r="F12" s="39"/>
      <c r="H12" s="80"/>
    </row>
    <row r="13" spans="1:11" x14ac:dyDescent="0.3">
      <c r="A13" s="1"/>
      <c r="B13" s="30"/>
      <c r="D13" s="40"/>
      <c r="F13" s="40"/>
      <c r="H13" s="81"/>
    </row>
    <row r="14" spans="1:11" ht="13.8" x14ac:dyDescent="0.25">
      <c r="A14" s="1"/>
      <c r="B14" s="2" t="s">
        <v>6</v>
      </c>
      <c r="D14" s="38">
        <v>0</v>
      </c>
      <c r="E14" s="62"/>
      <c r="F14" s="38">
        <v>0</v>
      </c>
      <c r="G14" s="62"/>
      <c r="H14" s="79">
        <v>0</v>
      </c>
      <c r="J14" s="15" t="s">
        <v>96</v>
      </c>
      <c r="K14" s="15">
        <v>1</v>
      </c>
    </row>
    <row r="15" spans="1:11" x14ac:dyDescent="0.3">
      <c r="A15" s="1"/>
      <c r="B15" s="29"/>
      <c r="D15" s="39"/>
      <c r="F15" s="39"/>
      <c r="H15" s="80"/>
    </row>
    <row r="16" spans="1:11" x14ac:dyDescent="0.3">
      <c r="A16" s="1"/>
      <c r="B16" s="30"/>
      <c r="D16" s="40"/>
      <c r="F16" s="40"/>
      <c r="H16" s="81"/>
    </row>
    <row r="17" spans="1:11" ht="13.8" x14ac:dyDescent="0.25">
      <c r="A17" s="1"/>
      <c r="B17" s="2" t="s">
        <v>7</v>
      </c>
      <c r="D17" s="38">
        <v>0</v>
      </c>
      <c r="F17" s="38">
        <v>0</v>
      </c>
      <c r="G17" s="62"/>
      <c r="H17" s="79">
        <v>0</v>
      </c>
      <c r="J17" s="15" t="s">
        <v>96</v>
      </c>
      <c r="K17" s="15">
        <v>1</v>
      </c>
    </row>
    <row r="18" spans="1:11" x14ac:dyDescent="0.3">
      <c r="A18" s="1"/>
      <c r="B18" s="29"/>
      <c r="D18" s="39"/>
      <c r="F18" s="39"/>
      <c r="H18" s="80"/>
    </row>
    <row r="19" spans="1:11" x14ac:dyDescent="0.3">
      <c r="A19" s="1"/>
      <c r="B19" s="30"/>
      <c r="D19" s="40"/>
      <c r="F19" s="40"/>
      <c r="H19" s="81"/>
    </row>
    <row r="20" spans="1:11" ht="13.8" x14ac:dyDescent="0.25">
      <c r="A20" s="1"/>
      <c r="B20" s="2" t="s">
        <v>9</v>
      </c>
      <c r="D20" s="38">
        <v>0</v>
      </c>
      <c r="E20" s="62"/>
      <c r="F20" s="38">
        <v>0</v>
      </c>
      <c r="G20" s="62"/>
      <c r="H20" s="79">
        <v>0</v>
      </c>
      <c r="J20" s="15" t="s">
        <v>96</v>
      </c>
      <c r="K20" s="15">
        <v>1</v>
      </c>
    </row>
    <row r="21" spans="1:11" x14ac:dyDescent="0.3">
      <c r="A21" s="1"/>
      <c r="B21" s="29"/>
      <c r="D21" s="39"/>
      <c r="F21" s="39"/>
      <c r="H21" s="80"/>
    </row>
    <row r="22" spans="1:11" x14ac:dyDescent="0.3">
      <c r="A22" s="1"/>
      <c r="B22" s="29"/>
      <c r="D22" s="40"/>
      <c r="F22" s="40"/>
      <c r="H22" s="81"/>
    </row>
    <row r="23" spans="1:11" ht="13.8" x14ac:dyDescent="0.25">
      <c r="A23" s="1"/>
      <c r="B23" s="2" t="s">
        <v>10</v>
      </c>
      <c r="D23" s="38">
        <v>0</v>
      </c>
      <c r="E23" s="62"/>
      <c r="F23" s="38">
        <v>0</v>
      </c>
      <c r="G23" s="62"/>
      <c r="H23" s="79">
        <v>0</v>
      </c>
      <c r="J23" s="15" t="s">
        <v>96</v>
      </c>
      <c r="K23" s="15">
        <v>1</v>
      </c>
    </row>
    <row r="24" spans="1:11" x14ac:dyDescent="0.3">
      <c r="A24" s="1"/>
      <c r="B24" s="29" t="s">
        <v>114</v>
      </c>
      <c r="D24" s="39"/>
      <c r="F24" s="39"/>
      <c r="H24" s="80"/>
    </row>
    <row r="25" spans="1:11" x14ac:dyDescent="0.3">
      <c r="A25" s="1"/>
      <c r="B25" s="29"/>
      <c r="D25" s="40"/>
      <c r="F25" s="40"/>
      <c r="H25" s="81"/>
    </row>
    <row r="26" spans="1:11" ht="13.8" x14ac:dyDescent="0.25">
      <c r="A26" s="1"/>
      <c r="B26" s="2" t="s">
        <v>130</v>
      </c>
      <c r="D26" s="41">
        <v>0</v>
      </c>
      <c r="E26" s="62"/>
      <c r="F26" s="41">
        <v>0</v>
      </c>
      <c r="G26" s="62"/>
      <c r="H26" s="82">
        <v>0</v>
      </c>
      <c r="J26" s="15" t="s">
        <v>97</v>
      </c>
      <c r="K26" s="15">
        <v>1</v>
      </c>
    </row>
    <row r="27" spans="1:11" ht="13.8" x14ac:dyDescent="0.25">
      <c r="A27" s="1"/>
      <c r="B27" s="2" t="s">
        <v>131</v>
      </c>
      <c r="D27" s="38">
        <v>0</v>
      </c>
      <c r="E27" s="62"/>
      <c r="F27" s="38">
        <v>0</v>
      </c>
      <c r="G27" s="62"/>
      <c r="H27" s="79">
        <v>0</v>
      </c>
      <c r="J27" s="15" t="s">
        <v>97</v>
      </c>
      <c r="K27" s="15">
        <v>1</v>
      </c>
    </row>
    <row r="28" spans="1:11" ht="13.8" x14ac:dyDescent="0.25">
      <c r="A28" s="1"/>
      <c r="B28" s="5" t="s">
        <v>15</v>
      </c>
      <c r="C28" s="5"/>
      <c r="D28" s="42">
        <f>SUM(D8:D27)</f>
        <v>0</v>
      </c>
      <c r="E28" s="63"/>
      <c r="F28" s="42">
        <f>SUM(F8:F27)</f>
        <v>0</v>
      </c>
      <c r="G28" s="63"/>
      <c r="H28" s="42">
        <f>SUM(H8:H27)</f>
        <v>0</v>
      </c>
      <c r="I28" s="11"/>
      <c r="J28" s="15" t="s">
        <v>98</v>
      </c>
      <c r="K28" s="15">
        <v>1</v>
      </c>
    </row>
    <row r="29" spans="1:11" x14ac:dyDescent="0.3">
      <c r="A29" s="1"/>
    </row>
    <row r="30" spans="1:11" x14ac:dyDescent="0.3">
      <c r="A30" s="1"/>
      <c r="B30" s="1" t="s">
        <v>14</v>
      </c>
      <c r="C30" s="1"/>
      <c r="J30" s="15">
        <v>2</v>
      </c>
      <c r="K30" s="15">
        <v>2</v>
      </c>
    </row>
    <row r="31" spans="1:11" ht="13.8" x14ac:dyDescent="0.25">
      <c r="A31" s="1"/>
      <c r="B31" s="58" t="s">
        <v>142</v>
      </c>
      <c r="D31" s="38">
        <v>10000</v>
      </c>
      <c r="E31" s="62"/>
      <c r="F31" s="38">
        <v>34256</v>
      </c>
      <c r="G31" s="62"/>
      <c r="H31" s="79">
        <v>30000</v>
      </c>
    </row>
    <row r="32" spans="1:11" x14ac:dyDescent="0.3">
      <c r="A32" s="1"/>
      <c r="B32" s="30"/>
      <c r="D32" s="40"/>
      <c r="F32" s="40"/>
      <c r="H32" s="81"/>
    </row>
    <row r="33" spans="1:11" x14ac:dyDescent="0.3">
      <c r="A33" s="1"/>
      <c r="B33" s="30"/>
    </row>
    <row r="34" spans="1:11" ht="13.8" x14ac:dyDescent="0.25">
      <c r="A34" s="1"/>
      <c r="B34" s="5" t="s">
        <v>13</v>
      </c>
      <c r="C34" s="5"/>
      <c r="D34" s="42">
        <f>SUM(D31:D33)</f>
        <v>10000</v>
      </c>
      <c r="E34" s="63"/>
      <c r="F34" s="42">
        <f>SUM(F31:F33)</f>
        <v>34256</v>
      </c>
      <c r="G34" s="63"/>
      <c r="H34" s="84">
        <f>SUM(H31:H33)</f>
        <v>30000</v>
      </c>
      <c r="I34" s="11"/>
      <c r="J34" s="15">
        <v>2</v>
      </c>
      <c r="K34" s="15">
        <v>2</v>
      </c>
    </row>
    <row r="35" spans="1:11" x14ac:dyDescent="0.3">
      <c r="A35" s="1"/>
    </row>
    <row r="36" spans="1:11" x14ac:dyDescent="0.3">
      <c r="A36" s="1"/>
      <c r="B36" s="1" t="s">
        <v>11</v>
      </c>
      <c r="C36" s="1"/>
      <c r="J36" s="15">
        <v>2</v>
      </c>
      <c r="K36" s="15">
        <v>2</v>
      </c>
    </row>
    <row r="37" spans="1:11" ht="13.8" x14ac:dyDescent="0.25">
      <c r="A37" s="1"/>
      <c r="B37" s="29"/>
      <c r="D37" s="38"/>
      <c r="E37" s="62"/>
      <c r="F37" s="38"/>
      <c r="G37" s="62"/>
      <c r="H37" s="79"/>
    </row>
    <row r="38" spans="1:11" x14ac:dyDescent="0.3">
      <c r="A38" s="1"/>
      <c r="B38" s="30"/>
      <c r="D38" s="40"/>
      <c r="F38" s="40"/>
      <c r="H38" s="81"/>
    </row>
    <row r="39" spans="1:11" x14ac:dyDescent="0.3">
      <c r="A39" s="1"/>
      <c r="B39" s="30"/>
    </row>
    <row r="40" spans="1:11" ht="13.8" x14ac:dyDescent="0.25">
      <c r="A40" s="1"/>
      <c r="B40" s="5" t="s">
        <v>12</v>
      </c>
      <c r="C40" s="5"/>
      <c r="D40" s="42">
        <f>SUM(D37:D39)</f>
        <v>0</v>
      </c>
      <c r="E40" s="63"/>
      <c r="F40" s="42">
        <f>SUM(F37:F39)</f>
        <v>0</v>
      </c>
      <c r="G40" s="63"/>
      <c r="H40" s="83">
        <f>SUM(H37:H39)</f>
        <v>0</v>
      </c>
      <c r="I40" s="11"/>
      <c r="J40" s="15">
        <v>2</v>
      </c>
      <c r="K40" s="15">
        <v>2</v>
      </c>
    </row>
    <row r="41" spans="1:11" x14ac:dyDescent="0.3">
      <c r="A41" s="1"/>
    </row>
    <row r="42" spans="1:11" x14ac:dyDescent="0.3">
      <c r="A42" s="1"/>
      <c r="B42" s="1" t="s">
        <v>17</v>
      </c>
      <c r="C42" s="1"/>
      <c r="J42" s="15">
        <v>2</v>
      </c>
      <c r="K42" s="15">
        <v>2</v>
      </c>
    </row>
    <row r="43" spans="1:11" ht="13.8" x14ac:dyDescent="0.25">
      <c r="A43" s="1"/>
      <c r="B43" s="29"/>
      <c r="D43" s="38">
        <v>0</v>
      </c>
      <c r="E43" s="62"/>
      <c r="F43" s="38">
        <v>0</v>
      </c>
      <c r="G43" s="62"/>
      <c r="H43" s="79">
        <v>0</v>
      </c>
    </row>
    <row r="44" spans="1:11" x14ac:dyDescent="0.3">
      <c r="A44" s="1"/>
      <c r="B44" s="30"/>
      <c r="D44" s="40"/>
      <c r="F44" s="40"/>
      <c r="H44" s="81"/>
    </row>
    <row r="45" spans="1:11" x14ac:dyDescent="0.3">
      <c r="A45" s="1"/>
      <c r="B45" s="30"/>
    </row>
    <row r="46" spans="1:11" ht="13.8" x14ac:dyDescent="0.25">
      <c r="A46" s="1"/>
      <c r="B46" s="5" t="s">
        <v>18</v>
      </c>
      <c r="C46" s="5"/>
      <c r="D46" s="42">
        <f>SUM(D43:D45)</f>
        <v>0</v>
      </c>
      <c r="E46" s="63"/>
      <c r="F46" s="42">
        <f>SUM(F43:F45)</f>
        <v>0</v>
      </c>
      <c r="G46" s="63"/>
      <c r="H46" s="83">
        <f>SUM(H43:H45)</f>
        <v>0</v>
      </c>
      <c r="I46" s="11"/>
      <c r="J46" s="15">
        <v>2</v>
      </c>
      <c r="K46" s="15">
        <v>2</v>
      </c>
    </row>
    <row r="48" spans="1:11" x14ac:dyDescent="0.3">
      <c r="B48" s="1" t="s">
        <v>19</v>
      </c>
      <c r="C48" s="1"/>
    </row>
    <row r="49" spans="2:11" x14ac:dyDescent="0.3">
      <c r="B49" s="2" t="s">
        <v>20</v>
      </c>
      <c r="D49" s="95"/>
      <c r="F49" s="95"/>
      <c r="H49" s="96"/>
      <c r="J49" s="15">
        <v>3</v>
      </c>
      <c r="K49" s="15">
        <v>3</v>
      </c>
    </row>
    <row r="50" spans="2:11" x14ac:dyDescent="0.3">
      <c r="B50" s="2" t="s">
        <v>21</v>
      </c>
      <c r="D50" s="97"/>
      <c r="F50" s="97"/>
      <c r="H50" s="98"/>
      <c r="J50" s="15">
        <v>3</v>
      </c>
      <c r="K50" s="15">
        <v>3</v>
      </c>
    </row>
    <row r="51" spans="2:11" x14ac:dyDescent="0.3">
      <c r="B51" s="2" t="s">
        <v>22</v>
      </c>
      <c r="D51" s="97"/>
      <c r="F51" s="97"/>
      <c r="H51" s="98"/>
      <c r="J51" s="15">
        <v>3</v>
      </c>
      <c r="K51" s="15">
        <v>3</v>
      </c>
    </row>
    <row r="52" spans="2:11" ht="13.8" x14ac:dyDescent="0.25">
      <c r="B52" s="2" t="s">
        <v>132</v>
      </c>
      <c r="D52" s="99"/>
      <c r="E52" s="62"/>
      <c r="F52" s="99">
        <v>0</v>
      </c>
      <c r="G52" s="62"/>
      <c r="H52" s="100">
        <v>0</v>
      </c>
    </row>
    <row r="53" spans="2:11" ht="13.8" x14ac:dyDescent="0.25">
      <c r="B53" s="5" t="s">
        <v>23</v>
      </c>
      <c r="C53" s="5"/>
      <c r="D53" s="42">
        <f>SUM(D49:D52)</f>
        <v>0</v>
      </c>
      <c r="E53" s="63"/>
      <c r="F53" s="42">
        <f>SUM(F49:F52)</f>
        <v>0</v>
      </c>
      <c r="G53" s="63"/>
      <c r="H53" s="83">
        <f>SUM(H49:H52)</f>
        <v>0</v>
      </c>
      <c r="I53" s="11"/>
      <c r="J53" s="15">
        <v>3</v>
      </c>
      <c r="K53" s="15">
        <v>3</v>
      </c>
    </row>
    <row r="55" spans="2:11" x14ac:dyDescent="0.3">
      <c r="B55" s="1" t="s">
        <v>24</v>
      </c>
      <c r="C55" s="1"/>
    </row>
    <row r="56" spans="2:11" ht="13.8" x14ac:dyDescent="0.25">
      <c r="B56" s="2" t="s">
        <v>25</v>
      </c>
      <c r="D56" s="43">
        <v>0</v>
      </c>
      <c r="E56" s="62"/>
      <c r="F56" s="43">
        <v>0</v>
      </c>
      <c r="G56" s="62"/>
      <c r="H56" s="85">
        <v>0</v>
      </c>
      <c r="J56" s="15">
        <v>4</v>
      </c>
      <c r="K56" s="15">
        <v>4</v>
      </c>
    </row>
    <row r="57" spans="2:11" ht="13.8" x14ac:dyDescent="0.25">
      <c r="B57" s="2" t="s">
        <v>26</v>
      </c>
      <c r="D57" s="38">
        <v>0</v>
      </c>
      <c r="E57" s="62"/>
      <c r="F57" s="38">
        <v>0</v>
      </c>
      <c r="G57" s="62">
        <v>0</v>
      </c>
      <c r="H57" s="79">
        <v>0</v>
      </c>
      <c r="J57" s="15">
        <v>5</v>
      </c>
      <c r="K57" s="15">
        <v>4</v>
      </c>
    </row>
    <row r="58" spans="2:11" ht="13.8" x14ac:dyDescent="0.25">
      <c r="B58" s="5" t="s">
        <v>27</v>
      </c>
      <c r="C58" s="5"/>
      <c r="D58" s="42">
        <f>SUM(D56:D57)</f>
        <v>0</v>
      </c>
      <c r="E58" s="63"/>
      <c r="F58" s="42">
        <f>SUM(F56:F57)</f>
        <v>0</v>
      </c>
      <c r="G58" s="63"/>
      <c r="H58" s="83">
        <f>SUM(H56:H57)</f>
        <v>0</v>
      </c>
      <c r="I58" s="11"/>
    </row>
    <row r="60" spans="2:11" ht="17.399999999999999" x14ac:dyDescent="0.3">
      <c r="B60" s="1" t="s">
        <v>28</v>
      </c>
      <c r="C60" s="1"/>
      <c r="D60" s="44"/>
      <c r="E60" s="64"/>
      <c r="F60" s="44"/>
      <c r="G60" s="64"/>
      <c r="H60" s="86"/>
    </row>
    <row r="61" spans="2:11" ht="13.8" x14ac:dyDescent="0.25">
      <c r="B61" s="2" t="s">
        <v>30</v>
      </c>
      <c r="D61" s="43">
        <v>0</v>
      </c>
      <c r="E61" s="62"/>
      <c r="F61" s="43">
        <v>0</v>
      </c>
      <c r="G61" s="62"/>
      <c r="H61" s="85">
        <v>0</v>
      </c>
      <c r="J61" s="15" t="s">
        <v>99</v>
      </c>
      <c r="K61" s="15" t="s">
        <v>100</v>
      </c>
    </row>
    <row r="62" spans="2:11" ht="13.8" x14ac:dyDescent="0.25">
      <c r="B62" s="2" t="s">
        <v>29</v>
      </c>
      <c r="D62" s="38">
        <v>0</v>
      </c>
      <c r="E62" s="62"/>
      <c r="F62" s="38">
        <v>0</v>
      </c>
      <c r="G62" s="62"/>
      <c r="H62" s="79">
        <v>0</v>
      </c>
      <c r="J62" s="15" t="s">
        <v>101</v>
      </c>
      <c r="K62" s="15" t="s">
        <v>102</v>
      </c>
    </row>
    <row r="63" spans="2:11" ht="13.8" x14ac:dyDescent="0.25">
      <c r="B63" s="5" t="s">
        <v>1</v>
      </c>
      <c r="C63" s="5"/>
      <c r="D63" s="42">
        <v>0</v>
      </c>
      <c r="E63" s="63"/>
      <c r="F63" s="42">
        <f>SUM(F61-F62)</f>
        <v>0</v>
      </c>
      <c r="G63" s="63"/>
      <c r="H63" s="83">
        <f>SUM(H61-H62)</f>
        <v>0</v>
      </c>
      <c r="I63" s="11"/>
      <c r="J63" s="15" t="s">
        <v>103</v>
      </c>
      <c r="K63" s="15" t="s">
        <v>104</v>
      </c>
    </row>
    <row r="65" spans="1:11" x14ac:dyDescent="0.3">
      <c r="B65" s="1" t="s">
        <v>31</v>
      </c>
      <c r="C65" s="1"/>
      <c r="J65" s="15">
        <v>11</v>
      </c>
      <c r="K65" s="15">
        <v>8</v>
      </c>
    </row>
    <row r="66" spans="1:11" ht="13.8" x14ac:dyDescent="0.25">
      <c r="B66" s="29" t="s">
        <v>139</v>
      </c>
      <c r="D66" s="38">
        <v>5360.94</v>
      </c>
      <c r="E66" s="62"/>
      <c r="F66" s="38">
        <v>5360.94</v>
      </c>
      <c r="G66" s="62"/>
      <c r="H66" s="79">
        <v>26447.38</v>
      </c>
    </row>
    <row r="67" spans="1:11" x14ac:dyDescent="0.3">
      <c r="B67" s="30"/>
      <c r="D67" s="40"/>
      <c r="F67" s="40"/>
      <c r="H67" s="81"/>
    </row>
    <row r="68" spans="1:11" x14ac:dyDescent="0.3">
      <c r="B68" s="30"/>
    </row>
    <row r="69" spans="1:11" ht="13.8" x14ac:dyDescent="0.25">
      <c r="B69" s="5" t="s">
        <v>32</v>
      </c>
      <c r="C69" s="5"/>
      <c r="D69" s="42">
        <f>SUM(D66:D68)</f>
        <v>5360.94</v>
      </c>
      <c r="E69" s="63"/>
      <c r="F69" s="42">
        <f>SUM(F66:F68)</f>
        <v>5360.94</v>
      </c>
      <c r="G69" s="63"/>
      <c r="H69" s="83">
        <f>SUM(H66:H68)</f>
        <v>26447.38</v>
      </c>
      <c r="I69" s="11"/>
      <c r="J69" s="15">
        <v>11</v>
      </c>
      <c r="K69" s="15">
        <v>8</v>
      </c>
    </row>
    <row r="70" spans="1:11" ht="15" thickBot="1" x14ac:dyDescent="0.35"/>
    <row r="71" spans="1:11" ht="15" thickTop="1" thickBot="1" x14ac:dyDescent="0.3">
      <c r="B71" s="5" t="s">
        <v>33</v>
      </c>
      <c r="C71" s="5"/>
      <c r="D71" s="45">
        <f>SUM(D28+D34+D40+D46+D53+D58+D63+D69)</f>
        <v>15360.939999999999</v>
      </c>
      <c r="E71" s="65"/>
      <c r="F71" s="45">
        <f>SUM(F28+F34+F40+F46+F53+F58+F63+F69)</f>
        <v>39616.94</v>
      </c>
      <c r="G71" s="65"/>
      <c r="H71" s="87">
        <f>SUM(H28+H34+H40+H46+H53+H58+H63+H69)</f>
        <v>56447.380000000005</v>
      </c>
      <c r="I71" s="11"/>
      <c r="J71" s="15">
        <v>12</v>
      </c>
      <c r="K71" s="15">
        <v>9</v>
      </c>
    </row>
    <row r="72" spans="1:11" ht="15" thickTop="1" x14ac:dyDescent="0.3"/>
    <row r="73" spans="1:11" ht="36.6" x14ac:dyDescent="0.3">
      <c r="A73" s="1" t="s">
        <v>34</v>
      </c>
      <c r="J73" s="26" t="s">
        <v>113</v>
      </c>
      <c r="K73" s="26" t="s">
        <v>112</v>
      </c>
    </row>
    <row r="74" spans="1:11" x14ac:dyDescent="0.3">
      <c r="A74" s="1"/>
      <c r="B74" s="1" t="s">
        <v>16</v>
      </c>
      <c r="C74" s="1"/>
    </row>
    <row r="75" spans="1:11" x14ac:dyDescent="0.3">
      <c r="B75" s="2" t="s">
        <v>36</v>
      </c>
      <c r="J75" s="15">
        <v>22</v>
      </c>
      <c r="K75" s="15">
        <v>10</v>
      </c>
    </row>
    <row r="76" spans="1:11" ht="13.8" x14ac:dyDescent="0.25">
      <c r="B76" s="29"/>
      <c r="D76" s="38">
        <v>0</v>
      </c>
      <c r="E76" s="62"/>
      <c r="F76" s="38">
        <v>0</v>
      </c>
      <c r="G76" s="62"/>
      <c r="H76" s="79">
        <v>3000</v>
      </c>
    </row>
    <row r="77" spans="1:11" x14ac:dyDescent="0.3">
      <c r="B77" s="30"/>
      <c r="D77" s="40"/>
      <c r="F77" s="40"/>
      <c r="H77" s="81"/>
    </row>
    <row r="78" spans="1:11" x14ac:dyDescent="0.3">
      <c r="B78" s="2" t="s">
        <v>37</v>
      </c>
      <c r="J78" s="15">
        <v>22</v>
      </c>
      <c r="K78" s="15">
        <v>10</v>
      </c>
    </row>
    <row r="79" spans="1:11" ht="13.8" x14ac:dyDescent="0.25">
      <c r="B79" s="29"/>
      <c r="D79" s="38">
        <v>0</v>
      </c>
      <c r="E79" s="62"/>
      <c r="F79" s="38">
        <v>0</v>
      </c>
      <c r="G79" s="62"/>
      <c r="H79" s="79">
        <v>0</v>
      </c>
    </row>
    <row r="80" spans="1:11" x14ac:dyDescent="0.3">
      <c r="B80" s="30"/>
      <c r="D80" s="40"/>
      <c r="F80" s="40"/>
      <c r="H80" s="81"/>
    </row>
    <row r="81" spans="2:11" x14ac:dyDescent="0.3">
      <c r="B81" s="2" t="s">
        <v>38</v>
      </c>
      <c r="J81" s="15">
        <v>22</v>
      </c>
      <c r="K81" s="15">
        <v>10</v>
      </c>
    </row>
    <row r="82" spans="2:11" ht="13.8" x14ac:dyDescent="0.25">
      <c r="B82" s="29"/>
      <c r="D82" s="38"/>
      <c r="E82" s="62"/>
      <c r="F82" s="38"/>
      <c r="G82" s="62"/>
      <c r="H82" s="79"/>
    </row>
    <row r="83" spans="2:11" x14ac:dyDescent="0.3">
      <c r="B83" s="30"/>
      <c r="D83" s="40"/>
      <c r="F83" s="40"/>
      <c r="H83" s="81"/>
    </row>
    <row r="84" spans="2:11" x14ac:dyDescent="0.3">
      <c r="B84" s="30"/>
    </row>
    <row r="85" spans="2:11" ht="13.8" x14ac:dyDescent="0.25">
      <c r="B85" s="5" t="s">
        <v>35</v>
      </c>
      <c r="C85" s="5"/>
      <c r="D85" s="42">
        <f>SUM(D76:D84)</f>
        <v>0</v>
      </c>
      <c r="E85" s="63"/>
      <c r="F85" s="42">
        <f>SUM(F76:F84)</f>
        <v>0</v>
      </c>
      <c r="G85" s="63"/>
      <c r="H85" s="88">
        <f>SUM(H76:H84)</f>
        <v>3000</v>
      </c>
      <c r="I85" s="31"/>
      <c r="J85" s="19">
        <v>22</v>
      </c>
      <c r="K85" s="15">
        <v>10</v>
      </c>
    </row>
    <row r="86" spans="2:11" ht="24" x14ac:dyDescent="0.3">
      <c r="J86" s="20" t="s">
        <v>105</v>
      </c>
      <c r="K86" s="15" t="s">
        <v>114</v>
      </c>
    </row>
    <row r="87" spans="2:11" x14ac:dyDescent="0.3">
      <c r="B87" s="1" t="s">
        <v>39</v>
      </c>
      <c r="C87" s="1"/>
      <c r="J87" s="15">
        <v>40</v>
      </c>
      <c r="K87" s="15">
        <v>16</v>
      </c>
    </row>
    <row r="88" spans="2:11" ht="13.8" x14ac:dyDescent="0.25">
      <c r="B88" s="2" t="s">
        <v>44</v>
      </c>
      <c r="D88" s="101">
        <v>0</v>
      </c>
      <c r="E88" s="62">
        <v>0</v>
      </c>
      <c r="F88" s="101">
        <v>0</v>
      </c>
      <c r="G88" s="62"/>
      <c r="H88" s="102">
        <v>0</v>
      </c>
      <c r="J88" s="15">
        <v>40</v>
      </c>
      <c r="K88" s="15">
        <v>16</v>
      </c>
    </row>
    <row r="89" spans="2:11" ht="13.8" x14ac:dyDescent="0.25">
      <c r="B89" s="2" t="s">
        <v>43</v>
      </c>
      <c r="D89" s="101">
        <v>0</v>
      </c>
      <c r="E89" s="62"/>
      <c r="F89" s="101">
        <v>0</v>
      </c>
      <c r="G89" s="62"/>
      <c r="H89" s="103">
        <v>1000</v>
      </c>
      <c r="J89" s="15">
        <v>40</v>
      </c>
      <c r="K89" s="15">
        <v>16</v>
      </c>
    </row>
    <row r="90" spans="2:11" ht="13.8" x14ac:dyDescent="0.25">
      <c r="B90" s="2" t="s">
        <v>40</v>
      </c>
      <c r="D90" s="101">
        <v>0</v>
      </c>
      <c r="E90" s="62"/>
      <c r="F90" s="101">
        <v>0</v>
      </c>
      <c r="G90" s="62"/>
      <c r="H90" s="103">
        <v>0</v>
      </c>
      <c r="J90" s="15">
        <v>40</v>
      </c>
      <c r="K90" s="15">
        <v>16</v>
      </c>
    </row>
    <row r="91" spans="2:11" ht="13.8" x14ac:dyDescent="0.25">
      <c r="B91" s="2" t="s">
        <v>41</v>
      </c>
      <c r="D91" s="101">
        <v>0</v>
      </c>
      <c r="E91" s="62"/>
      <c r="F91" s="101">
        <v>0</v>
      </c>
      <c r="G91" s="62"/>
      <c r="H91" s="102">
        <v>0</v>
      </c>
      <c r="J91" s="15">
        <v>40</v>
      </c>
      <c r="K91" s="15">
        <v>16</v>
      </c>
    </row>
    <row r="92" spans="2:11" ht="13.8" x14ac:dyDescent="0.25">
      <c r="B92" s="29"/>
      <c r="D92" s="101"/>
      <c r="E92" s="62"/>
      <c r="F92" s="101"/>
      <c r="G92" s="62"/>
      <c r="H92" s="102"/>
    </row>
    <row r="93" spans="2:11" ht="13.8" x14ac:dyDescent="0.25">
      <c r="B93" s="2" t="s">
        <v>42</v>
      </c>
      <c r="D93" s="101">
        <v>0</v>
      </c>
      <c r="E93" s="62"/>
      <c r="F93" s="101">
        <v>0</v>
      </c>
      <c r="G93" s="62"/>
      <c r="H93" s="102">
        <v>1500</v>
      </c>
      <c r="J93" s="15">
        <v>40</v>
      </c>
      <c r="K93" s="15">
        <v>16</v>
      </c>
    </row>
    <row r="94" spans="2:11" ht="13.8" x14ac:dyDescent="0.25">
      <c r="B94" s="2" t="s">
        <v>45</v>
      </c>
      <c r="D94" s="101">
        <v>0</v>
      </c>
      <c r="E94" s="62"/>
      <c r="F94" s="101">
        <v>0</v>
      </c>
      <c r="G94" s="62"/>
      <c r="H94" s="103">
        <v>2000</v>
      </c>
      <c r="J94" s="15">
        <v>40</v>
      </c>
      <c r="K94" s="15">
        <v>16</v>
      </c>
    </row>
    <row r="95" spans="2:11" ht="14.25" customHeight="1" x14ac:dyDescent="0.25">
      <c r="B95" s="2" t="s">
        <v>46</v>
      </c>
      <c r="D95" s="101">
        <v>0</v>
      </c>
      <c r="E95" s="62"/>
      <c r="F95" s="101">
        <v>0</v>
      </c>
      <c r="G95" s="62"/>
      <c r="H95" s="103">
        <v>1000</v>
      </c>
      <c r="J95" s="15">
        <v>40</v>
      </c>
      <c r="K95" s="15">
        <v>16</v>
      </c>
    </row>
    <row r="96" spans="2:11" ht="13.8" x14ac:dyDescent="0.25">
      <c r="B96" s="2" t="s">
        <v>47</v>
      </c>
      <c r="D96" s="101">
        <v>0</v>
      </c>
      <c r="E96" s="62"/>
      <c r="F96" s="101">
        <v>0</v>
      </c>
      <c r="G96" s="62"/>
      <c r="H96" s="104">
        <v>0</v>
      </c>
      <c r="J96" s="15">
        <v>40</v>
      </c>
      <c r="K96" s="15">
        <v>16</v>
      </c>
    </row>
    <row r="97" spans="1:11" ht="13.8" x14ac:dyDescent="0.25">
      <c r="B97" s="29"/>
      <c r="D97" s="101"/>
      <c r="E97" s="62"/>
      <c r="F97" s="101"/>
      <c r="G97" s="62"/>
      <c r="H97" s="102"/>
    </row>
    <row r="98" spans="1:11" x14ac:dyDescent="0.3">
      <c r="B98" s="30"/>
      <c r="D98" s="105"/>
      <c r="F98" s="105"/>
      <c r="H98" s="106"/>
    </row>
    <row r="99" spans="1:11" ht="15" customHeight="1" x14ac:dyDescent="0.25">
      <c r="B99" s="5" t="s">
        <v>48</v>
      </c>
      <c r="C99" s="5"/>
      <c r="D99" s="42">
        <f>SUM(D88:D98)</f>
        <v>0</v>
      </c>
      <c r="E99" s="63"/>
      <c r="F99" s="42">
        <f>SUM(F88:F98)</f>
        <v>0</v>
      </c>
      <c r="G99" s="63"/>
      <c r="H99" s="83">
        <f>SUM(H88:H98)</f>
        <v>5500</v>
      </c>
      <c r="I99" s="31"/>
      <c r="J99" s="19">
        <v>40</v>
      </c>
      <c r="K99" s="15">
        <v>16</v>
      </c>
    </row>
    <row r="100" spans="1:11" ht="24.75" customHeight="1" x14ac:dyDescent="0.3">
      <c r="J100" s="20" t="s">
        <v>105</v>
      </c>
    </row>
    <row r="101" spans="1:11" x14ac:dyDescent="0.3">
      <c r="B101" s="1" t="s">
        <v>49</v>
      </c>
      <c r="C101" s="1"/>
      <c r="J101" s="15">
        <v>43</v>
      </c>
      <c r="K101" s="15">
        <v>16</v>
      </c>
    </row>
    <row r="102" spans="1:11" ht="13.8" x14ac:dyDescent="0.25">
      <c r="B102" s="29"/>
      <c r="D102" s="38"/>
      <c r="E102" s="62"/>
      <c r="F102" s="38"/>
      <c r="G102" s="62"/>
      <c r="H102" s="79"/>
    </row>
    <row r="103" spans="1:11" x14ac:dyDescent="0.3">
      <c r="B103" s="30"/>
      <c r="D103" s="40"/>
      <c r="F103" s="40"/>
      <c r="H103" s="81"/>
    </row>
    <row r="104" spans="1:11" x14ac:dyDescent="0.3">
      <c r="B104" s="30"/>
    </row>
    <row r="105" spans="1:11" ht="13.8" x14ac:dyDescent="0.25">
      <c r="A105" s="1"/>
      <c r="B105" s="5" t="s">
        <v>50</v>
      </c>
      <c r="C105" s="5"/>
      <c r="D105" s="42">
        <f>SUM(D102:D104)</f>
        <v>0</v>
      </c>
      <c r="E105" s="63"/>
      <c r="F105" s="42">
        <f>SUM(F102:F104)</f>
        <v>0</v>
      </c>
      <c r="G105" s="63"/>
      <c r="H105" s="83">
        <f>SUM(H102:H104)</f>
        <v>0</v>
      </c>
      <c r="I105" s="31"/>
      <c r="J105" s="19">
        <v>43</v>
      </c>
      <c r="K105" s="15">
        <v>16</v>
      </c>
    </row>
    <row r="106" spans="1:11" ht="23.25" customHeight="1" x14ac:dyDescent="0.3">
      <c r="B106" s="3"/>
      <c r="C106" s="3"/>
      <c r="J106" s="20" t="s">
        <v>106</v>
      </c>
      <c r="K106" s="18"/>
    </row>
    <row r="107" spans="1:11" x14ac:dyDescent="0.3">
      <c r="B107" s="1" t="s">
        <v>51</v>
      </c>
      <c r="C107" s="1"/>
      <c r="D107" s="59"/>
      <c r="F107" s="59"/>
      <c r="H107" s="89"/>
      <c r="J107" s="15">
        <v>43</v>
      </c>
      <c r="K107" s="15">
        <v>16</v>
      </c>
    </row>
    <row r="108" spans="1:11" ht="13.8" x14ac:dyDescent="0.25">
      <c r="B108" s="12" t="s">
        <v>143</v>
      </c>
      <c r="C108" s="110"/>
      <c r="D108" s="43">
        <v>13000</v>
      </c>
      <c r="E108" s="62"/>
      <c r="F108" s="43">
        <v>13015.56</v>
      </c>
      <c r="G108" s="62"/>
      <c r="H108" s="85">
        <v>10000</v>
      </c>
    </row>
    <row r="109" spans="1:11" ht="13.8" x14ac:dyDescent="0.25">
      <c r="D109" s="43"/>
      <c r="E109" s="62"/>
      <c r="F109" s="43"/>
      <c r="G109" s="62"/>
      <c r="H109" s="85"/>
    </row>
    <row r="110" spans="1:11" ht="13.8" x14ac:dyDescent="0.25">
      <c r="B110" s="12" t="s">
        <v>170</v>
      </c>
      <c r="C110" s="1"/>
      <c r="D110" s="41">
        <v>100</v>
      </c>
      <c r="E110" s="62"/>
      <c r="F110" s="41">
        <v>48</v>
      </c>
      <c r="G110" s="62"/>
      <c r="H110" s="82">
        <v>100</v>
      </c>
    </row>
    <row r="111" spans="1:11" ht="13.8" x14ac:dyDescent="0.25">
      <c r="B111" s="12"/>
      <c r="C111" s="1"/>
      <c r="D111" s="41"/>
      <c r="E111" s="62"/>
      <c r="F111" s="41"/>
      <c r="G111" s="62"/>
      <c r="H111" s="41"/>
    </row>
    <row r="112" spans="1:11" ht="13.8" x14ac:dyDescent="0.25">
      <c r="B112" s="12"/>
      <c r="D112" s="43"/>
      <c r="E112" s="62"/>
      <c r="F112" s="43"/>
      <c r="G112" s="62"/>
      <c r="H112" s="85"/>
    </row>
    <row r="113" spans="2:11" ht="13.8" x14ac:dyDescent="0.25">
      <c r="B113" s="12"/>
      <c r="D113" s="41"/>
      <c r="E113" s="62"/>
      <c r="F113" s="41"/>
      <c r="H113" s="82"/>
      <c r="I113" s="5"/>
    </row>
    <row r="114" spans="2:11" ht="13.8" x14ac:dyDescent="0.25">
      <c r="D114" s="41"/>
      <c r="E114" s="62"/>
      <c r="F114" s="41"/>
      <c r="H114" s="82"/>
      <c r="I114" s="5"/>
    </row>
    <row r="115" spans="2:11" ht="13.8" x14ac:dyDescent="0.25">
      <c r="B115" s="12" t="s">
        <v>169</v>
      </c>
      <c r="C115" s="1"/>
      <c r="D115" s="41">
        <v>0</v>
      </c>
      <c r="E115" s="62"/>
      <c r="F115" s="41">
        <v>100</v>
      </c>
      <c r="G115" s="62"/>
      <c r="H115" s="82">
        <v>0</v>
      </c>
    </row>
    <row r="116" spans="2:11" ht="13.8" x14ac:dyDescent="0.25">
      <c r="B116" s="11" t="s">
        <v>52</v>
      </c>
      <c r="C116" s="5"/>
      <c r="D116" s="42">
        <f>SUM(D108:D115)</f>
        <v>13100</v>
      </c>
      <c r="E116" s="63"/>
      <c r="F116" s="42">
        <f>SUM(F108:F115)</f>
        <v>13163.56</v>
      </c>
      <c r="G116" s="63"/>
      <c r="H116" s="83">
        <f>SUM(H108:H115)</f>
        <v>10100</v>
      </c>
      <c r="I116" s="31"/>
      <c r="J116" s="19">
        <v>43</v>
      </c>
      <c r="K116" s="15">
        <v>16</v>
      </c>
    </row>
    <row r="117" spans="2:11" ht="24" x14ac:dyDescent="0.3">
      <c r="J117" s="20" t="s">
        <v>105</v>
      </c>
    </row>
    <row r="118" spans="2:11" x14ac:dyDescent="0.3">
      <c r="B118" s="1" t="s">
        <v>53</v>
      </c>
      <c r="C118" s="1"/>
      <c r="J118" s="132" t="s">
        <v>114</v>
      </c>
      <c r="K118" s="133"/>
    </row>
    <row r="119" spans="2:11" ht="13.8" x14ac:dyDescent="0.25">
      <c r="B119" s="2" t="s">
        <v>55</v>
      </c>
      <c r="D119" s="43">
        <v>0</v>
      </c>
      <c r="E119" s="62">
        <v>0</v>
      </c>
      <c r="F119" s="43">
        <v>0</v>
      </c>
      <c r="G119" s="62"/>
      <c r="H119" s="90">
        <v>0</v>
      </c>
      <c r="J119" s="15">
        <v>38</v>
      </c>
      <c r="K119" s="15">
        <v>15</v>
      </c>
    </row>
    <row r="120" spans="2:11" ht="13.8" x14ac:dyDescent="0.25">
      <c r="B120" s="2" t="s">
        <v>54</v>
      </c>
      <c r="D120" s="43">
        <v>0</v>
      </c>
      <c r="E120" s="62"/>
      <c r="F120" s="43">
        <v>0</v>
      </c>
      <c r="G120" s="62"/>
      <c r="H120" s="90">
        <v>0</v>
      </c>
      <c r="J120" s="15">
        <v>38</v>
      </c>
      <c r="K120" s="15">
        <v>15</v>
      </c>
    </row>
    <row r="121" spans="2:11" ht="13.8" x14ac:dyDescent="0.25">
      <c r="B121" s="2" t="s">
        <v>56</v>
      </c>
      <c r="D121" s="43">
        <v>0</v>
      </c>
      <c r="E121" s="62"/>
      <c r="F121" s="43">
        <v>0</v>
      </c>
      <c r="G121" s="62"/>
      <c r="H121" s="90">
        <v>0</v>
      </c>
      <c r="J121" s="15">
        <v>38</v>
      </c>
      <c r="K121" s="15">
        <v>15</v>
      </c>
    </row>
    <row r="122" spans="2:11" ht="13.8" x14ac:dyDescent="0.25">
      <c r="B122" s="2" t="s">
        <v>57</v>
      </c>
      <c r="D122" s="43">
        <v>0</v>
      </c>
      <c r="E122" s="62"/>
      <c r="F122" s="43">
        <v>0</v>
      </c>
      <c r="G122" s="62"/>
      <c r="H122" s="90">
        <v>0</v>
      </c>
      <c r="J122" s="15">
        <v>38</v>
      </c>
      <c r="K122" s="15">
        <v>15</v>
      </c>
    </row>
    <row r="123" spans="2:11" ht="13.8" x14ac:dyDescent="0.25">
      <c r="B123" s="2" t="s">
        <v>58</v>
      </c>
      <c r="D123" s="43">
        <v>0</v>
      </c>
      <c r="E123" s="62"/>
      <c r="F123" s="43">
        <v>0</v>
      </c>
      <c r="G123" s="62"/>
      <c r="H123" s="90">
        <v>0</v>
      </c>
      <c r="J123" s="15">
        <v>35</v>
      </c>
      <c r="K123" s="15">
        <v>15</v>
      </c>
    </row>
    <row r="124" spans="2:11" ht="13.8" x14ac:dyDescent="0.25">
      <c r="B124" s="2" t="s">
        <v>59</v>
      </c>
      <c r="D124" s="43">
        <v>0</v>
      </c>
      <c r="E124" s="62"/>
      <c r="F124" s="43">
        <v>0</v>
      </c>
      <c r="G124" s="62"/>
      <c r="H124" s="90">
        <v>0</v>
      </c>
      <c r="J124" s="15">
        <v>38</v>
      </c>
      <c r="K124" s="15">
        <v>15</v>
      </c>
    </row>
    <row r="125" spans="2:11" ht="13.8" x14ac:dyDescent="0.25">
      <c r="B125" s="5" t="s">
        <v>60</v>
      </c>
      <c r="C125" s="5"/>
      <c r="D125" s="42">
        <f>SUM(D119:D124)</f>
        <v>0</v>
      </c>
      <c r="E125" s="63"/>
      <c r="F125" s="42">
        <f>SUM(F119:F124)</f>
        <v>0</v>
      </c>
      <c r="G125" s="63"/>
      <c r="H125" s="83">
        <f>SUM(H119:H124)</f>
        <v>0</v>
      </c>
      <c r="I125" s="31"/>
      <c r="J125" s="19" t="s">
        <v>115</v>
      </c>
      <c r="K125" s="15">
        <v>15</v>
      </c>
    </row>
    <row r="126" spans="2:11" ht="24" x14ac:dyDescent="0.3">
      <c r="J126" s="20" t="s">
        <v>105</v>
      </c>
    </row>
    <row r="127" spans="2:11" x14ac:dyDescent="0.3">
      <c r="B127" s="1" t="s">
        <v>61</v>
      </c>
      <c r="C127" s="1"/>
      <c r="J127" s="132" t="s">
        <v>114</v>
      </c>
      <c r="K127" s="133"/>
    </row>
    <row r="128" spans="2:11" ht="13.8" x14ac:dyDescent="0.25">
      <c r="B128" s="2" t="s">
        <v>62</v>
      </c>
      <c r="D128" s="38">
        <v>0</v>
      </c>
      <c r="E128" s="62"/>
      <c r="F128" s="38">
        <v>0</v>
      </c>
      <c r="G128" s="62"/>
      <c r="H128" s="79">
        <v>0</v>
      </c>
      <c r="J128" s="15">
        <v>40</v>
      </c>
      <c r="K128" s="15">
        <v>16</v>
      </c>
    </row>
    <row r="129" spans="2:11" x14ac:dyDescent="0.3">
      <c r="B129" s="29" t="s">
        <v>4</v>
      </c>
      <c r="D129" s="39"/>
      <c r="F129" s="39"/>
      <c r="H129" s="80"/>
    </row>
    <row r="130" spans="2:11" x14ac:dyDescent="0.3">
      <c r="B130" s="30"/>
      <c r="D130" s="40"/>
      <c r="F130" s="40"/>
      <c r="H130" s="80"/>
    </row>
    <row r="131" spans="2:11" x14ac:dyDescent="0.3">
      <c r="B131" s="2" t="s">
        <v>63</v>
      </c>
      <c r="J131" s="15">
        <v>40</v>
      </c>
      <c r="K131" s="15">
        <v>16</v>
      </c>
    </row>
    <row r="132" spans="2:11" ht="13.8" x14ac:dyDescent="0.25">
      <c r="B132" s="58"/>
      <c r="D132" s="38">
        <v>0</v>
      </c>
      <c r="E132" s="62"/>
      <c r="F132" s="38">
        <v>0</v>
      </c>
      <c r="G132" s="62"/>
      <c r="H132" s="79">
        <v>0</v>
      </c>
    </row>
    <row r="133" spans="2:11" x14ac:dyDescent="0.3">
      <c r="B133" s="30"/>
    </row>
    <row r="134" spans="2:11" ht="13.8" x14ac:dyDescent="0.25">
      <c r="B134" s="5" t="s">
        <v>64</v>
      </c>
      <c r="C134" s="5"/>
      <c r="D134" s="42">
        <f>SUM(D128:D133)</f>
        <v>0</v>
      </c>
      <c r="E134" s="63"/>
      <c r="F134" s="42">
        <f>SUM(F128:F133)</f>
        <v>0</v>
      </c>
      <c r="G134" s="63"/>
      <c r="H134" s="83">
        <f>SUM(H128:H133)</f>
        <v>0</v>
      </c>
      <c r="I134" s="31"/>
      <c r="J134" s="19">
        <v>40</v>
      </c>
      <c r="K134" s="15">
        <v>16</v>
      </c>
    </row>
    <row r="135" spans="2:11" ht="24" x14ac:dyDescent="0.3">
      <c r="J135" s="20" t="s">
        <v>105</v>
      </c>
    </row>
    <row r="136" spans="2:11" x14ac:dyDescent="0.3">
      <c r="B136" s="1" t="s">
        <v>65</v>
      </c>
      <c r="C136" s="1"/>
      <c r="J136" s="130" t="s">
        <v>114</v>
      </c>
      <c r="K136" s="130"/>
    </row>
    <row r="137" spans="2:11" ht="13.8" x14ac:dyDescent="0.25">
      <c r="B137" s="2" t="s">
        <v>66</v>
      </c>
      <c r="D137" s="101">
        <v>0</v>
      </c>
      <c r="E137" s="107"/>
      <c r="F137" s="101">
        <v>0</v>
      </c>
      <c r="G137" s="107"/>
      <c r="H137" s="104">
        <v>0</v>
      </c>
      <c r="J137" s="15">
        <v>43</v>
      </c>
      <c r="K137" s="15">
        <v>16</v>
      </c>
    </row>
    <row r="138" spans="2:11" ht="13.8" x14ac:dyDescent="0.25">
      <c r="B138" s="2" t="s">
        <v>67</v>
      </c>
      <c r="D138" s="101">
        <v>0</v>
      </c>
      <c r="E138" s="107"/>
      <c r="F138" s="101">
        <v>0</v>
      </c>
      <c r="G138" s="107"/>
      <c r="H138" s="104">
        <v>0</v>
      </c>
      <c r="J138" s="15">
        <v>43</v>
      </c>
      <c r="K138" s="15">
        <v>16</v>
      </c>
    </row>
    <row r="139" spans="2:11" ht="13.8" x14ac:dyDescent="0.25">
      <c r="B139" s="2" t="s">
        <v>68</v>
      </c>
      <c r="D139" s="101">
        <v>0</v>
      </c>
      <c r="E139" s="107"/>
      <c r="F139" s="101">
        <v>0</v>
      </c>
      <c r="G139" s="107"/>
      <c r="H139" s="104">
        <v>0</v>
      </c>
      <c r="J139" s="15">
        <v>43</v>
      </c>
      <c r="K139" s="15">
        <v>16</v>
      </c>
    </row>
    <row r="140" spans="2:11" ht="13.8" x14ac:dyDescent="0.25">
      <c r="B140" s="2" t="s">
        <v>69</v>
      </c>
      <c r="D140" s="108">
        <v>0</v>
      </c>
      <c r="E140" s="107"/>
      <c r="F140" s="108">
        <v>0</v>
      </c>
      <c r="G140" s="107"/>
      <c r="H140" s="103">
        <v>4000</v>
      </c>
      <c r="J140" s="15">
        <v>39</v>
      </c>
      <c r="K140" s="15">
        <v>16</v>
      </c>
    </row>
    <row r="141" spans="2:11" ht="13.8" x14ac:dyDescent="0.25">
      <c r="B141" s="2" t="s">
        <v>70</v>
      </c>
      <c r="D141" s="108">
        <v>0</v>
      </c>
      <c r="E141" s="107"/>
      <c r="F141" s="108">
        <v>0</v>
      </c>
      <c r="G141" s="107"/>
      <c r="H141" s="103">
        <v>0</v>
      </c>
      <c r="J141" s="15" t="s">
        <v>107</v>
      </c>
      <c r="K141" s="15" t="s">
        <v>108</v>
      </c>
    </row>
    <row r="142" spans="2:11" ht="16.2" x14ac:dyDescent="0.25">
      <c r="B142" s="2" t="s">
        <v>109</v>
      </c>
      <c r="D142" s="108">
        <v>0</v>
      </c>
      <c r="E142" s="107"/>
      <c r="F142" s="108">
        <v>0</v>
      </c>
      <c r="G142" s="107"/>
      <c r="H142" s="103">
        <v>0</v>
      </c>
      <c r="J142" s="15">
        <v>40</v>
      </c>
      <c r="K142" s="15">
        <v>16</v>
      </c>
    </row>
    <row r="143" spans="2:11" ht="13.8" x14ac:dyDescent="0.25">
      <c r="B143" s="2" t="s">
        <v>71</v>
      </c>
      <c r="D143" s="99">
        <v>0</v>
      </c>
      <c r="E143" s="107"/>
      <c r="F143" s="99">
        <v>0</v>
      </c>
      <c r="G143" s="107"/>
      <c r="H143" s="100">
        <v>0</v>
      </c>
      <c r="J143" s="15">
        <v>33</v>
      </c>
      <c r="K143" s="15">
        <v>16</v>
      </c>
    </row>
    <row r="144" spans="2:11" ht="13.8" x14ac:dyDescent="0.25">
      <c r="B144" s="5" t="s">
        <v>72</v>
      </c>
      <c r="C144" s="5"/>
      <c r="D144" s="42">
        <f>SUM(D137:D143)</f>
        <v>0</v>
      </c>
      <c r="E144" s="63"/>
      <c r="F144" s="42">
        <f>SUM(F137:F143)</f>
        <v>0</v>
      </c>
      <c r="G144" s="63"/>
      <c r="H144" s="83">
        <f>SUM(H137:H143)</f>
        <v>4000</v>
      </c>
      <c r="I144" s="31"/>
      <c r="J144" s="19" t="s">
        <v>114</v>
      </c>
    </row>
    <row r="145" spans="1:11" ht="24" x14ac:dyDescent="0.3">
      <c r="J145" s="20" t="s">
        <v>106</v>
      </c>
    </row>
    <row r="146" spans="1:11" x14ac:dyDescent="0.3">
      <c r="B146" s="1" t="s">
        <v>73</v>
      </c>
      <c r="C146" s="1"/>
      <c r="D146" s="59"/>
      <c r="F146" s="59"/>
      <c r="H146" s="89"/>
      <c r="J146" s="15">
        <v>43</v>
      </c>
      <c r="K146" s="15">
        <v>16</v>
      </c>
    </row>
    <row r="147" spans="1:11" ht="13.8" x14ac:dyDescent="0.25">
      <c r="B147" s="12" t="s">
        <v>140</v>
      </c>
      <c r="D147" s="41">
        <v>0</v>
      </c>
      <c r="E147" s="62"/>
      <c r="F147" s="41">
        <v>6</v>
      </c>
      <c r="H147" s="82">
        <v>48</v>
      </c>
    </row>
    <row r="148" spans="1:11" ht="13.8" x14ac:dyDescent="0.25">
      <c r="B148" s="12" t="s">
        <v>141</v>
      </c>
      <c r="D148" s="41"/>
      <c r="E148" s="62"/>
      <c r="F148" s="41"/>
      <c r="H148" s="82"/>
    </row>
    <row r="149" spans="1:11" ht="13.8" x14ac:dyDescent="0.25">
      <c r="B149" s="11" t="s">
        <v>74</v>
      </c>
      <c r="C149" s="5"/>
      <c r="D149" s="42">
        <f>SUM(D147:D148)</f>
        <v>0</v>
      </c>
      <c r="E149" s="63"/>
      <c r="F149" s="42">
        <f>SUM(F147:F148)</f>
        <v>6</v>
      </c>
      <c r="G149" s="63"/>
      <c r="H149" s="42">
        <f>SUM(H147:H148)</f>
        <v>48</v>
      </c>
      <c r="I149" s="31"/>
      <c r="J149" s="19">
        <v>43</v>
      </c>
      <c r="K149" s="15">
        <v>16</v>
      </c>
    </row>
    <row r="150" spans="1:11" ht="24.6" thickBot="1" x14ac:dyDescent="0.35">
      <c r="J150" s="20" t="s">
        <v>105</v>
      </c>
    </row>
    <row r="151" spans="1:11" ht="15" thickTop="1" thickBot="1" x14ac:dyDescent="0.3">
      <c r="B151" s="5" t="s">
        <v>75</v>
      </c>
      <c r="C151" s="5"/>
      <c r="D151" s="45">
        <f>SUM(D85+D99+D105+D116+D125+D134+D144+D149)</f>
        <v>13100</v>
      </c>
      <c r="E151" s="66"/>
      <c r="F151" s="45">
        <f>SUM(F85+F99+F105+F116+F125+F134+F144+F149)</f>
        <v>13169.56</v>
      </c>
      <c r="G151" s="66"/>
      <c r="H151" s="87">
        <f>SUM(H85+H99+H105+H116+H125+H134+H144+H149)</f>
        <v>22648</v>
      </c>
      <c r="I151" s="28"/>
      <c r="J151" s="15">
        <v>17</v>
      </c>
      <c r="K151" s="15">
        <v>17</v>
      </c>
    </row>
    <row r="152" spans="1:11" ht="15.6" thickTop="1" thickBot="1" x14ac:dyDescent="0.35"/>
    <row r="153" spans="1:11" thickBot="1" x14ac:dyDescent="0.3">
      <c r="B153" s="5" t="s">
        <v>76</v>
      </c>
      <c r="C153" s="5"/>
      <c r="D153" s="46">
        <f>SUM(D71-D151)</f>
        <v>2260.9399999999987</v>
      </c>
      <c r="E153" s="67"/>
      <c r="F153" s="46">
        <f>SUM(F71-F151)</f>
        <v>26447.380000000005</v>
      </c>
      <c r="G153" s="67"/>
      <c r="H153" s="91">
        <f>SUM(H71-H151)</f>
        <v>33799.380000000005</v>
      </c>
      <c r="I153" s="11"/>
      <c r="J153" s="15">
        <v>18</v>
      </c>
      <c r="K153" s="15">
        <v>18</v>
      </c>
    </row>
    <row r="155" spans="1:11" ht="13.8" x14ac:dyDescent="0.25">
      <c r="B155" s="1"/>
      <c r="C155" s="1"/>
      <c r="D155" s="55" t="s">
        <v>79</v>
      </c>
      <c r="E155" s="68"/>
      <c r="F155" s="47" t="s">
        <v>77</v>
      </c>
      <c r="G155" s="61"/>
      <c r="H155" s="77"/>
      <c r="I155" s="5"/>
    </row>
    <row r="156" spans="1:11" x14ac:dyDescent="0.3">
      <c r="D156" s="47" t="s">
        <v>78</v>
      </c>
      <c r="E156" s="61"/>
      <c r="F156" s="47" t="s">
        <v>78</v>
      </c>
      <c r="G156" s="61"/>
    </row>
    <row r="157" spans="1:11" x14ac:dyDescent="0.3">
      <c r="A157" s="1" t="s">
        <v>80</v>
      </c>
    </row>
    <row r="158" spans="1:11" x14ac:dyDescent="0.3">
      <c r="B158" s="1" t="s">
        <v>136</v>
      </c>
      <c r="C158" s="1"/>
    </row>
    <row r="159" spans="1:11" x14ac:dyDescent="0.3">
      <c r="B159" s="2" t="s">
        <v>81</v>
      </c>
      <c r="D159" s="43">
        <v>5360.94</v>
      </c>
      <c r="E159" s="62"/>
      <c r="F159" s="43">
        <v>26447.38</v>
      </c>
      <c r="H159" s="89"/>
    </row>
    <row r="160" spans="1:11" x14ac:dyDescent="0.3">
      <c r="B160" s="2" t="s">
        <v>82</v>
      </c>
      <c r="D160" s="41">
        <v>0</v>
      </c>
      <c r="E160" s="62"/>
      <c r="F160" s="41">
        <v>0</v>
      </c>
      <c r="H160" s="89"/>
    </row>
    <row r="161" spans="1:9" x14ac:dyDescent="0.3">
      <c r="B161" s="2" t="s">
        <v>83</v>
      </c>
      <c r="D161" s="41">
        <v>0</v>
      </c>
      <c r="E161" s="62"/>
      <c r="F161" s="41">
        <v>0</v>
      </c>
      <c r="H161" s="89"/>
    </row>
    <row r="162" spans="1:9" x14ac:dyDescent="0.3">
      <c r="B162" s="2" t="s">
        <v>84</v>
      </c>
      <c r="D162" s="38">
        <v>0</v>
      </c>
      <c r="E162" s="62"/>
      <c r="F162" s="38">
        <v>0</v>
      </c>
      <c r="H162" s="89"/>
    </row>
    <row r="163" spans="1:9" x14ac:dyDescent="0.3">
      <c r="B163" s="29"/>
      <c r="D163" s="39"/>
      <c r="F163" s="39"/>
    </row>
    <row r="164" spans="1:9" x14ac:dyDescent="0.3">
      <c r="B164" s="30"/>
    </row>
    <row r="165" spans="1:9" x14ac:dyDescent="0.3">
      <c r="B165" s="5" t="s">
        <v>85</v>
      </c>
      <c r="C165" s="5"/>
      <c r="D165" s="42">
        <f>SUM(D158:D164)</f>
        <v>5360.94</v>
      </c>
      <c r="E165" s="63"/>
      <c r="F165" s="42">
        <f>SUM(F158:F164)</f>
        <v>26447.38</v>
      </c>
      <c r="G165" s="62"/>
    </row>
    <row r="167" spans="1:9" x14ac:dyDescent="0.3">
      <c r="B167" s="1" t="s">
        <v>87</v>
      </c>
      <c r="C167" s="1"/>
      <c r="D167" s="38">
        <v>0</v>
      </c>
      <c r="E167" s="62"/>
      <c r="F167" s="38">
        <v>0</v>
      </c>
    </row>
    <row r="168" spans="1:9" x14ac:dyDescent="0.3">
      <c r="B168" s="29"/>
      <c r="D168" s="39"/>
      <c r="F168" s="39"/>
    </row>
    <row r="169" spans="1:9" x14ac:dyDescent="0.3">
      <c r="B169" s="30"/>
    </row>
    <row r="170" spans="1:9" ht="13.8" x14ac:dyDescent="0.25">
      <c r="B170" s="5" t="s">
        <v>86</v>
      </c>
      <c r="C170" s="5"/>
      <c r="D170" s="42">
        <f>SUM(D168:D169)</f>
        <v>0</v>
      </c>
      <c r="E170" s="63"/>
      <c r="F170" s="42">
        <f>SUM(F168:F169)</f>
        <v>0</v>
      </c>
      <c r="G170" s="62"/>
      <c r="H170" s="77"/>
      <c r="I170" s="5"/>
    </row>
    <row r="171" spans="1:9" thickBot="1" x14ac:dyDescent="0.3">
      <c r="B171" s="5"/>
      <c r="C171" s="5"/>
      <c r="D171" s="36"/>
      <c r="E171" s="62"/>
      <c r="F171" s="36"/>
      <c r="G171" s="62"/>
      <c r="H171" s="77"/>
      <c r="I171" s="5"/>
    </row>
    <row r="172" spans="1:9" ht="15" thickTop="1" thickBot="1" x14ac:dyDescent="0.3">
      <c r="B172" s="5" t="s">
        <v>94</v>
      </c>
      <c r="C172" s="5"/>
      <c r="D172" s="45">
        <f>SUM(D165+D170)</f>
        <v>5360.94</v>
      </c>
      <c r="E172" s="65"/>
      <c r="F172" s="45">
        <f>SUM(F165+F170)</f>
        <v>26447.38</v>
      </c>
      <c r="G172" s="62"/>
      <c r="H172" s="77"/>
      <c r="I172" s="5"/>
    </row>
    <row r="173" spans="1:9" thickTop="1" x14ac:dyDescent="0.25">
      <c r="B173" s="5"/>
      <c r="C173" s="5"/>
      <c r="D173" s="36"/>
      <c r="E173" s="62"/>
      <c r="F173" s="36"/>
      <c r="G173" s="62"/>
      <c r="H173" s="77"/>
      <c r="I173" s="5"/>
    </row>
    <row r="174" spans="1:9" ht="15" thickBot="1" x14ac:dyDescent="0.35"/>
    <row r="175" spans="1:9" ht="15" thickTop="1" x14ac:dyDescent="0.3">
      <c r="A175" s="7" t="s">
        <v>88</v>
      </c>
      <c r="B175" s="8"/>
      <c r="C175" s="8"/>
      <c r="D175" s="32" t="s">
        <v>114</v>
      </c>
      <c r="E175" s="69"/>
      <c r="F175" s="48" t="s">
        <v>93</v>
      </c>
      <c r="G175" s="62"/>
    </row>
    <row r="176" spans="1:9" x14ac:dyDescent="0.3">
      <c r="A176" s="9"/>
      <c r="B176" s="10" t="s">
        <v>89</v>
      </c>
      <c r="C176" s="10"/>
      <c r="D176" s="33" t="s">
        <v>114</v>
      </c>
      <c r="E176" s="70"/>
      <c r="F176" s="49">
        <f>SUM($F$71)</f>
        <v>39616.94</v>
      </c>
      <c r="G176" s="70"/>
    </row>
    <row r="177" spans="1:11" x14ac:dyDescent="0.3">
      <c r="A177" s="9"/>
      <c r="B177" s="10" t="s">
        <v>90</v>
      </c>
      <c r="C177" s="10"/>
      <c r="D177" s="33" t="s">
        <v>114</v>
      </c>
      <c r="E177" s="70"/>
      <c r="F177" s="50">
        <f>SUM($F$172)</f>
        <v>26447.38</v>
      </c>
      <c r="G177" s="70"/>
    </row>
    <row r="178" spans="1:11" x14ac:dyDescent="0.3">
      <c r="A178" s="9"/>
      <c r="B178" s="11" t="s">
        <v>114</v>
      </c>
      <c r="C178" s="11"/>
      <c r="D178" s="33" t="s">
        <v>125</v>
      </c>
      <c r="F178" s="51" t="s">
        <v>114</v>
      </c>
      <c r="G178" s="70"/>
    </row>
    <row r="179" spans="1:11" x14ac:dyDescent="0.3">
      <c r="A179" s="9"/>
      <c r="B179" s="10" t="s">
        <v>91</v>
      </c>
      <c r="C179" s="10"/>
      <c r="D179" s="33" t="s">
        <v>114</v>
      </c>
      <c r="E179" s="70"/>
      <c r="F179" s="49">
        <f>SUM($F$151)</f>
        <v>13169.56</v>
      </c>
      <c r="G179" s="70"/>
    </row>
    <row r="180" spans="1:11" x14ac:dyDescent="0.3">
      <c r="A180" s="9"/>
      <c r="B180" s="10" t="s">
        <v>92</v>
      </c>
      <c r="C180" s="10"/>
      <c r="D180" s="33"/>
      <c r="F180" s="50" t="s">
        <v>114</v>
      </c>
    </row>
    <row r="181" spans="1:11" ht="15" thickBot="1" x14ac:dyDescent="0.35">
      <c r="A181" s="13"/>
      <c r="B181" s="14" t="s">
        <v>114</v>
      </c>
      <c r="C181" s="14"/>
      <c r="D181" s="34"/>
      <c r="E181" s="71"/>
      <c r="F181" s="52" t="s">
        <v>114</v>
      </c>
      <c r="G181" s="70"/>
    </row>
    <row r="182" spans="1:11" ht="15" thickTop="1" x14ac:dyDescent="0.3"/>
    <row r="183" spans="1:11" x14ac:dyDescent="0.3">
      <c r="A183" s="1" t="s">
        <v>137</v>
      </c>
    </row>
    <row r="185" spans="1:11" s="16" customFormat="1" ht="13.2" x14ac:dyDescent="0.25">
      <c r="B185" s="23" t="s">
        <v>138</v>
      </c>
      <c r="C185" s="23"/>
      <c r="D185" s="56"/>
      <c r="E185" s="72"/>
      <c r="F185" s="53"/>
      <c r="G185" s="74"/>
      <c r="H185" s="92"/>
      <c r="I185" s="24"/>
      <c r="J185" s="25"/>
      <c r="K185" s="25"/>
    </row>
    <row r="186" spans="1:11" s="16" customFormat="1" ht="13.2" x14ac:dyDescent="0.25">
      <c r="B186" s="23" t="s">
        <v>119</v>
      </c>
      <c r="C186" s="23"/>
      <c r="D186" s="56"/>
      <c r="E186" s="72"/>
      <c r="F186" s="53"/>
      <c r="G186" s="74"/>
      <c r="H186" s="92"/>
      <c r="I186" s="24"/>
      <c r="J186" s="25"/>
      <c r="K186" s="25"/>
    </row>
    <row r="187" spans="1:11" s="16" customFormat="1" ht="13.2" x14ac:dyDescent="0.25">
      <c r="B187" s="23" t="s">
        <v>120</v>
      </c>
      <c r="C187" s="23"/>
      <c r="D187" s="56"/>
      <c r="E187" s="72"/>
      <c r="F187" s="53"/>
      <c r="G187" s="74"/>
      <c r="H187" s="92"/>
      <c r="I187" s="24"/>
      <c r="J187" s="25"/>
      <c r="K187" s="25"/>
    </row>
    <row r="188" spans="1:11" s="16" customFormat="1" ht="13.2" x14ac:dyDescent="0.25">
      <c r="B188" s="23" t="s">
        <v>121</v>
      </c>
      <c r="C188" s="23"/>
      <c r="D188" s="56"/>
      <c r="E188" s="72"/>
      <c r="F188" s="53"/>
      <c r="G188" s="74"/>
      <c r="H188" s="92"/>
      <c r="I188" s="24"/>
      <c r="J188" s="25"/>
      <c r="K188" s="25"/>
    </row>
    <row r="189" spans="1:11" x14ac:dyDescent="0.3">
      <c r="B189" s="17"/>
      <c r="C189" s="17"/>
      <c r="D189" s="56"/>
      <c r="E189" s="72"/>
    </row>
    <row r="190" spans="1:11" s="16" customFormat="1" ht="13.2" x14ac:dyDescent="0.25">
      <c r="B190" s="23" t="s">
        <v>122</v>
      </c>
      <c r="C190" s="23"/>
      <c r="D190" s="56"/>
      <c r="E190" s="72"/>
      <c r="F190" s="53"/>
      <c r="G190" s="74"/>
      <c r="H190" s="92"/>
      <c r="I190" s="24"/>
      <c r="J190" s="25"/>
      <c r="K190" s="25"/>
    </row>
    <row r="191" spans="1:11" s="16" customFormat="1" ht="13.2" x14ac:dyDescent="0.25">
      <c r="B191" s="23" t="s">
        <v>123</v>
      </c>
      <c r="C191" s="23"/>
      <c r="D191" s="56"/>
      <c r="E191" s="72"/>
      <c r="F191" s="53"/>
      <c r="G191" s="74"/>
      <c r="H191" s="92"/>
      <c r="I191" s="24"/>
      <c r="J191" s="25"/>
      <c r="K191" s="25"/>
    </row>
    <row r="192" spans="1:11" ht="9.75" customHeight="1" x14ac:dyDescent="0.3">
      <c r="D192" s="57"/>
      <c r="E192" s="73"/>
    </row>
    <row r="193" spans="2:8" x14ac:dyDescent="0.3">
      <c r="B193" s="1" t="s">
        <v>116</v>
      </c>
      <c r="C193" s="1"/>
      <c r="D193" s="57"/>
      <c r="E193" s="73"/>
    </row>
    <row r="194" spans="2:8" ht="7.5" customHeight="1" x14ac:dyDescent="0.3">
      <c r="D194" s="57"/>
      <c r="E194" s="73"/>
    </row>
    <row r="195" spans="2:8" x14ac:dyDescent="0.3">
      <c r="B195" s="21" t="s">
        <v>129</v>
      </c>
      <c r="C195" s="21"/>
      <c r="D195" s="57"/>
      <c r="E195" s="73"/>
    </row>
    <row r="196" spans="2:8" x14ac:dyDescent="0.3">
      <c r="B196" s="21" t="s">
        <v>124</v>
      </c>
      <c r="C196" s="21"/>
      <c r="D196" s="57"/>
      <c r="E196" s="73"/>
    </row>
    <row r="197" spans="2:8" ht="5.25" customHeight="1" x14ac:dyDescent="0.3">
      <c r="B197" s="21" t="s">
        <v>114</v>
      </c>
      <c r="C197" s="21"/>
      <c r="D197" s="57"/>
      <c r="E197" s="73"/>
    </row>
    <row r="198" spans="2:8" x14ac:dyDescent="0.3">
      <c r="B198" s="21" t="s">
        <v>127</v>
      </c>
      <c r="C198" s="21"/>
      <c r="D198" s="57"/>
      <c r="E198" s="73"/>
      <c r="F198" s="54" t="s">
        <v>114</v>
      </c>
      <c r="G198" s="75"/>
      <c r="H198" s="78" t="s">
        <v>114</v>
      </c>
    </row>
    <row r="199" spans="2:8" x14ac:dyDescent="0.3">
      <c r="B199" s="21" t="s">
        <v>126</v>
      </c>
      <c r="C199" s="21"/>
      <c r="D199" s="57"/>
      <c r="E199" s="73"/>
    </row>
    <row r="200" spans="2:8" ht="10.5" customHeight="1" x14ac:dyDescent="0.3">
      <c r="B200" s="21"/>
      <c r="C200" s="21"/>
      <c r="D200" s="57"/>
      <c r="E200" s="73"/>
    </row>
    <row r="201" spans="2:8" x14ac:dyDescent="0.3">
      <c r="B201" s="1" t="s">
        <v>117</v>
      </c>
      <c r="C201" s="1"/>
    </row>
    <row r="202" spans="2:8" ht="6" customHeight="1" x14ac:dyDescent="0.3"/>
    <row r="203" spans="2:8" x14ac:dyDescent="0.3">
      <c r="B203" s="21" t="s">
        <v>118</v>
      </c>
      <c r="C203" s="21"/>
    </row>
    <row r="204" spans="2:8" x14ac:dyDescent="0.3">
      <c r="B204" s="21" t="s">
        <v>124</v>
      </c>
      <c r="C204" s="21"/>
    </row>
    <row r="205" spans="2:8" ht="9" customHeight="1" x14ac:dyDescent="0.3">
      <c r="B205" s="21" t="s">
        <v>114</v>
      </c>
      <c r="C205" s="21"/>
    </row>
    <row r="206" spans="2:8" x14ac:dyDescent="0.3">
      <c r="B206" s="21" t="s">
        <v>128</v>
      </c>
      <c r="C206" s="21"/>
    </row>
    <row r="207" spans="2:8" x14ac:dyDescent="0.3">
      <c r="B207" s="21" t="s">
        <v>126</v>
      </c>
      <c r="C207" s="21"/>
    </row>
    <row r="817" spans="1:1" x14ac:dyDescent="0.3">
      <c r="A817" t="s">
        <v>95</v>
      </c>
    </row>
  </sheetData>
  <mergeCells count="7">
    <mergeCell ref="J118:K118"/>
    <mergeCell ref="J127:K127"/>
    <mergeCell ref="J136:K136"/>
    <mergeCell ref="A1:H1"/>
    <mergeCell ref="A2:H2"/>
    <mergeCell ref="A3:H3"/>
    <mergeCell ref="J3:K3"/>
  </mergeCells>
  <phoneticPr fontId="0" type="noConversion"/>
  <pageMargins left="0.75" right="0.75" top="1" bottom="1" header="0.5" footer="0.5"/>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17"/>
  <sheetViews>
    <sheetView zoomScale="65" workbookViewId="0">
      <selection sqref="A1:H1"/>
    </sheetView>
  </sheetViews>
  <sheetFormatPr defaultRowHeight="14.4" x14ac:dyDescent="0.3"/>
  <cols>
    <col min="1" max="1" width="3" style="2" customWidth="1"/>
    <col min="2" max="2" width="54.44140625" style="2" customWidth="1"/>
    <col min="3" max="3" width="1.33203125" style="2" customWidth="1"/>
    <col min="4" max="4" width="15" style="37" customWidth="1"/>
    <col min="5" max="5" width="1" style="60" customWidth="1"/>
    <col min="6" max="6" width="14.5546875" style="37" customWidth="1"/>
    <col min="7" max="7" width="0.88671875" style="60" customWidth="1"/>
    <col min="8" max="8" width="15.6640625" style="78" customWidth="1"/>
    <col min="9" max="9" width="0.6640625" style="6" customWidth="1"/>
    <col min="10" max="10" width="11.44140625" style="15" customWidth="1"/>
    <col min="11" max="11" width="10.6640625" style="15" customWidth="1"/>
  </cols>
  <sheetData>
    <row r="1" spans="1:11" ht="13.8" x14ac:dyDescent="0.25">
      <c r="A1" s="129" t="s">
        <v>133</v>
      </c>
      <c r="B1" s="129"/>
      <c r="C1" s="129"/>
      <c r="D1" s="129"/>
      <c r="E1" s="129"/>
      <c r="F1" s="129"/>
      <c r="G1" s="129"/>
      <c r="H1" s="129"/>
      <c r="I1" s="4"/>
    </row>
    <row r="2" spans="1:11" ht="13.8" x14ac:dyDescent="0.25">
      <c r="A2" s="129" t="s">
        <v>171</v>
      </c>
      <c r="B2" s="129"/>
      <c r="C2" s="129"/>
      <c r="D2" s="129"/>
      <c r="E2" s="129"/>
      <c r="F2" s="129"/>
      <c r="G2" s="129"/>
      <c r="H2" s="129"/>
      <c r="I2" s="22"/>
    </row>
    <row r="3" spans="1:11" ht="13.8" x14ac:dyDescent="0.25">
      <c r="A3" s="129" t="s">
        <v>172</v>
      </c>
      <c r="B3" s="129"/>
      <c r="C3" s="129"/>
      <c r="D3" s="129"/>
      <c r="E3" s="129"/>
      <c r="F3" s="129"/>
      <c r="G3" s="129"/>
      <c r="H3" s="129"/>
      <c r="I3" s="22"/>
      <c r="J3" s="131" t="s">
        <v>110</v>
      </c>
      <c r="K3" s="131"/>
    </row>
    <row r="5" spans="1:11" ht="36" x14ac:dyDescent="0.25">
      <c r="D5" s="35" t="s">
        <v>0</v>
      </c>
      <c r="E5" s="61"/>
      <c r="F5" s="35" t="s">
        <v>134</v>
      </c>
      <c r="G5" s="61"/>
      <c r="H5" s="76" t="s">
        <v>135</v>
      </c>
      <c r="I5" s="27"/>
      <c r="J5" s="26" t="s">
        <v>111</v>
      </c>
      <c r="K5" s="26" t="s">
        <v>112</v>
      </c>
    </row>
    <row r="6" spans="1:11" ht="13.8" x14ac:dyDescent="0.25">
      <c r="A6" s="1" t="s">
        <v>2</v>
      </c>
      <c r="D6" s="36"/>
      <c r="E6" s="62"/>
      <c r="F6" s="36"/>
      <c r="G6" s="62"/>
      <c r="H6" s="77"/>
      <c r="I6" s="5"/>
    </row>
    <row r="7" spans="1:11" x14ac:dyDescent="0.3">
      <c r="B7" s="1" t="s">
        <v>16</v>
      </c>
      <c r="C7" s="1"/>
    </row>
    <row r="8" spans="1:11" ht="13.8" x14ac:dyDescent="0.25">
      <c r="A8" s="1"/>
      <c r="B8" s="2" t="s">
        <v>5</v>
      </c>
      <c r="D8" s="38">
        <v>0</v>
      </c>
      <c r="E8" s="62"/>
      <c r="F8" s="38">
        <v>4000</v>
      </c>
      <c r="G8" s="62"/>
      <c r="H8" s="79">
        <v>0</v>
      </c>
      <c r="J8" s="15" t="s">
        <v>96</v>
      </c>
      <c r="K8" s="15">
        <v>1</v>
      </c>
    </row>
    <row r="9" spans="1:11" x14ac:dyDescent="0.3">
      <c r="A9" s="1"/>
      <c r="B9" s="111" t="s">
        <v>173</v>
      </c>
      <c r="D9" s="39"/>
      <c r="F9" s="39"/>
      <c r="H9" s="80"/>
    </row>
    <row r="10" spans="1:11" x14ac:dyDescent="0.3">
      <c r="A10" s="1"/>
      <c r="B10" s="30"/>
      <c r="D10" s="40"/>
      <c r="F10" s="40"/>
      <c r="H10" s="81"/>
    </row>
    <row r="11" spans="1:11" ht="13.8" x14ac:dyDescent="0.25">
      <c r="A11" s="1"/>
      <c r="B11" s="2" t="s">
        <v>8</v>
      </c>
      <c r="D11" s="38">
        <v>0</v>
      </c>
      <c r="E11" s="62"/>
      <c r="F11" s="38">
        <v>0</v>
      </c>
      <c r="G11" s="62"/>
      <c r="H11" s="79">
        <v>0</v>
      </c>
      <c r="J11" s="15" t="s">
        <v>96</v>
      </c>
      <c r="K11" s="15">
        <v>1</v>
      </c>
    </row>
    <row r="12" spans="1:11" x14ac:dyDescent="0.3">
      <c r="A12" s="1"/>
      <c r="B12" s="29"/>
      <c r="D12" s="39"/>
      <c r="F12" s="39"/>
      <c r="H12" s="80"/>
    </row>
    <row r="13" spans="1:11" x14ac:dyDescent="0.3">
      <c r="A13" s="1"/>
      <c r="B13" s="30"/>
      <c r="D13" s="40"/>
      <c r="F13" s="40"/>
      <c r="H13" s="81"/>
    </row>
    <row r="14" spans="1:11" ht="13.8" x14ac:dyDescent="0.25">
      <c r="A14" s="1"/>
      <c r="B14" s="2" t="s">
        <v>6</v>
      </c>
      <c r="D14" s="38">
        <v>0</v>
      </c>
      <c r="E14" s="62"/>
      <c r="F14" s="38">
        <v>0</v>
      </c>
      <c r="G14" s="62"/>
      <c r="H14" s="79">
        <v>0</v>
      </c>
      <c r="J14" s="15" t="s">
        <v>96</v>
      </c>
      <c r="K14" s="15">
        <v>1</v>
      </c>
    </row>
    <row r="15" spans="1:11" x14ac:dyDescent="0.3">
      <c r="A15" s="1"/>
      <c r="B15" s="29"/>
      <c r="D15" s="39"/>
      <c r="F15" s="39"/>
      <c r="H15" s="80"/>
    </row>
    <row r="16" spans="1:11" x14ac:dyDescent="0.3">
      <c r="A16" s="1"/>
      <c r="B16" s="30"/>
      <c r="D16" s="40"/>
      <c r="F16" s="40"/>
      <c r="H16" s="81"/>
    </row>
    <row r="17" spans="1:11" ht="13.8" x14ac:dyDescent="0.25">
      <c r="A17" s="1"/>
      <c r="B17" s="2" t="s">
        <v>7</v>
      </c>
      <c r="D17" s="38">
        <v>0</v>
      </c>
      <c r="F17" s="38">
        <v>0</v>
      </c>
      <c r="G17" s="62"/>
      <c r="H17" s="79">
        <v>0</v>
      </c>
      <c r="J17" s="15" t="s">
        <v>96</v>
      </c>
      <c r="K17" s="15">
        <v>1</v>
      </c>
    </row>
    <row r="18" spans="1:11" x14ac:dyDescent="0.3">
      <c r="A18" s="1"/>
      <c r="B18" s="29"/>
      <c r="D18" s="39"/>
      <c r="F18" s="39"/>
      <c r="H18" s="80"/>
    </row>
    <row r="19" spans="1:11" x14ac:dyDescent="0.3">
      <c r="A19" s="1"/>
      <c r="B19" s="30"/>
      <c r="D19" s="40"/>
      <c r="F19" s="40"/>
      <c r="H19" s="81"/>
    </row>
    <row r="20" spans="1:11" ht="13.8" x14ac:dyDescent="0.25">
      <c r="A20" s="1"/>
      <c r="B20" s="2" t="s">
        <v>9</v>
      </c>
      <c r="D20" s="38">
        <v>0</v>
      </c>
      <c r="E20" s="62"/>
      <c r="F20" s="38">
        <v>0</v>
      </c>
      <c r="G20" s="62"/>
      <c r="H20" s="41">
        <v>0</v>
      </c>
      <c r="J20" s="15" t="s">
        <v>96</v>
      </c>
      <c r="K20" s="15">
        <v>1</v>
      </c>
    </row>
    <row r="21" spans="1:11" x14ac:dyDescent="0.3">
      <c r="A21" s="1"/>
      <c r="B21" s="29"/>
      <c r="D21" s="39"/>
      <c r="F21" s="39"/>
      <c r="H21" s="80"/>
    </row>
    <row r="22" spans="1:11" x14ac:dyDescent="0.3">
      <c r="A22" s="1"/>
      <c r="B22" s="29"/>
      <c r="D22" s="40"/>
      <c r="F22" s="40"/>
      <c r="H22" s="81"/>
    </row>
    <row r="23" spans="1:11" ht="13.8" x14ac:dyDescent="0.25">
      <c r="A23" s="1"/>
      <c r="B23" s="2" t="s">
        <v>10</v>
      </c>
      <c r="D23" s="38">
        <v>0</v>
      </c>
      <c r="E23" s="62"/>
      <c r="F23" s="38">
        <v>1000</v>
      </c>
      <c r="G23" s="62"/>
      <c r="H23" s="41">
        <v>0</v>
      </c>
      <c r="J23" s="15" t="s">
        <v>96</v>
      </c>
      <c r="K23" s="15">
        <v>1</v>
      </c>
    </row>
    <row r="24" spans="1:11" x14ac:dyDescent="0.3">
      <c r="A24" s="1"/>
      <c r="B24" s="29" t="s">
        <v>114</v>
      </c>
      <c r="D24" s="39"/>
      <c r="F24" s="39"/>
      <c r="H24" s="80"/>
    </row>
    <row r="25" spans="1:11" x14ac:dyDescent="0.3">
      <c r="A25" s="1"/>
      <c r="B25" s="29"/>
      <c r="D25" s="40"/>
      <c r="F25" s="40"/>
      <c r="H25" s="81"/>
    </row>
    <row r="26" spans="1:11" ht="13.8" x14ac:dyDescent="0.25">
      <c r="A26" s="1"/>
      <c r="B26" s="2" t="s">
        <v>174</v>
      </c>
      <c r="D26" s="41">
        <v>0</v>
      </c>
      <c r="E26" s="62"/>
      <c r="F26" s="41">
        <v>4000</v>
      </c>
      <c r="G26" s="62"/>
      <c r="H26" s="41">
        <v>0</v>
      </c>
      <c r="J26" s="15" t="s">
        <v>97</v>
      </c>
      <c r="K26" s="15">
        <v>1</v>
      </c>
    </row>
    <row r="27" spans="1:11" ht="13.8" x14ac:dyDescent="0.25">
      <c r="A27" s="1"/>
      <c r="B27" s="2" t="s">
        <v>131</v>
      </c>
      <c r="D27" s="38">
        <v>0</v>
      </c>
      <c r="E27" s="62"/>
      <c r="F27" s="38">
        <v>0</v>
      </c>
      <c r="G27" s="62"/>
      <c r="H27" s="79">
        <v>0</v>
      </c>
      <c r="J27" s="15" t="s">
        <v>97</v>
      </c>
      <c r="K27" s="15">
        <v>1</v>
      </c>
    </row>
    <row r="28" spans="1:11" ht="13.8" x14ac:dyDescent="0.25">
      <c r="A28" s="1"/>
      <c r="B28" s="5" t="s">
        <v>15</v>
      </c>
      <c r="C28" s="5"/>
      <c r="D28" s="42">
        <f>SUM(D7:D27)</f>
        <v>0</v>
      </c>
      <c r="E28" s="63"/>
      <c r="F28" s="42">
        <f>SUM(F7:F27)</f>
        <v>9000</v>
      </c>
      <c r="G28" s="63"/>
      <c r="H28" s="42">
        <v>0</v>
      </c>
      <c r="I28" s="11"/>
      <c r="J28" s="15" t="s">
        <v>98</v>
      </c>
      <c r="K28" s="15">
        <v>1</v>
      </c>
    </row>
    <row r="29" spans="1:11" x14ac:dyDescent="0.3">
      <c r="A29" s="1"/>
    </row>
    <row r="30" spans="1:11" x14ac:dyDescent="0.3">
      <c r="A30" s="1"/>
      <c r="B30" s="1" t="s">
        <v>14</v>
      </c>
      <c r="C30" s="1"/>
      <c r="J30" s="15">
        <v>2</v>
      </c>
      <c r="K30" s="15">
        <v>2</v>
      </c>
    </row>
    <row r="31" spans="1:11" ht="13.8" x14ac:dyDescent="0.25">
      <c r="A31" s="1"/>
      <c r="B31" s="58" t="s">
        <v>142</v>
      </c>
      <c r="D31" s="38"/>
      <c r="E31" s="62"/>
      <c r="F31" s="38"/>
      <c r="G31" s="62"/>
      <c r="H31" s="38"/>
    </row>
    <row r="32" spans="1:11" x14ac:dyDescent="0.3">
      <c r="A32" s="1"/>
      <c r="B32" s="30"/>
      <c r="D32" s="40"/>
      <c r="F32" s="40"/>
      <c r="H32" s="81"/>
    </row>
    <row r="33" spans="1:11" x14ac:dyDescent="0.3">
      <c r="A33" s="1"/>
      <c r="B33" s="30"/>
    </row>
    <row r="34" spans="1:11" ht="13.8" x14ac:dyDescent="0.25">
      <c r="A34" s="1"/>
      <c r="B34" s="5" t="s">
        <v>13</v>
      </c>
      <c r="C34" s="5"/>
      <c r="D34" s="38">
        <f>SUM(D31:D33)</f>
        <v>0</v>
      </c>
      <c r="E34" s="63"/>
      <c r="F34" s="38"/>
      <c r="G34" s="63"/>
      <c r="H34" s="38">
        <f>SUM(H31:H33)</f>
        <v>0</v>
      </c>
      <c r="I34" s="11"/>
      <c r="J34" s="15">
        <v>2</v>
      </c>
      <c r="K34" s="15">
        <v>2</v>
      </c>
    </row>
    <row r="35" spans="1:11" x14ac:dyDescent="0.3">
      <c r="A35" s="1"/>
    </row>
    <row r="36" spans="1:11" ht="15.6" x14ac:dyDescent="0.3">
      <c r="A36" s="1"/>
      <c r="B36" s="1" t="s">
        <v>11</v>
      </c>
      <c r="C36" s="1"/>
      <c r="H36" s="109"/>
      <c r="J36" s="15">
        <v>2</v>
      </c>
      <c r="K36" s="15">
        <v>2</v>
      </c>
    </row>
    <row r="37" spans="1:11" ht="13.8" x14ac:dyDescent="0.25">
      <c r="A37" s="1"/>
      <c r="B37" s="29"/>
      <c r="D37" s="38">
        <v>0</v>
      </c>
      <c r="E37" s="62"/>
      <c r="F37" s="38">
        <v>0</v>
      </c>
      <c r="G37" s="62"/>
      <c r="H37" s="79">
        <v>0</v>
      </c>
    </row>
    <row r="38" spans="1:11" x14ac:dyDescent="0.3">
      <c r="A38" s="1"/>
      <c r="B38" s="30"/>
      <c r="D38" s="40"/>
      <c r="F38" s="40"/>
      <c r="H38" s="81"/>
    </row>
    <row r="39" spans="1:11" x14ac:dyDescent="0.3">
      <c r="A39" s="1"/>
      <c r="B39" s="30"/>
    </row>
    <row r="40" spans="1:11" ht="13.8" x14ac:dyDescent="0.25">
      <c r="A40" s="1"/>
      <c r="B40" s="5" t="s">
        <v>12</v>
      </c>
      <c r="C40" s="5"/>
      <c r="D40" s="42">
        <f>SUM(D37:D39)</f>
        <v>0</v>
      </c>
      <c r="E40" s="63"/>
      <c r="F40" s="42">
        <f>SUM(F37:F39)</f>
        <v>0</v>
      </c>
      <c r="G40" s="63"/>
      <c r="H40" s="83">
        <f>SUM(H37:H39)</f>
        <v>0</v>
      </c>
      <c r="I40" s="11"/>
      <c r="J40" s="15">
        <v>2</v>
      </c>
      <c r="K40" s="15">
        <v>2</v>
      </c>
    </row>
    <row r="41" spans="1:11" x14ac:dyDescent="0.3">
      <c r="A41" s="1"/>
    </row>
    <row r="42" spans="1:11" x14ac:dyDescent="0.3">
      <c r="A42" s="1"/>
      <c r="B42" s="1" t="s">
        <v>17</v>
      </c>
      <c r="C42" s="1"/>
      <c r="J42" s="15">
        <v>2</v>
      </c>
      <c r="K42" s="15">
        <v>2</v>
      </c>
    </row>
    <row r="43" spans="1:11" ht="13.8" x14ac:dyDescent="0.25">
      <c r="A43" s="1"/>
      <c r="B43" s="29"/>
      <c r="D43" s="38">
        <v>0</v>
      </c>
      <c r="E43" s="62">
        <v>0</v>
      </c>
      <c r="F43" s="38">
        <v>0</v>
      </c>
      <c r="G43" s="62"/>
      <c r="H43" s="38">
        <v>25000</v>
      </c>
    </row>
    <row r="44" spans="1:11" x14ac:dyDescent="0.3">
      <c r="A44" s="1"/>
      <c r="B44" s="30"/>
      <c r="D44" s="40"/>
      <c r="F44" s="40"/>
      <c r="H44" s="81"/>
    </row>
    <row r="45" spans="1:11" x14ac:dyDescent="0.3">
      <c r="A45" s="1"/>
      <c r="B45" s="30"/>
    </row>
    <row r="46" spans="1:11" ht="13.8" x14ac:dyDescent="0.25">
      <c r="A46" s="1"/>
      <c r="B46" s="5" t="s">
        <v>18</v>
      </c>
      <c r="C46" s="5"/>
      <c r="D46" s="42">
        <f>SUM(D43:D45)</f>
        <v>0</v>
      </c>
      <c r="E46" s="63"/>
      <c r="F46" s="42">
        <f>SUM(F43:F45)</f>
        <v>0</v>
      </c>
      <c r="G46" s="63"/>
      <c r="H46" s="83">
        <f>SUM(H43:H45)</f>
        <v>25000</v>
      </c>
      <c r="I46" s="11"/>
      <c r="J46" s="15">
        <v>2</v>
      </c>
      <c r="K46" s="15">
        <v>2</v>
      </c>
    </row>
    <row r="48" spans="1:11" x14ac:dyDescent="0.3">
      <c r="B48" s="1" t="s">
        <v>19</v>
      </c>
      <c r="C48" s="1"/>
    </row>
    <row r="49" spans="2:11" x14ac:dyDescent="0.3">
      <c r="B49" s="2" t="s">
        <v>20</v>
      </c>
      <c r="D49" s="95"/>
      <c r="F49" s="95"/>
      <c r="H49" s="96"/>
      <c r="J49" s="15">
        <v>3</v>
      </c>
      <c r="K49" s="15">
        <v>3</v>
      </c>
    </row>
    <row r="50" spans="2:11" x14ac:dyDescent="0.3">
      <c r="B50" s="2" t="s">
        <v>21</v>
      </c>
      <c r="D50" s="97"/>
      <c r="F50" s="97"/>
      <c r="H50" s="98"/>
      <c r="J50" s="15">
        <v>3</v>
      </c>
      <c r="K50" s="15">
        <v>3</v>
      </c>
    </row>
    <row r="51" spans="2:11" x14ac:dyDescent="0.3">
      <c r="B51" s="2" t="s">
        <v>22</v>
      </c>
      <c r="D51" s="97"/>
      <c r="F51" s="97"/>
      <c r="H51" s="98"/>
      <c r="J51" s="15">
        <v>3</v>
      </c>
      <c r="K51" s="15">
        <v>3</v>
      </c>
    </row>
    <row r="52" spans="2:11" ht="13.8" x14ac:dyDescent="0.25">
      <c r="B52" s="2" t="s">
        <v>132</v>
      </c>
      <c r="D52" s="99">
        <v>0</v>
      </c>
      <c r="E52" s="62"/>
      <c r="F52" s="99">
        <v>0</v>
      </c>
      <c r="G52" s="62"/>
      <c r="H52" s="99">
        <v>0</v>
      </c>
    </row>
    <row r="53" spans="2:11" ht="13.8" x14ac:dyDescent="0.25">
      <c r="B53" s="5" t="s">
        <v>23</v>
      </c>
      <c r="C53" s="5"/>
      <c r="D53" s="42">
        <f>SUM(D49:D52)</f>
        <v>0</v>
      </c>
      <c r="E53" s="63"/>
      <c r="F53" s="42">
        <f>SUM(F49:F52)</f>
        <v>0</v>
      </c>
      <c r="G53" s="63"/>
      <c r="H53" s="83">
        <f>SUM(H49:H52)</f>
        <v>0</v>
      </c>
      <c r="I53" s="11"/>
      <c r="J53" s="15">
        <v>3</v>
      </c>
      <c r="K53" s="15">
        <v>3</v>
      </c>
    </row>
    <row r="55" spans="2:11" x14ac:dyDescent="0.3">
      <c r="B55" s="1" t="s">
        <v>24</v>
      </c>
      <c r="C55" s="1"/>
    </row>
    <row r="56" spans="2:11" ht="13.8" x14ac:dyDescent="0.25">
      <c r="B56" s="2" t="s">
        <v>25</v>
      </c>
      <c r="D56" s="43">
        <v>0</v>
      </c>
      <c r="E56" s="62"/>
      <c r="F56" s="43">
        <v>0</v>
      </c>
      <c r="G56" s="62"/>
      <c r="H56" s="85">
        <v>0</v>
      </c>
      <c r="J56" s="15">
        <v>4</v>
      </c>
      <c r="K56" s="15">
        <v>4</v>
      </c>
    </row>
    <row r="57" spans="2:11" ht="13.8" x14ac:dyDescent="0.25">
      <c r="B57" s="2" t="s">
        <v>26</v>
      </c>
      <c r="D57" s="38">
        <v>0</v>
      </c>
      <c r="E57" s="62"/>
      <c r="F57" s="38">
        <v>0</v>
      </c>
      <c r="G57" s="62"/>
      <c r="H57" s="79">
        <v>0</v>
      </c>
      <c r="J57" s="15">
        <v>5</v>
      </c>
      <c r="K57" s="15">
        <v>4</v>
      </c>
    </row>
    <row r="58" spans="2:11" ht="13.8" x14ac:dyDescent="0.25">
      <c r="B58" s="5" t="s">
        <v>27</v>
      </c>
      <c r="C58" s="5"/>
      <c r="D58" s="42">
        <f>SUM(D56:D57)</f>
        <v>0</v>
      </c>
      <c r="E58" s="63"/>
      <c r="F58" s="42">
        <f>SUM(F56:F57)</f>
        <v>0</v>
      </c>
      <c r="G58" s="63"/>
      <c r="H58" s="83">
        <f>SUM(H56:H57)</f>
        <v>0</v>
      </c>
      <c r="I58" s="11"/>
    </row>
    <row r="60" spans="2:11" ht="17.399999999999999" x14ac:dyDescent="0.3">
      <c r="B60" s="1" t="s">
        <v>28</v>
      </c>
      <c r="C60" s="1"/>
      <c r="D60" s="44"/>
      <c r="E60" s="64"/>
      <c r="F60" s="44"/>
      <c r="G60" s="64"/>
      <c r="H60" s="86"/>
    </row>
    <row r="61" spans="2:11" ht="13.8" x14ac:dyDescent="0.25">
      <c r="B61" s="2" t="s">
        <v>30</v>
      </c>
      <c r="D61" s="43">
        <v>0</v>
      </c>
      <c r="E61" s="62"/>
      <c r="F61" s="43">
        <v>0</v>
      </c>
      <c r="G61" s="62"/>
      <c r="H61" s="85">
        <v>0</v>
      </c>
      <c r="J61" s="15" t="s">
        <v>99</v>
      </c>
      <c r="K61" s="15" t="s">
        <v>100</v>
      </c>
    </row>
    <row r="62" spans="2:11" ht="13.8" x14ac:dyDescent="0.25">
      <c r="B62" s="2" t="s">
        <v>29</v>
      </c>
      <c r="D62" s="38">
        <v>0</v>
      </c>
      <c r="E62" s="62"/>
      <c r="F62" s="38">
        <v>0</v>
      </c>
      <c r="G62" s="62"/>
      <c r="H62" s="79">
        <v>0</v>
      </c>
      <c r="J62" s="15" t="s">
        <v>101</v>
      </c>
      <c r="K62" s="15" t="s">
        <v>102</v>
      </c>
    </row>
    <row r="63" spans="2:11" ht="13.8" x14ac:dyDescent="0.25">
      <c r="B63" s="5" t="s">
        <v>1</v>
      </c>
      <c r="C63" s="5"/>
      <c r="D63" s="42">
        <f>SUM(D61-D62)</f>
        <v>0</v>
      </c>
      <c r="E63" s="63"/>
      <c r="F63" s="42">
        <f>SUM(F61-F62)</f>
        <v>0</v>
      </c>
      <c r="G63" s="63"/>
      <c r="H63" s="83">
        <f>SUM(H61-H62)</f>
        <v>0</v>
      </c>
      <c r="I63" s="11"/>
      <c r="J63" s="15" t="s">
        <v>103</v>
      </c>
      <c r="K63" s="15" t="s">
        <v>104</v>
      </c>
    </row>
    <row r="65" spans="1:11" x14ac:dyDescent="0.3">
      <c r="B65" s="1" t="s">
        <v>31</v>
      </c>
      <c r="C65" s="1"/>
      <c r="J65" s="15">
        <v>11</v>
      </c>
      <c r="K65" s="15">
        <v>8</v>
      </c>
    </row>
    <row r="66" spans="1:11" ht="13.8" x14ac:dyDescent="0.25">
      <c r="B66" s="29" t="s">
        <v>175</v>
      </c>
      <c r="D66" s="38"/>
      <c r="E66" s="62"/>
      <c r="F66" s="38"/>
      <c r="G66" s="62"/>
      <c r="H66" s="38">
        <v>3929.9</v>
      </c>
    </row>
    <row r="67" spans="1:11" x14ac:dyDescent="0.3">
      <c r="B67" s="30"/>
      <c r="D67" s="40"/>
      <c r="F67" s="40"/>
      <c r="H67" s="81"/>
    </row>
    <row r="68" spans="1:11" x14ac:dyDescent="0.3">
      <c r="B68" s="30"/>
    </row>
    <row r="69" spans="1:11" ht="13.8" x14ac:dyDescent="0.25">
      <c r="B69" s="5" t="s">
        <v>32</v>
      </c>
      <c r="C69" s="5"/>
      <c r="D69" s="42">
        <f>SUM(D66:D68)</f>
        <v>0</v>
      </c>
      <c r="E69" s="63"/>
      <c r="F69" s="42">
        <f>SUM(F66:F68)</f>
        <v>0</v>
      </c>
      <c r="G69" s="63"/>
      <c r="H69" s="42">
        <f>SUM(H66:H68)</f>
        <v>3929.9</v>
      </c>
      <c r="I69" s="11"/>
      <c r="J69" s="15">
        <v>11</v>
      </c>
      <c r="K69" s="15">
        <v>8</v>
      </c>
    </row>
    <row r="70" spans="1:11" ht="15" thickBot="1" x14ac:dyDescent="0.35"/>
    <row r="71" spans="1:11" ht="15" thickTop="1" thickBot="1" x14ac:dyDescent="0.3">
      <c r="B71" s="5" t="s">
        <v>33</v>
      </c>
      <c r="C71" s="5"/>
      <c r="D71" s="45">
        <f>SUM(D28+D34+D40+D46+D53+D58+D63+D69)</f>
        <v>0</v>
      </c>
      <c r="E71" s="65"/>
      <c r="F71" s="45">
        <f>SUM(F28+F34+F40+F46+F53+F58+F63+F69)</f>
        <v>9000</v>
      </c>
      <c r="G71" s="65"/>
      <c r="H71" s="42">
        <f>SUM(H28+H34+H40+H46+H53+H58+H63+H69)</f>
        <v>28929.9</v>
      </c>
      <c r="I71" s="11"/>
      <c r="J71" s="15">
        <v>12</v>
      </c>
      <c r="K71" s="15">
        <v>9</v>
      </c>
    </row>
    <row r="72" spans="1:11" ht="15" thickTop="1" x14ac:dyDescent="0.3"/>
    <row r="73" spans="1:11" ht="36.6" x14ac:dyDescent="0.3">
      <c r="A73" s="1" t="s">
        <v>34</v>
      </c>
      <c r="J73" s="26" t="s">
        <v>113</v>
      </c>
      <c r="K73" s="26" t="s">
        <v>112</v>
      </c>
    </row>
    <row r="74" spans="1:11" x14ac:dyDescent="0.3">
      <c r="A74" s="1"/>
      <c r="B74" s="1" t="s">
        <v>16</v>
      </c>
      <c r="C74" s="1"/>
    </row>
    <row r="75" spans="1:11" x14ac:dyDescent="0.3">
      <c r="B75" s="2" t="s">
        <v>36</v>
      </c>
      <c r="J75" s="15">
        <v>22</v>
      </c>
      <c r="K75" s="15">
        <v>10</v>
      </c>
    </row>
    <row r="76" spans="1:11" ht="13.8" x14ac:dyDescent="0.25">
      <c r="B76" s="29"/>
      <c r="D76" s="38">
        <v>0</v>
      </c>
      <c r="E76" s="62"/>
      <c r="F76" s="38">
        <v>0</v>
      </c>
      <c r="G76" s="62"/>
      <c r="H76" s="38">
        <v>0</v>
      </c>
    </row>
    <row r="77" spans="1:11" x14ac:dyDescent="0.3">
      <c r="B77" s="30"/>
      <c r="D77" s="40"/>
      <c r="F77" s="40"/>
      <c r="H77" s="81"/>
    </row>
    <row r="78" spans="1:11" x14ac:dyDescent="0.3">
      <c r="B78" s="2" t="s">
        <v>37</v>
      </c>
      <c r="J78" s="15">
        <v>22</v>
      </c>
      <c r="K78" s="15">
        <v>10</v>
      </c>
    </row>
    <row r="79" spans="1:11" ht="13.8" x14ac:dyDescent="0.25">
      <c r="B79" s="29"/>
      <c r="D79" s="38">
        <v>0</v>
      </c>
      <c r="E79" s="62"/>
      <c r="F79" s="38">
        <v>0</v>
      </c>
      <c r="G79" s="62"/>
      <c r="H79" s="79">
        <v>0</v>
      </c>
    </row>
    <row r="80" spans="1:11" x14ac:dyDescent="0.3">
      <c r="B80" s="30"/>
      <c r="D80" s="40"/>
      <c r="F80" s="40"/>
      <c r="H80" s="81"/>
    </row>
    <row r="81" spans="2:11" x14ac:dyDescent="0.3">
      <c r="B81" s="2" t="s">
        <v>38</v>
      </c>
      <c r="J81" s="15">
        <v>22</v>
      </c>
      <c r="K81" s="15">
        <v>10</v>
      </c>
    </row>
    <row r="82" spans="2:11" ht="13.8" x14ac:dyDescent="0.25">
      <c r="B82" s="29"/>
      <c r="D82" s="38">
        <v>0</v>
      </c>
      <c r="E82" s="62"/>
      <c r="F82" s="38">
        <v>0</v>
      </c>
      <c r="G82" s="62"/>
      <c r="H82" s="79">
        <v>0</v>
      </c>
    </row>
    <row r="83" spans="2:11" x14ac:dyDescent="0.3">
      <c r="B83" s="30"/>
      <c r="D83" s="40"/>
      <c r="F83" s="40"/>
      <c r="H83" s="81"/>
    </row>
    <row r="84" spans="2:11" x14ac:dyDescent="0.3">
      <c r="B84" s="30"/>
    </row>
    <row r="85" spans="2:11" ht="13.8" x14ac:dyDescent="0.25">
      <c r="B85" s="5" t="s">
        <v>35</v>
      </c>
      <c r="C85" s="5"/>
      <c r="D85" s="42">
        <f>SUM(D76:D84)</f>
        <v>0</v>
      </c>
      <c r="E85" s="63"/>
      <c r="F85" s="42">
        <f>SUM(F76:F84)</f>
        <v>0</v>
      </c>
      <c r="G85" s="63"/>
      <c r="H85" s="88">
        <f>SUM(H76:H84)</f>
        <v>0</v>
      </c>
      <c r="I85" s="31"/>
      <c r="J85" s="19">
        <v>22</v>
      </c>
      <c r="K85" s="15">
        <v>10</v>
      </c>
    </row>
    <row r="86" spans="2:11" ht="24" x14ac:dyDescent="0.3">
      <c r="J86" s="20" t="s">
        <v>105</v>
      </c>
      <c r="K86" s="15" t="s">
        <v>114</v>
      </c>
    </row>
    <row r="87" spans="2:11" x14ac:dyDescent="0.3">
      <c r="B87" s="1" t="s">
        <v>39</v>
      </c>
      <c r="C87" s="1"/>
      <c r="J87" s="15">
        <v>40</v>
      </c>
      <c r="K87" s="15">
        <v>16</v>
      </c>
    </row>
    <row r="88" spans="2:11" ht="13.8" x14ac:dyDescent="0.25">
      <c r="B88" s="2" t="s">
        <v>44</v>
      </c>
      <c r="D88" s="101">
        <v>0</v>
      </c>
      <c r="E88" s="62"/>
      <c r="F88" s="101">
        <v>0</v>
      </c>
      <c r="G88" s="62"/>
      <c r="H88" s="102">
        <v>0</v>
      </c>
      <c r="J88" s="15">
        <v>40</v>
      </c>
      <c r="K88" s="15">
        <v>16</v>
      </c>
    </row>
    <row r="89" spans="2:11" ht="13.8" x14ac:dyDescent="0.25">
      <c r="B89" s="2" t="s">
        <v>43</v>
      </c>
      <c r="D89" s="101">
        <v>0</v>
      </c>
      <c r="E89" s="62"/>
      <c r="F89" s="101">
        <v>0</v>
      </c>
      <c r="G89" s="62"/>
      <c r="H89" s="103">
        <v>0</v>
      </c>
      <c r="J89" s="15">
        <v>40</v>
      </c>
      <c r="K89" s="15">
        <v>16</v>
      </c>
    </row>
    <row r="90" spans="2:11" ht="13.8" x14ac:dyDescent="0.25">
      <c r="B90" s="2" t="s">
        <v>40</v>
      </c>
      <c r="D90" s="101">
        <v>0</v>
      </c>
      <c r="E90" s="62"/>
      <c r="F90" s="101">
        <v>0</v>
      </c>
      <c r="G90" s="62"/>
      <c r="H90" s="103">
        <v>0</v>
      </c>
      <c r="J90" s="15">
        <v>40</v>
      </c>
      <c r="K90" s="15">
        <v>16</v>
      </c>
    </row>
    <row r="91" spans="2:11" ht="13.8" x14ac:dyDescent="0.25">
      <c r="B91" s="2" t="s">
        <v>41</v>
      </c>
      <c r="D91" s="101">
        <v>0</v>
      </c>
      <c r="E91" s="62"/>
      <c r="F91" s="101">
        <v>0</v>
      </c>
      <c r="G91" s="62"/>
      <c r="H91" s="102">
        <v>0</v>
      </c>
      <c r="J91" s="15">
        <v>40</v>
      </c>
      <c r="K91" s="15">
        <v>16</v>
      </c>
    </row>
    <row r="92" spans="2:11" ht="13.8" x14ac:dyDescent="0.25">
      <c r="B92" s="29"/>
      <c r="D92" s="101"/>
      <c r="E92" s="62"/>
      <c r="F92" s="101"/>
      <c r="G92" s="62"/>
      <c r="H92" s="102"/>
    </row>
    <row r="93" spans="2:11" ht="13.8" x14ac:dyDescent="0.25">
      <c r="B93" s="2" t="s">
        <v>42</v>
      </c>
      <c r="D93" s="101">
        <v>0</v>
      </c>
      <c r="E93" s="62"/>
      <c r="F93" s="101">
        <v>0</v>
      </c>
      <c r="G93" s="62"/>
      <c r="H93" s="102">
        <v>0</v>
      </c>
      <c r="J93" s="15">
        <v>40</v>
      </c>
      <c r="K93" s="15">
        <v>16</v>
      </c>
    </row>
    <row r="94" spans="2:11" ht="13.8" x14ac:dyDescent="0.25">
      <c r="B94" s="2" t="s">
        <v>45</v>
      </c>
      <c r="D94" s="101">
        <v>0</v>
      </c>
      <c r="E94" s="62"/>
      <c r="F94" s="101">
        <v>0</v>
      </c>
      <c r="G94" s="62"/>
      <c r="H94" s="103">
        <v>0</v>
      </c>
      <c r="J94" s="15">
        <v>40</v>
      </c>
      <c r="K94" s="15">
        <v>16</v>
      </c>
    </row>
    <row r="95" spans="2:11" ht="14.25" customHeight="1" x14ac:dyDescent="0.25">
      <c r="B95" s="2" t="s">
        <v>46</v>
      </c>
      <c r="D95" s="101">
        <v>0</v>
      </c>
      <c r="E95" s="62"/>
      <c r="F95" s="101">
        <v>0</v>
      </c>
      <c r="G95" s="62"/>
      <c r="H95" s="101">
        <v>0</v>
      </c>
      <c r="J95" s="15">
        <v>40</v>
      </c>
      <c r="K95" s="15">
        <v>16</v>
      </c>
    </row>
    <row r="96" spans="2:11" ht="13.8" x14ac:dyDescent="0.25">
      <c r="B96" s="2" t="s">
        <v>47</v>
      </c>
      <c r="D96" s="101">
        <v>0</v>
      </c>
      <c r="E96" s="62"/>
      <c r="F96" s="101">
        <v>0</v>
      </c>
      <c r="G96" s="62"/>
      <c r="H96" s="104">
        <v>0</v>
      </c>
      <c r="J96" s="15">
        <v>40</v>
      </c>
      <c r="K96" s="15">
        <v>16</v>
      </c>
    </row>
    <row r="97" spans="1:11" ht="13.8" x14ac:dyDescent="0.25">
      <c r="B97" s="29"/>
      <c r="D97" s="101"/>
      <c r="E97" s="62"/>
      <c r="F97" s="101"/>
      <c r="G97" s="62"/>
      <c r="H97" s="102"/>
    </row>
    <row r="98" spans="1:11" x14ac:dyDescent="0.3">
      <c r="B98" s="30"/>
      <c r="D98" s="105"/>
      <c r="F98" s="105"/>
      <c r="H98" s="106"/>
    </row>
    <row r="99" spans="1:11" ht="15" customHeight="1" x14ac:dyDescent="0.25">
      <c r="B99" s="5" t="s">
        <v>48</v>
      </c>
      <c r="C99" s="5"/>
      <c r="D99" s="42">
        <f>SUM(D88:D98)</f>
        <v>0</v>
      </c>
      <c r="E99" s="63"/>
      <c r="F99" s="42">
        <f>SUM(F88:F98)</f>
        <v>0</v>
      </c>
      <c r="G99" s="63"/>
      <c r="H99" s="83">
        <f>SUM(H88:H98)</f>
        <v>0</v>
      </c>
      <c r="I99" s="31"/>
      <c r="J99" s="19">
        <v>40</v>
      </c>
      <c r="K99" s="15">
        <v>16</v>
      </c>
    </row>
    <row r="100" spans="1:11" ht="24.75" customHeight="1" x14ac:dyDescent="0.3">
      <c r="J100" s="20" t="s">
        <v>105</v>
      </c>
    </row>
    <row r="101" spans="1:11" x14ac:dyDescent="0.3">
      <c r="B101" s="1" t="s">
        <v>49</v>
      </c>
      <c r="C101" s="1"/>
      <c r="J101" s="15">
        <v>43</v>
      </c>
      <c r="K101" s="15">
        <v>16</v>
      </c>
    </row>
    <row r="102" spans="1:11" ht="13.8" x14ac:dyDescent="0.25">
      <c r="B102" s="29"/>
      <c r="D102" s="38">
        <v>0</v>
      </c>
      <c r="E102" s="62"/>
      <c r="F102" s="38">
        <v>0</v>
      </c>
      <c r="G102" s="62"/>
      <c r="H102" s="79">
        <v>0</v>
      </c>
    </row>
    <row r="103" spans="1:11" x14ac:dyDescent="0.3">
      <c r="B103" s="30"/>
      <c r="D103" s="40"/>
      <c r="F103" s="40"/>
      <c r="H103" s="81"/>
    </row>
    <row r="104" spans="1:11" x14ac:dyDescent="0.3">
      <c r="B104" s="30"/>
    </row>
    <row r="105" spans="1:11" ht="13.8" x14ac:dyDescent="0.25">
      <c r="A105" s="1"/>
      <c r="B105" s="5" t="s">
        <v>50</v>
      </c>
      <c r="C105" s="5"/>
      <c r="D105" s="42">
        <f>SUM(D102:D104)</f>
        <v>0</v>
      </c>
      <c r="E105" s="63"/>
      <c r="F105" s="42">
        <f>SUM(F102:F104)</f>
        <v>0</v>
      </c>
      <c r="G105" s="63"/>
      <c r="H105" s="83">
        <f>SUM(H102:H104)</f>
        <v>0</v>
      </c>
      <c r="I105" s="31"/>
      <c r="J105" s="19">
        <v>43</v>
      </c>
      <c r="K105" s="15">
        <v>16</v>
      </c>
    </row>
    <row r="106" spans="1:11" ht="23.25" customHeight="1" x14ac:dyDescent="0.3">
      <c r="B106" s="3"/>
      <c r="C106" s="3"/>
      <c r="J106" s="20" t="s">
        <v>106</v>
      </c>
      <c r="K106" s="18"/>
    </row>
    <row r="107" spans="1:11" x14ac:dyDescent="0.3">
      <c r="B107" s="1" t="s">
        <v>51</v>
      </c>
      <c r="C107" s="1"/>
      <c r="D107" s="59"/>
      <c r="F107" s="59"/>
      <c r="H107" s="89"/>
      <c r="J107" s="15">
        <v>43</v>
      </c>
      <c r="K107" s="15">
        <v>16</v>
      </c>
    </row>
    <row r="108" spans="1:11" ht="13.8" x14ac:dyDescent="0.25">
      <c r="B108" s="12" t="s">
        <v>143</v>
      </c>
      <c r="D108" s="43">
        <v>0</v>
      </c>
      <c r="E108" s="62">
        <v>0</v>
      </c>
      <c r="F108" s="43">
        <v>3632.7</v>
      </c>
      <c r="G108" s="62"/>
      <c r="H108" s="43">
        <v>20000</v>
      </c>
    </row>
    <row r="109" spans="1:11" ht="13.8" x14ac:dyDescent="0.25">
      <c r="B109" s="12" t="s">
        <v>144</v>
      </c>
      <c r="C109" s="1"/>
      <c r="D109" s="41">
        <v>0</v>
      </c>
      <c r="E109" s="62"/>
      <c r="F109" s="41">
        <v>0</v>
      </c>
      <c r="G109" s="62"/>
      <c r="H109" s="82">
        <v>0</v>
      </c>
    </row>
    <row r="110" spans="1:11" ht="13.8" x14ac:dyDescent="0.25">
      <c r="B110" s="12" t="s">
        <v>145</v>
      </c>
      <c r="C110" s="1"/>
      <c r="D110" s="41">
        <v>0</v>
      </c>
      <c r="E110" s="62"/>
      <c r="F110" s="41">
        <v>0</v>
      </c>
      <c r="G110" s="62"/>
      <c r="H110" s="43">
        <v>0</v>
      </c>
    </row>
    <row r="111" spans="1:11" ht="13.8" x14ac:dyDescent="0.25">
      <c r="B111" s="12" t="s">
        <v>152</v>
      </c>
      <c r="C111" s="1"/>
      <c r="D111" s="41">
        <v>0</v>
      </c>
      <c r="E111" s="62"/>
      <c r="F111" s="41">
        <v>1000</v>
      </c>
      <c r="G111" s="62"/>
      <c r="H111" s="43">
        <v>3000</v>
      </c>
    </row>
    <row r="112" spans="1:11" ht="13.8" x14ac:dyDescent="0.25">
      <c r="B112" s="12" t="s">
        <v>146</v>
      </c>
      <c r="C112" s="1"/>
      <c r="D112" s="41">
        <v>0</v>
      </c>
      <c r="E112" s="62"/>
      <c r="F112" s="41">
        <v>0</v>
      </c>
      <c r="G112" s="62"/>
      <c r="H112" s="41">
        <v>0</v>
      </c>
    </row>
    <row r="113" spans="2:11" ht="13.8" x14ac:dyDescent="0.25">
      <c r="B113" s="12" t="s">
        <v>147</v>
      </c>
      <c r="D113" s="43">
        <v>0</v>
      </c>
      <c r="E113" s="62"/>
      <c r="F113" s="43">
        <v>0</v>
      </c>
      <c r="G113" s="62"/>
      <c r="H113" s="85">
        <v>0</v>
      </c>
    </row>
    <row r="114" spans="2:11" ht="13.8" x14ac:dyDescent="0.25">
      <c r="B114" s="12" t="s">
        <v>148</v>
      </c>
      <c r="D114" s="41">
        <v>0</v>
      </c>
      <c r="E114" s="62"/>
      <c r="F114" s="41">
        <v>0</v>
      </c>
      <c r="H114" s="82">
        <v>0</v>
      </c>
      <c r="I114" s="5"/>
    </row>
    <row r="115" spans="2:11" ht="13.8" x14ac:dyDescent="0.25">
      <c r="B115" s="12"/>
      <c r="C115" s="1"/>
      <c r="D115" s="41"/>
      <c r="E115" s="62"/>
      <c r="F115" s="41"/>
      <c r="G115" s="62"/>
      <c r="H115" s="41"/>
    </row>
    <row r="116" spans="2:11" ht="13.8" x14ac:dyDescent="0.25">
      <c r="B116" s="11" t="s">
        <v>52</v>
      </c>
      <c r="C116" s="5"/>
      <c r="D116" s="42">
        <f>SUM(D108:D115)</f>
        <v>0</v>
      </c>
      <c r="E116" s="63"/>
      <c r="F116" s="42">
        <f>SUM(F108:F115)</f>
        <v>4632.7</v>
      </c>
      <c r="G116" s="63"/>
      <c r="H116" s="42">
        <f>SUM(H108:H115)</f>
        <v>23000</v>
      </c>
      <c r="I116" s="31"/>
      <c r="J116" s="19">
        <v>43</v>
      </c>
      <c r="K116" s="15">
        <v>16</v>
      </c>
    </row>
    <row r="117" spans="2:11" ht="24" x14ac:dyDescent="0.3">
      <c r="J117" s="20" t="s">
        <v>105</v>
      </c>
    </row>
    <row r="118" spans="2:11" x14ac:dyDescent="0.3">
      <c r="B118" s="1" t="s">
        <v>53</v>
      </c>
      <c r="C118" s="1"/>
      <c r="J118" s="132" t="s">
        <v>114</v>
      </c>
      <c r="K118" s="133"/>
    </row>
    <row r="119" spans="2:11" ht="13.8" x14ac:dyDescent="0.25">
      <c r="B119" s="2" t="s">
        <v>55</v>
      </c>
      <c r="D119" s="43">
        <v>0</v>
      </c>
      <c r="E119" s="62"/>
      <c r="F119" s="43">
        <v>0</v>
      </c>
      <c r="G119" s="62"/>
      <c r="H119" s="90">
        <v>0</v>
      </c>
      <c r="J119" s="15">
        <v>38</v>
      </c>
      <c r="K119" s="15">
        <v>15</v>
      </c>
    </row>
    <row r="120" spans="2:11" ht="13.8" x14ac:dyDescent="0.25">
      <c r="B120" s="2" t="s">
        <v>54</v>
      </c>
      <c r="D120" s="43">
        <v>0</v>
      </c>
      <c r="E120" s="62"/>
      <c r="F120" s="43">
        <v>0</v>
      </c>
      <c r="G120" s="62"/>
      <c r="H120" s="90">
        <v>0</v>
      </c>
      <c r="J120" s="15">
        <v>38</v>
      </c>
      <c r="K120" s="15">
        <v>15</v>
      </c>
    </row>
    <row r="121" spans="2:11" ht="13.8" x14ac:dyDescent="0.25">
      <c r="B121" s="2" t="s">
        <v>56</v>
      </c>
      <c r="D121" s="43">
        <v>0</v>
      </c>
      <c r="E121" s="62"/>
      <c r="F121" s="43">
        <v>0</v>
      </c>
      <c r="G121" s="62"/>
      <c r="H121" s="90">
        <v>0</v>
      </c>
      <c r="J121" s="15">
        <v>38</v>
      </c>
      <c r="K121" s="15">
        <v>15</v>
      </c>
    </row>
    <row r="122" spans="2:11" ht="13.8" x14ac:dyDescent="0.25">
      <c r="B122" s="2" t="s">
        <v>57</v>
      </c>
      <c r="D122" s="43">
        <v>0</v>
      </c>
      <c r="E122" s="62"/>
      <c r="F122" s="43">
        <v>0</v>
      </c>
      <c r="G122" s="62"/>
      <c r="H122" s="90">
        <v>0</v>
      </c>
      <c r="J122" s="15">
        <v>38</v>
      </c>
      <c r="K122" s="15">
        <v>15</v>
      </c>
    </row>
    <row r="123" spans="2:11" ht="13.8" x14ac:dyDescent="0.25">
      <c r="B123" s="2" t="s">
        <v>58</v>
      </c>
      <c r="D123" s="43">
        <v>0</v>
      </c>
      <c r="E123" s="62"/>
      <c r="F123" s="43">
        <v>0</v>
      </c>
      <c r="G123" s="62"/>
      <c r="H123" s="90">
        <v>0</v>
      </c>
      <c r="J123" s="15">
        <v>35</v>
      </c>
      <c r="K123" s="15">
        <v>15</v>
      </c>
    </row>
    <row r="124" spans="2:11" ht="13.8" x14ac:dyDescent="0.25">
      <c r="B124" s="2" t="s">
        <v>59</v>
      </c>
      <c r="D124" s="43">
        <v>0</v>
      </c>
      <c r="E124" s="62"/>
      <c r="F124" s="43">
        <v>0</v>
      </c>
      <c r="G124" s="62"/>
      <c r="H124" s="90">
        <v>0</v>
      </c>
      <c r="J124" s="15">
        <v>38</v>
      </c>
      <c r="K124" s="15">
        <v>15</v>
      </c>
    </row>
    <row r="125" spans="2:11" ht="13.8" x14ac:dyDescent="0.25">
      <c r="B125" s="5" t="s">
        <v>60</v>
      </c>
      <c r="C125" s="5"/>
      <c r="D125" s="42">
        <f>SUM(D119:D124)</f>
        <v>0</v>
      </c>
      <c r="E125" s="63"/>
      <c r="F125" s="42">
        <f>SUM(F119:F124)</f>
        <v>0</v>
      </c>
      <c r="G125" s="63"/>
      <c r="H125" s="83">
        <f>SUM(H119:H124)</f>
        <v>0</v>
      </c>
      <c r="I125" s="31"/>
      <c r="J125" s="19" t="s">
        <v>115</v>
      </c>
      <c r="K125" s="15">
        <v>15</v>
      </c>
    </row>
    <row r="126" spans="2:11" ht="24" x14ac:dyDescent="0.3">
      <c r="J126" s="20" t="s">
        <v>105</v>
      </c>
    </row>
    <row r="127" spans="2:11" x14ac:dyDescent="0.3">
      <c r="B127" s="1" t="s">
        <v>61</v>
      </c>
      <c r="C127" s="1"/>
      <c r="J127" s="132" t="s">
        <v>114</v>
      </c>
      <c r="K127" s="133"/>
    </row>
    <row r="128" spans="2:11" ht="13.8" x14ac:dyDescent="0.25">
      <c r="B128" s="2" t="s">
        <v>62</v>
      </c>
      <c r="D128" s="38">
        <v>0</v>
      </c>
      <c r="E128" s="62"/>
      <c r="F128" s="38">
        <v>0</v>
      </c>
      <c r="G128" s="62"/>
      <c r="H128" s="79">
        <v>0</v>
      </c>
      <c r="J128" s="15">
        <v>40</v>
      </c>
      <c r="K128" s="15">
        <v>16</v>
      </c>
    </row>
    <row r="129" spans="2:11" x14ac:dyDescent="0.3">
      <c r="B129" s="29" t="s">
        <v>4</v>
      </c>
      <c r="D129" s="39"/>
      <c r="F129" s="39"/>
      <c r="H129" s="80"/>
    </row>
    <row r="130" spans="2:11" x14ac:dyDescent="0.3">
      <c r="B130" s="30"/>
      <c r="D130" s="40"/>
      <c r="F130" s="40"/>
      <c r="H130" s="80"/>
    </row>
    <row r="131" spans="2:11" x14ac:dyDescent="0.3">
      <c r="B131" s="2" t="s">
        <v>63</v>
      </c>
      <c r="J131" s="15">
        <v>40</v>
      </c>
      <c r="K131" s="15">
        <v>16</v>
      </c>
    </row>
    <row r="132" spans="2:11" ht="13.8" x14ac:dyDescent="0.25">
      <c r="B132" s="58" t="s">
        <v>149</v>
      </c>
      <c r="D132" s="38">
        <v>0</v>
      </c>
      <c r="E132" s="62"/>
      <c r="F132" s="38">
        <v>0</v>
      </c>
      <c r="G132" s="62"/>
      <c r="H132" s="79">
        <v>0</v>
      </c>
    </row>
    <row r="133" spans="2:11" x14ac:dyDescent="0.3">
      <c r="B133" s="30"/>
    </row>
    <row r="134" spans="2:11" ht="13.8" x14ac:dyDescent="0.25">
      <c r="B134" s="5" t="s">
        <v>64</v>
      </c>
      <c r="C134" s="5"/>
      <c r="D134" s="42">
        <f>SUM(D128:D133)</f>
        <v>0</v>
      </c>
      <c r="E134" s="63"/>
      <c r="F134" s="42">
        <f>SUM(F128:F133)</f>
        <v>0</v>
      </c>
      <c r="G134" s="63"/>
      <c r="H134" s="83">
        <f>SUM(H128:H133)</f>
        <v>0</v>
      </c>
      <c r="I134" s="31"/>
      <c r="J134" s="19">
        <v>40</v>
      </c>
      <c r="K134" s="15">
        <v>16</v>
      </c>
    </row>
    <row r="135" spans="2:11" ht="24" x14ac:dyDescent="0.3">
      <c r="J135" s="20" t="s">
        <v>105</v>
      </c>
    </row>
    <row r="136" spans="2:11" x14ac:dyDescent="0.3">
      <c r="B136" s="1" t="s">
        <v>65</v>
      </c>
      <c r="C136" s="1"/>
      <c r="J136" s="130" t="s">
        <v>114</v>
      </c>
      <c r="K136" s="130"/>
    </row>
    <row r="137" spans="2:11" ht="13.8" x14ac:dyDescent="0.25">
      <c r="B137" s="2" t="s">
        <v>66</v>
      </c>
      <c r="D137" s="101">
        <v>0</v>
      </c>
      <c r="E137" s="107"/>
      <c r="F137" s="101">
        <v>0</v>
      </c>
      <c r="G137" s="107"/>
      <c r="H137" s="104">
        <v>0</v>
      </c>
      <c r="J137" s="15">
        <v>43</v>
      </c>
      <c r="K137" s="15">
        <v>16</v>
      </c>
    </row>
    <row r="138" spans="2:11" ht="13.8" x14ac:dyDescent="0.25">
      <c r="B138" s="2" t="s">
        <v>67</v>
      </c>
      <c r="D138" s="101">
        <v>0</v>
      </c>
      <c r="E138" s="107"/>
      <c r="F138" s="101">
        <v>0</v>
      </c>
      <c r="G138" s="107"/>
      <c r="H138" s="104">
        <v>0</v>
      </c>
      <c r="J138" s="15">
        <v>43</v>
      </c>
      <c r="K138" s="15">
        <v>16</v>
      </c>
    </row>
    <row r="139" spans="2:11" ht="13.8" x14ac:dyDescent="0.25">
      <c r="B139" s="2" t="s">
        <v>68</v>
      </c>
      <c r="D139" s="101">
        <v>0</v>
      </c>
      <c r="E139" s="107"/>
      <c r="F139" s="101">
        <v>0</v>
      </c>
      <c r="G139" s="107"/>
      <c r="H139" s="104">
        <v>0</v>
      </c>
      <c r="J139" s="15">
        <v>43</v>
      </c>
      <c r="K139" s="15">
        <v>16</v>
      </c>
    </row>
    <row r="140" spans="2:11" ht="13.8" x14ac:dyDescent="0.25">
      <c r="B140" s="2" t="s">
        <v>69</v>
      </c>
      <c r="D140" s="108">
        <v>0</v>
      </c>
      <c r="E140" s="107"/>
      <c r="F140" s="108">
        <v>0</v>
      </c>
      <c r="G140" s="107"/>
      <c r="H140" s="103">
        <v>0</v>
      </c>
      <c r="J140" s="15">
        <v>39</v>
      </c>
      <c r="K140" s="15">
        <v>16</v>
      </c>
    </row>
    <row r="141" spans="2:11" ht="13.8" x14ac:dyDescent="0.25">
      <c r="B141" s="2" t="s">
        <v>70</v>
      </c>
      <c r="D141" s="108">
        <v>0</v>
      </c>
      <c r="E141" s="107"/>
      <c r="F141" s="108">
        <v>0</v>
      </c>
      <c r="G141" s="107"/>
      <c r="H141" s="103">
        <v>0</v>
      </c>
      <c r="J141" s="15" t="s">
        <v>107</v>
      </c>
      <c r="K141" s="15" t="s">
        <v>108</v>
      </c>
    </row>
    <row r="142" spans="2:11" ht="16.2" x14ac:dyDescent="0.25">
      <c r="B142" s="2" t="s">
        <v>109</v>
      </c>
      <c r="D142" s="108">
        <v>0</v>
      </c>
      <c r="E142" s="107"/>
      <c r="F142" s="108">
        <v>0</v>
      </c>
      <c r="G142" s="107"/>
      <c r="H142" s="103">
        <v>0</v>
      </c>
      <c r="J142" s="15">
        <v>40</v>
      </c>
      <c r="K142" s="15">
        <v>16</v>
      </c>
    </row>
    <row r="143" spans="2:11" thickBot="1" x14ac:dyDescent="0.3">
      <c r="B143" s="2" t="s">
        <v>71</v>
      </c>
      <c r="D143" s="99">
        <v>0</v>
      </c>
      <c r="E143" s="107"/>
      <c r="F143" s="99">
        <v>0</v>
      </c>
      <c r="G143" s="107"/>
      <c r="H143" s="100">
        <v>0</v>
      </c>
      <c r="J143" s="15">
        <v>33</v>
      </c>
      <c r="K143" s="15">
        <v>16</v>
      </c>
    </row>
    <row r="144" spans="2:11" ht="15" thickTop="1" thickBot="1" x14ac:dyDescent="0.3">
      <c r="B144" s="5" t="s">
        <v>72</v>
      </c>
      <c r="C144" s="5"/>
      <c r="D144" s="42">
        <f>SUM(D137:D143)</f>
        <v>0</v>
      </c>
      <c r="E144" s="63"/>
      <c r="F144" s="42">
        <f>SUM(F137:F143)</f>
        <v>0</v>
      </c>
      <c r="G144" s="63"/>
      <c r="H144" s="45">
        <f>SUM(H137:H143)</f>
        <v>0</v>
      </c>
      <c r="I144" s="31"/>
      <c r="J144" s="19" t="s">
        <v>114</v>
      </c>
    </row>
    <row r="145" spans="1:11" ht="24.6" thickTop="1" x14ac:dyDescent="0.3">
      <c r="J145" s="20" t="s">
        <v>106</v>
      </c>
    </row>
    <row r="146" spans="1:11" x14ac:dyDescent="0.3">
      <c r="B146" s="1" t="s">
        <v>73</v>
      </c>
      <c r="C146" s="1"/>
      <c r="D146" s="59"/>
      <c r="F146" s="59"/>
      <c r="H146" s="89"/>
      <c r="J146" s="15">
        <v>43</v>
      </c>
      <c r="K146" s="15">
        <v>16</v>
      </c>
    </row>
    <row r="147" spans="1:11" ht="13.8" x14ac:dyDescent="0.25">
      <c r="B147" s="12" t="s">
        <v>140</v>
      </c>
      <c r="D147" s="41">
        <v>0</v>
      </c>
      <c r="E147" s="62"/>
      <c r="F147" s="41">
        <v>0</v>
      </c>
      <c r="H147" s="82">
        <v>0</v>
      </c>
    </row>
    <row r="148" spans="1:11" ht="13.8" x14ac:dyDescent="0.25">
      <c r="B148" s="12" t="s">
        <v>141</v>
      </c>
      <c r="D148" s="41">
        <v>0</v>
      </c>
      <c r="E148" s="62"/>
      <c r="F148" s="41">
        <v>0</v>
      </c>
      <c r="H148" s="82">
        <v>0</v>
      </c>
    </row>
    <row r="149" spans="1:11" ht="13.8" x14ac:dyDescent="0.25">
      <c r="B149" s="11" t="s">
        <v>74</v>
      </c>
      <c r="C149" s="5"/>
      <c r="D149" s="42">
        <f>SUM(D147:D148)</f>
        <v>0</v>
      </c>
      <c r="E149" s="63"/>
      <c r="F149" s="42">
        <f>SUM(F147:F148)</f>
        <v>0</v>
      </c>
      <c r="G149" s="63"/>
      <c r="H149" s="42">
        <f>SUM(H147:H148)</f>
        <v>0</v>
      </c>
      <c r="I149" s="31"/>
      <c r="J149" s="19">
        <v>43</v>
      </c>
      <c r="K149" s="15">
        <v>16</v>
      </c>
    </row>
    <row r="150" spans="1:11" ht="24.6" thickBot="1" x14ac:dyDescent="0.35">
      <c r="J150" s="20" t="s">
        <v>105</v>
      </c>
    </row>
    <row r="151" spans="1:11" ht="15" thickTop="1" thickBot="1" x14ac:dyDescent="0.3">
      <c r="B151" s="5" t="s">
        <v>75</v>
      </c>
      <c r="C151" s="5"/>
      <c r="D151" s="45">
        <f>SUM(D85+D99+D105+D116+D125+D134+D144+D149)</f>
        <v>0</v>
      </c>
      <c r="E151" s="66"/>
      <c r="F151" s="45">
        <f>SUM(F85+F99+F105+F116+F125+F134+F144+F149)</f>
        <v>4632.7</v>
      </c>
      <c r="G151" s="66"/>
      <c r="H151" s="45">
        <f>SUM(H85+H99+H105+H116+H125+H134+H144+H149)</f>
        <v>23000</v>
      </c>
      <c r="I151" s="28"/>
      <c r="J151" s="15">
        <v>17</v>
      </c>
      <c r="K151" s="15">
        <v>17</v>
      </c>
    </row>
    <row r="152" spans="1:11" ht="15.6" thickTop="1" thickBot="1" x14ac:dyDescent="0.35"/>
    <row r="153" spans="1:11" ht="15" thickTop="1" thickBot="1" x14ac:dyDescent="0.3">
      <c r="B153" s="5" t="s">
        <v>76</v>
      </c>
      <c r="C153" s="5"/>
      <c r="D153" s="46">
        <f>SUM(D71-D151)</f>
        <v>0</v>
      </c>
      <c r="E153" s="67"/>
      <c r="F153" s="46">
        <f>SUM(F71-F151)</f>
        <v>4367.3</v>
      </c>
      <c r="G153" s="67"/>
      <c r="H153" s="45">
        <f>SUM(H71-H151)</f>
        <v>5929.9000000000015</v>
      </c>
      <c r="I153" s="11"/>
      <c r="J153" s="15">
        <v>18</v>
      </c>
      <c r="K153" s="15">
        <v>18</v>
      </c>
    </row>
    <row r="155" spans="1:11" ht="13.8" x14ac:dyDescent="0.25">
      <c r="B155" s="1"/>
      <c r="C155" s="1"/>
      <c r="D155" s="55" t="s">
        <v>79</v>
      </c>
      <c r="E155" s="68"/>
      <c r="F155" s="47" t="s">
        <v>77</v>
      </c>
      <c r="G155" s="61"/>
      <c r="H155" s="77"/>
      <c r="I155" s="5"/>
    </row>
    <row r="156" spans="1:11" x14ac:dyDescent="0.3">
      <c r="D156" s="47" t="s">
        <v>78</v>
      </c>
      <c r="E156" s="61"/>
      <c r="F156" s="47" t="s">
        <v>78</v>
      </c>
      <c r="G156" s="61"/>
    </row>
    <row r="157" spans="1:11" x14ac:dyDescent="0.3">
      <c r="A157" s="1" t="s">
        <v>80</v>
      </c>
    </row>
    <row r="158" spans="1:11" x14ac:dyDescent="0.3">
      <c r="B158" s="1" t="s">
        <v>136</v>
      </c>
      <c r="C158" s="1"/>
    </row>
    <row r="159" spans="1:11" x14ac:dyDescent="0.3">
      <c r="B159" s="2" t="s">
        <v>81</v>
      </c>
      <c r="D159" s="43">
        <v>0</v>
      </c>
      <c r="E159" s="62"/>
      <c r="F159" s="43">
        <v>3929.9</v>
      </c>
      <c r="H159" s="89"/>
    </row>
    <row r="160" spans="1:11" x14ac:dyDescent="0.3">
      <c r="B160" s="2" t="s">
        <v>82</v>
      </c>
      <c r="D160" s="41">
        <v>0</v>
      </c>
      <c r="E160" s="62"/>
      <c r="F160" s="41">
        <v>0</v>
      </c>
      <c r="H160" s="89"/>
    </row>
    <row r="161" spans="1:9" x14ac:dyDescent="0.3">
      <c r="B161" s="2" t="s">
        <v>83</v>
      </c>
      <c r="D161" s="41">
        <v>0</v>
      </c>
      <c r="E161" s="62"/>
      <c r="F161" s="41">
        <v>0</v>
      </c>
      <c r="H161" s="89"/>
    </row>
    <row r="162" spans="1:9" x14ac:dyDescent="0.3">
      <c r="B162" s="2" t="s">
        <v>84</v>
      </c>
      <c r="D162" s="38">
        <v>0</v>
      </c>
      <c r="E162" s="62"/>
      <c r="F162" s="38">
        <v>0</v>
      </c>
      <c r="H162" s="89"/>
    </row>
    <row r="163" spans="1:9" x14ac:dyDescent="0.3">
      <c r="B163" s="29"/>
      <c r="D163" s="39"/>
      <c r="F163" s="39"/>
    </row>
    <row r="164" spans="1:9" x14ac:dyDescent="0.3">
      <c r="B164" s="30"/>
    </row>
    <row r="165" spans="1:9" x14ac:dyDescent="0.3">
      <c r="B165" s="5" t="s">
        <v>85</v>
      </c>
      <c r="C165" s="5"/>
      <c r="D165" s="42">
        <f>SUM(D158:D164)</f>
        <v>0</v>
      </c>
      <c r="E165" s="63"/>
      <c r="F165" s="42">
        <f>SUM(F158:F164)</f>
        <v>3929.9</v>
      </c>
      <c r="G165" s="62"/>
    </row>
    <row r="167" spans="1:9" x14ac:dyDescent="0.3">
      <c r="B167" s="1" t="s">
        <v>87</v>
      </c>
      <c r="C167" s="1"/>
      <c r="D167" s="38">
        <v>0</v>
      </c>
      <c r="E167" s="62"/>
      <c r="F167" s="38">
        <v>0</v>
      </c>
    </row>
    <row r="168" spans="1:9" x14ac:dyDescent="0.3">
      <c r="B168" s="29"/>
      <c r="D168" s="39"/>
      <c r="F168" s="39"/>
    </row>
    <row r="169" spans="1:9" x14ac:dyDescent="0.3">
      <c r="B169" s="30"/>
    </row>
    <row r="170" spans="1:9" ht="13.8" x14ac:dyDescent="0.25">
      <c r="B170" s="5" t="s">
        <v>86</v>
      </c>
      <c r="C170" s="5"/>
      <c r="D170" s="42">
        <f>SUM(D168:D169)</f>
        <v>0</v>
      </c>
      <c r="E170" s="63"/>
      <c r="F170" s="42">
        <f>SUM(F168:F169)</f>
        <v>0</v>
      </c>
      <c r="G170" s="62"/>
      <c r="H170" s="77"/>
      <c r="I170" s="5"/>
    </row>
    <row r="171" spans="1:9" thickBot="1" x14ac:dyDescent="0.3">
      <c r="B171" s="5"/>
      <c r="C171" s="5"/>
      <c r="D171" s="36"/>
      <c r="E171" s="62"/>
      <c r="F171" s="36"/>
      <c r="G171" s="62"/>
      <c r="H171" s="77"/>
      <c r="I171" s="5"/>
    </row>
    <row r="172" spans="1:9" ht="15" thickTop="1" thickBot="1" x14ac:dyDescent="0.3">
      <c r="B172" s="5" t="s">
        <v>94</v>
      </c>
      <c r="C172" s="5"/>
      <c r="D172" s="45">
        <f>SUM(D165+D170)</f>
        <v>0</v>
      </c>
      <c r="E172" s="65"/>
      <c r="F172" s="45">
        <f>SUM(F165+F170)</f>
        <v>3929.9</v>
      </c>
      <c r="G172" s="62"/>
      <c r="H172" s="77"/>
      <c r="I172" s="5"/>
    </row>
    <row r="173" spans="1:9" thickTop="1" x14ac:dyDescent="0.25">
      <c r="B173" s="5"/>
      <c r="C173" s="5"/>
      <c r="D173" s="36"/>
      <c r="E173" s="62"/>
      <c r="F173" s="36"/>
      <c r="G173" s="62"/>
      <c r="H173" s="77"/>
      <c r="I173" s="5"/>
    </row>
    <row r="174" spans="1:9" ht="15" thickBot="1" x14ac:dyDescent="0.35"/>
    <row r="175" spans="1:9" ht="15" thickTop="1" x14ac:dyDescent="0.3">
      <c r="A175" s="7" t="s">
        <v>88</v>
      </c>
      <c r="B175" s="8"/>
      <c r="C175" s="8"/>
      <c r="D175" s="32" t="s">
        <v>114</v>
      </c>
      <c r="E175" s="69"/>
      <c r="F175" s="48" t="s">
        <v>93</v>
      </c>
      <c r="G175" s="62"/>
    </row>
    <row r="176" spans="1:9" x14ac:dyDescent="0.3">
      <c r="A176" s="9"/>
      <c r="B176" s="10" t="s">
        <v>89</v>
      </c>
      <c r="C176" s="10"/>
      <c r="D176" s="33" t="s">
        <v>114</v>
      </c>
      <c r="E176" s="70"/>
      <c r="F176" s="49">
        <f>SUM($F$71)</f>
        <v>9000</v>
      </c>
      <c r="G176" s="70"/>
    </row>
    <row r="177" spans="1:11" x14ac:dyDescent="0.3">
      <c r="A177" s="9"/>
      <c r="B177" s="10" t="s">
        <v>90</v>
      </c>
      <c r="C177" s="10"/>
      <c r="D177" s="33" t="s">
        <v>114</v>
      </c>
      <c r="E177" s="70"/>
      <c r="F177" s="50">
        <f>SUM($F$172)</f>
        <v>3929.9</v>
      </c>
      <c r="G177" s="70"/>
    </row>
    <row r="178" spans="1:11" x14ac:dyDescent="0.3">
      <c r="A178" s="9"/>
      <c r="B178" s="11" t="s">
        <v>114</v>
      </c>
      <c r="C178" s="11"/>
      <c r="D178" s="33" t="s">
        <v>125</v>
      </c>
      <c r="F178" s="51" t="s">
        <v>114</v>
      </c>
      <c r="G178" s="70"/>
    </row>
    <row r="179" spans="1:11" x14ac:dyDescent="0.3">
      <c r="A179" s="9"/>
      <c r="B179" s="10" t="s">
        <v>91</v>
      </c>
      <c r="C179" s="10"/>
      <c r="D179" s="33" t="s">
        <v>114</v>
      </c>
      <c r="E179" s="70"/>
      <c r="F179" s="49">
        <f>SUM($F$151)</f>
        <v>4632.7</v>
      </c>
      <c r="G179" s="70"/>
    </row>
    <row r="180" spans="1:11" x14ac:dyDescent="0.3">
      <c r="A180" s="9"/>
      <c r="B180" s="10" t="s">
        <v>92</v>
      </c>
      <c r="C180" s="10"/>
      <c r="D180" s="33"/>
      <c r="F180" s="50" t="s">
        <v>114</v>
      </c>
    </row>
    <row r="181" spans="1:11" ht="15" thickBot="1" x14ac:dyDescent="0.35">
      <c r="A181" s="13"/>
      <c r="B181" s="14" t="s">
        <v>114</v>
      </c>
      <c r="C181" s="14"/>
      <c r="D181" s="34"/>
      <c r="E181" s="71"/>
      <c r="F181" s="52" t="s">
        <v>114</v>
      </c>
      <c r="G181" s="70"/>
    </row>
    <row r="182" spans="1:11" ht="15" thickTop="1" x14ac:dyDescent="0.3"/>
    <row r="183" spans="1:11" x14ac:dyDescent="0.3">
      <c r="A183" s="1" t="s">
        <v>137</v>
      </c>
    </row>
    <row r="185" spans="1:11" s="16" customFormat="1" ht="13.2" x14ac:dyDescent="0.25">
      <c r="B185" s="23" t="s">
        <v>138</v>
      </c>
      <c r="C185" s="23"/>
      <c r="D185" s="56"/>
      <c r="E185" s="72"/>
      <c r="F185" s="53"/>
      <c r="G185" s="74"/>
      <c r="H185" s="92"/>
      <c r="I185" s="24"/>
      <c r="J185" s="25"/>
      <c r="K185" s="25"/>
    </row>
    <row r="186" spans="1:11" s="16" customFormat="1" ht="13.2" x14ac:dyDescent="0.25">
      <c r="B186" s="23" t="s">
        <v>119</v>
      </c>
      <c r="C186" s="23"/>
      <c r="D186" s="56"/>
      <c r="E186" s="72"/>
      <c r="F186" s="53"/>
      <c r="G186" s="74"/>
      <c r="H186" s="92"/>
      <c r="I186" s="24"/>
      <c r="J186" s="25"/>
      <c r="K186" s="25"/>
    </row>
    <row r="187" spans="1:11" s="16" customFormat="1" ht="13.2" x14ac:dyDescent="0.25">
      <c r="B187" s="23" t="s">
        <v>120</v>
      </c>
      <c r="C187" s="23"/>
      <c r="D187" s="56"/>
      <c r="E187" s="72"/>
      <c r="F187" s="53"/>
      <c r="G187" s="74"/>
      <c r="H187" s="92"/>
      <c r="I187" s="24"/>
      <c r="J187" s="25"/>
      <c r="K187" s="25"/>
    </row>
    <row r="188" spans="1:11" s="16" customFormat="1" ht="13.2" x14ac:dyDescent="0.25">
      <c r="B188" s="23" t="s">
        <v>121</v>
      </c>
      <c r="C188" s="23"/>
      <c r="D188" s="56"/>
      <c r="E188" s="72"/>
      <c r="F188" s="53"/>
      <c r="G188" s="74"/>
      <c r="H188" s="92"/>
      <c r="I188" s="24"/>
      <c r="J188" s="25"/>
      <c r="K188" s="25"/>
    </row>
    <row r="189" spans="1:11" x14ac:dyDescent="0.3">
      <c r="B189" s="17"/>
      <c r="C189" s="17"/>
      <c r="D189" s="56"/>
      <c r="E189" s="72"/>
    </row>
    <row r="190" spans="1:11" s="16" customFormat="1" ht="13.2" x14ac:dyDescent="0.25">
      <c r="B190" s="23" t="s">
        <v>122</v>
      </c>
      <c r="C190" s="23"/>
      <c r="D190" s="56"/>
      <c r="E190" s="72"/>
      <c r="F190" s="53"/>
      <c r="G190" s="74"/>
      <c r="H190" s="92"/>
      <c r="I190" s="24"/>
      <c r="J190" s="25"/>
      <c r="K190" s="25"/>
    </row>
    <row r="191" spans="1:11" s="16" customFormat="1" ht="13.2" x14ac:dyDescent="0.25">
      <c r="B191" s="23" t="s">
        <v>123</v>
      </c>
      <c r="C191" s="23"/>
      <c r="D191" s="56"/>
      <c r="E191" s="72"/>
      <c r="F191" s="53"/>
      <c r="G191" s="74"/>
      <c r="H191" s="92"/>
      <c r="I191" s="24"/>
      <c r="J191" s="25"/>
      <c r="K191" s="25"/>
    </row>
    <row r="192" spans="1:11" ht="9.75" customHeight="1" x14ac:dyDescent="0.3">
      <c r="D192" s="57"/>
      <c r="E192" s="73"/>
    </row>
    <row r="193" spans="2:8" x14ac:dyDescent="0.3">
      <c r="B193" s="1" t="s">
        <v>116</v>
      </c>
      <c r="C193" s="1"/>
      <c r="D193" s="57"/>
      <c r="E193" s="73"/>
    </row>
    <row r="194" spans="2:8" ht="7.5" customHeight="1" x14ac:dyDescent="0.3">
      <c r="D194" s="57"/>
      <c r="E194" s="73"/>
    </row>
    <row r="195" spans="2:8" x14ac:dyDescent="0.3">
      <c r="B195" s="21" t="s">
        <v>129</v>
      </c>
      <c r="C195" s="21"/>
      <c r="D195" s="57"/>
      <c r="E195" s="73"/>
    </row>
    <row r="196" spans="2:8" x14ac:dyDescent="0.3">
      <c r="B196" s="21" t="s">
        <v>124</v>
      </c>
      <c r="C196" s="21"/>
      <c r="D196" s="57"/>
      <c r="E196" s="73"/>
    </row>
    <row r="197" spans="2:8" ht="5.25" customHeight="1" x14ac:dyDescent="0.3">
      <c r="B197" s="21" t="s">
        <v>114</v>
      </c>
      <c r="C197" s="21"/>
      <c r="D197" s="57"/>
      <c r="E197" s="73"/>
    </row>
    <row r="198" spans="2:8" x14ac:dyDescent="0.3">
      <c r="B198" s="21" t="s">
        <v>127</v>
      </c>
      <c r="C198" s="21"/>
      <c r="D198" s="57"/>
      <c r="E198" s="73"/>
      <c r="F198" s="54" t="s">
        <v>114</v>
      </c>
      <c r="G198" s="75"/>
      <c r="H198" s="78" t="s">
        <v>114</v>
      </c>
    </row>
    <row r="199" spans="2:8" x14ac:dyDescent="0.3">
      <c r="B199" s="21" t="s">
        <v>126</v>
      </c>
      <c r="C199" s="21"/>
      <c r="D199" s="57"/>
      <c r="E199" s="73"/>
    </row>
    <row r="200" spans="2:8" ht="10.5" customHeight="1" x14ac:dyDescent="0.3">
      <c r="B200" s="21"/>
      <c r="C200" s="21"/>
      <c r="D200" s="57"/>
      <c r="E200" s="73"/>
    </row>
    <row r="201" spans="2:8" x14ac:dyDescent="0.3">
      <c r="B201" s="1" t="s">
        <v>117</v>
      </c>
      <c r="C201" s="1"/>
    </row>
    <row r="202" spans="2:8" ht="6" customHeight="1" x14ac:dyDescent="0.3"/>
    <row r="203" spans="2:8" x14ac:dyDescent="0.3">
      <c r="B203" s="21" t="s">
        <v>118</v>
      </c>
      <c r="C203" s="21"/>
    </row>
    <row r="204" spans="2:8" x14ac:dyDescent="0.3">
      <c r="B204" s="21" t="s">
        <v>124</v>
      </c>
      <c r="C204" s="21"/>
    </row>
    <row r="205" spans="2:8" ht="9" customHeight="1" x14ac:dyDescent="0.3">
      <c r="B205" s="21" t="s">
        <v>114</v>
      </c>
      <c r="C205" s="21"/>
    </row>
    <row r="206" spans="2:8" x14ac:dyDescent="0.3">
      <c r="B206" s="21" t="s">
        <v>128</v>
      </c>
      <c r="C206" s="21"/>
    </row>
    <row r="207" spans="2:8" x14ac:dyDescent="0.3">
      <c r="B207" s="21" t="s">
        <v>126</v>
      </c>
      <c r="C207" s="21"/>
    </row>
    <row r="817" spans="1:1" x14ac:dyDescent="0.3">
      <c r="A817" t="s">
        <v>95</v>
      </c>
    </row>
  </sheetData>
  <mergeCells count="7">
    <mergeCell ref="J118:K118"/>
    <mergeCell ref="J127:K127"/>
    <mergeCell ref="J136:K136"/>
    <mergeCell ref="A1:H1"/>
    <mergeCell ref="A2:H2"/>
    <mergeCell ref="A3:H3"/>
    <mergeCell ref="J3:K3"/>
  </mergeCells>
  <phoneticPr fontId="0" type="noConversion"/>
  <pageMargins left="0.75" right="0.75" top="1" bottom="1" header="0.5" footer="0.5"/>
  <headerFooter alignWithMargins="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17"/>
  <sheetViews>
    <sheetView zoomScale="65" workbookViewId="0">
      <selection sqref="A1:H1"/>
    </sheetView>
  </sheetViews>
  <sheetFormatPr defaultRowHeight="14.4" x14ac:dyDescent="0.3"/>
  <cols>
    <col min="1" max="1" width="3" style="2" customWidth="1"/>
    <col min="2" max="2" width="54.44140625" style="2" customWidth="1"/>
    <col min="3" max="3" width="1.33203125" style="2" customWidth="1"/>
    <col min="4" max="4" width="15" style="37" customWidth="1"/>
    <col min="5" max="5" width="1" style="60" customWidth="1"/>
    <col min="6" max="6" width="14.5546875" style="37" customWidth="1"/>
    <col min="7" max="7" width="0.88671875" style="60" customWidth="1"/>
    <col min="8" max="8" width="15.6640625" style="78" customWidth="1"/>
    <col min="9" max="9" width="0.6640625" style="6" customWidth="1"/>
    <col min="10" max="10" width="11.44140625" style="15" customWidth="1"/>
    <col min="11" max="11" width="10.6640625" style="15" customWidth="1"/>
  </cols>
  <sheetData>
    <row r="1" spans="1:11" ht="13.8" x14ac:dyDescent="0.25">
      <c r="A1" s="129" t="s">
        <v>133</v>
      </c>
      <c r="B1" s="129"/>
      <c r="C1" s="129"/>
      <c r="D1" s="129"/>
      <c r="E1" s="129"/>
      <c r="F1" s="129"/>
      <c r="G1" s="129"/>
      <c r="H1" s="129"/>
      <c r="I1" s="4"/>
    </row>
    <row r="2" spans="1:11" ht="13.8" x14ac:dyDescent="0.25">
      <c r="A2" s="129" t="s">
        <v>176</v>
      </c>
      <c r="B2" s="129"/>
      <c r="C2" s="129"/>
      <c r="D2" s="129"/>
      <c r="E2" s="129"/>
      <c r="F2" s="129"/>
      <c r="G2" s="129"/>
      <c r="H2" s="129"/>
      <c r="I2" s="22"/>
    </row>
    <row r="3" spans="1:11" ht="13.8" x14ac:dyDescent="0.25">
      <c r="A3" s="129" t="s">
        <v>177</v>
      </c>
      <c r="B3" s="129"/>
      <c r="C3" s="129"/>
      <c r="D3" s="129"/>
      <c r="E3" s="129"/>
      <c r="F3" s="129"/>
      <c r="G3" s="129"/>
      <c r="H3" s="129"/>
      <c r="I3" s="22"/>
      <c r="J3" s="131" t="s">
        <v>110</v>
      </c>
      <c r="K3" s="131"/>
    </row>
    <row r="5" spans="1:11" ht="36" x14ac:dyDescent="0.25">
      <c r="D5" s="35" t="s">
        <v>0</v>
      </c>
      <c r="E5" s="61"/>
      <c r="F5" s="35" t="s">
        <v>134</v>
      </c>
      <c r="G5" s="61"/>
      <c r="H5" s="76" t="s">
        <v>135</v>
      </c>
      <c r="I5" s="27"/>
      <c r="J5" s="26" t="s">
        <v>111</v>
      </c>
      <c r="K5" s="26" t="s">
        <v>112</v>
      </c>
    </row>
    <row r="6" spans="1:11" ht="13.8" x14ac:dyDescent="0.25">
      <c r="A6" s="1" t="s">
        <v>2</v>
      </c>
      <c r="D6" s="36"/>
      <c r="E6" s="62"/>
      <c r="F6" s="36"/>
      <c r="G6" s="62"/>
      <c r="H6" s="77"/>
      <c r="I6" s="5"/>
    </row>
    <row r="7" spans="1:11" x14ac:dyDescent="0.3">
      <c r="B7" s="1" t="s">
        <v>16</v>
      </c>
      <c r="C7" s="1"/>
    </row>
    <row r="8" spans="1:11" ht="13.8" x14ac:dyDescent="0.25">
      <c r="A8" s="1"/>
      <c r="B8" s="2" t="s">
        <v>5</v>
      </c>
      <c r="D8" s="38"/>
      <c r="E8" s="62"/>
      <c r="F8" s="38"/>
      <c r="G8" s="62"/>
      <c r="H8" s="79"/>
      <c r="J8" s="15" t="s">
        <v>96</v>
      </c>
      <c r="K8" s="15">
        <v>1</v>
      </c>
    </row>
    <row r="9" spans="1:11" x14ac:dyDescent="0.3">
      <c r="A9" s="1"/>
      <c r="B9" s="29" t="s">
        <v>3</v>
      </c>
      <c r="D9" s="39"/>
      <c r="F9" s="39"/>
      <c r="H9" s="80"/>
    </row>
    <row r="10" spans="1:11" x14ac:dyDescent="0.3">
      <c r="A10" s="1"/>
      <c r="B10" s="30"/>
      <c r="D10" s="40"/>
      <c r="F10" s="40"/>
      <c r="H10" s="81"/>
    </row>
    <row r="11" spans="1:11" ht="13.8" x14ac:dyDescent="0.25">
      <c r="A11" s="1"/>
      <c r="B11" s="2" t="s">
        <v>8</v>
      </c>
      <c r="D11" s="38"/>
      <c r="E11" s="62"/>
      <c r="F11" s="38"/>
      <c r="G11" s="62"/>
      <c r="H11" s="79"/>
      <c r="J11" s="15" t="s">
        <v>96</v>
      </c>
      <c r="K11" s="15">
        <v>1</v>
      </c>
    </row>
    <row r="12" spans="1:11" x14ac:dyDescent="0.3">
      <c r="A12" s="1"/>
      <c r="B12" s="29"/>
      <c r="D12" s="39"/>
      <c r="F12" s="39"/>
      <c r="H12" s="80"/>
    </row>
    <row r="13" spans="1:11" x14ac:dyDescent="0.3">
      <c r="A13" s="1"/>
      <c r="B13" s="30"/>
      <c r="D13" s="40"/>
      <c r="F13" s="40"/>
      <c r="H13" s="81"/>
    </row>
    <row r="14" spans="1:11" ht="13.8" x14ac:dyDescent="0.25">
      <c r="A14" s="1"/>
      <c r="B14" s="2" t="s">
        <v>6</v>
      </c>
      <c r="D14" s="38"/>
      <c r="E14" s="62"/>
      <c r="F14" s="38"/>
      <c r="G14" s="62"/>
      <c r="H14" s="79"/>
      <c r="J14" s="15" t="s">
        <v>96</v>
      </c>
      <c r="K14" s="15">
        <v>1</v>
      </c>
    </row>
    <row r="15" spans="1:11" x14ac:dyDescent="0.3">
      <c r="A15" s="1"/>
      <c r="B15" s="29"/>
      <c r="D15" s="39"/>
      <c r="F15" s="39"/>
      <c r="H15" s="80"/>
    </row>
    <row r="16" spans="1:11" x14ac:dyDescent="0.3">
      <c r="A16" s="1"/>
      <c r="B16" s="30"/>
      <c r="D16" s="40"/>
      <c r="F16" s="40"/>
      <c r="H16" s="81"/>
    </row>
    <row r="17" spans="1:11" ht="13.8" x14ac:dyDescent="0.25">
      <c r="A17" s="1"/>
      <c r="B17" s="2" t="s">
        <v>7</v>
      </c>
      <c r="D17" s="38"/>
      <c r="F17" s="38"/>
      <c r="G17" s="62"/>
      <c r="H17" s="79"/>
      <c r="J17" s="15" t="s">
        <v>96</v>
      </c>
      <c r="K17" s="15">
        <v>1</v>
      </c>
    </row>
    <row r="18" spans="1:11" x14ac:dyDescent="0.3">
      <c r="A18" s="1"/>
      <c r="B18" s="29"/>
      <c r="D18" s="39"/>
      <c r="F18" s="39"/>
      <c r="H18" s="80"/>
    </row>
    <row r="19" spans="1:11" x14ac:dyDescent="0.3">
      <c r="A19" s="1"/>
      <c r="B19" s="30"/>
      <c r="D19" s="40"/>
      <c r="F19" s="40"/>
      <c r="H19" s="81"/>
    </row>
    <row r="20" spans="1:11" ht="13.8" x14ac:dyDescent="0.25">
      <c r="A20" s="1"/>
      <c r="B20" s="2" t="s">
        <v>9</v>
      </c>
      <c r="D20" s="38"/>
      <c r="E20" s="62"/>
      <c r="F20" s="38"/>
      <c r="G20" s="62"/>
      <c r="H20" s="79"/>
      <c r="J20" s="15" t="s">
        <v>96</v>
      </c>
      <c r="K20" s="15">
        <v>1</v>
      </c>
    </row>
    <row r="21" spans="1:11" x14ac:dyDescent="0.3">
      <c r="A21" s="1"/>
      <c r="B21" s="29"/>
      <c r="D21" s="39"/>
      <c r="F21" s="39"/>
      <c r="H21" s="80"/>
    </row>
    <row r="22" spans="1:11" x14ac:dyDescent="0.3">
      <c r="A22" s="1"/>
      <c r="B22" s="29"/>
      <c r="D22" s="40"/>
      <c r="F22" s="40"/>
      <c r="H22" s="81"/>
    </row>
    <row r="23" spans="1:11" ht="13.8" x14ac:dyDescent="0.25">
      <c r="A23" s="1"/>
      <c r="B23" s="2" t="s">
        <v>10</v>
      </c>
      <c r="D23" s="38"/>
      <c r="E23" s="62"/>
      <c r="F23" s="38"/>
      <c r="G23" s="62"/>
      <c r="H23" s="79"/>
      <c r="J23" s="15" t="s">
        <v>96</v>
      </c>
      <c r="K23" s="15">
        <v>1</v>
      </c>
    </row>
    <row r="24" spans="1:11" x14ac:dyDescent="0.3">
      <c r="A24" s="1"/>
      <c r="B24" s="29" t="s">
        <v>114</v>
      </c>
      <c r="D24" s="39"/>
      <c r="F24" s="39"/>
      <c r="H24" s="80"/>
    </row>
    <row r="25" spans="1:11" x14ac:dyDescent="0.3">
      <c r="A25" s="1"/>
      <c r="B25" s="29"/>
      <c r="D25" s="40"/>
      <c r="F25" s="40"/>
      <c r="H25" s="81"/>
    </row>
    <row r="26" spans="1:11" ht="13.8" x14ac:dyDescent="0.25">
      <c r="A26" s="1"/>
      <c r="B26" s="2" t="s">
        <v>130</v>
      </c>
      <c r="D26" s="41"/>
      <c r="E26" s="62"/>
      <c r="F26" s="41"/>
      <c r="G26" s="62"/>
      <c r="H26" s="82"/>
      <c r="J26" s="15" t="s">
        <v>97</v>
      </c>
      <c r="K26" s="15">
        <v>1</v>
      </c>
    </row>
    <row r="27" spans="1:11" ht="13.8" x14ac:dyDescent="0.25">
      <c r="A27" s="1"/>
      <c r="B27" s="2" t="s">
        <v>131</v>
      </c>
      <c r="D27" s="38"/>
      <c r="E27" s="62"/>
      <c r="F27" s="38"/>
      <c r="G27" s="62"/>
      <c r="H27" s="79"/>
      <c r="J27" s="15" t="s">
        <v>97</v>
      </c>
      <c r="K27" s="15">
        <v>1</v>
      </c>
    </row>
    <row r="28" spans="1:11" ht="13.8" x14ac:dyDescent="0.25">
      <c r="A28" s="1"/>
      <c r="B28" s="5" t="s">
        <v>15</v>
      </c>
      <c r="C28" s="5"/>
      <c r="D28" s="42">
        <f>SUM(D8:D27)</f>
        <v>0</v>
      </c>
      <c r="E28" s="63"/>
      <c r="F28" s="42">
        <f>SUM(F8:F27)</f>
        <v>0</v>
      </c>
      <c r="G28" s="63"/>
      <c r="H28" s="42">
        <f>SUM(H8:H27)</f>
        <v>0</v>
      </c>
      <c r="I28" s="11"/>
      <c r="J28" s="15" t="s">
        <v>98</v>
      </c>
      <c r="K28" s="15">
        <v>1</v>
      </c>
    </row>
    <row r="29" spans="1:11" x14ac:dyDescent="0.3">
      <c r="A29" s="1"/>
    </row>
    <row r="30" spans="1:11" x14ac:dyDescent="0.3">
      <c r="A30" s="1"/>
      <c r="B30" s="1" t="s">
        <v>14</v>
      </c>
      <c r="C30" s="1"/>
      <c r="J30" s="15">
        <v>2</v>
      </c>
      <c r="K30" s="15">
        <v>2</v>
      </c>
    </row>
    <row r="31" spans="1:11" ht="13.8" x14ac:dyDescent="0.25">
      <c r="A31" s="1"/>
      <c r="B31" s="58" t="s">
        <v>142</v>
      </c>
      <c r="D31" s="38"/>
      <c r="E31" s="62"/>
      <c r="F31" s="38">
        <v>13350</v>
      </c>
      <c r="G31" s="62"/>
      <c r="H31" s="79">
        <v>20000</v>
      </c>
    </row>
    <row r="32" spans="1:11" x14ac:dyDescent="0.3">
      <c r="A32" s="1"/>
      <c r="B32" s="30"/>
      <c r="D32" s="40"/>
      <c r="F32" s="40"/>
      <c r="H32" s="81"/>
    </row>
    <row r="33" spans="1:11" x14ac:dyDescent="0.3">
      <c r="A33" s="1"/>
      <c r="B33" s="30"/>
    </row>
    <row r="34" spans="1:11" ht="13.8" x14ac:dyDescent="0.25">
      <c r="A34" s="1"/>
      <c r="B34" s="5" t="s">
        <v>13</v>
      </c>
      <c r="C34" s="5"/>
      <c r="D34" s="42">
        <f>SUM(D31:D33)</f>
        <v>0</v>
      </c>
      <c r="E34" s="63"/>
      <c r="F34" s="42">
        <f>SUM(F31:F33)</f>
        <v>13350</v>
      </c>
      <c r="G34" s="63"/>
      <c r="H34" s="84">
        <f>SUM(H31:H33)</f>
        <v>20000</v>
      </c>
      <c r="I34" s="11"/>
      <c r="J34" s="15">
        <v>2</v>
      </c>
      <c r="K34" s="15">
        <v>2</v>
      </c>
    </row>
    <row r="35" spans="1:11" x14ac:dyDescent="0.3">
      <c r="A35" s="1"/>
    </row>
    <row r="36" spans="1:11" x14ac:dyDescent="0.3">
      <c r="A36" s="1"/>
      <c r="B36" s="1" t="s">
        <v>11</v>
      </c>
      <c r="C36" s="1"/>
      <c r="J36" s="15">
        <v>2</v>
      </c>
      <c r="K36" s="15">
        <v>2</v>
      </c>
    </row>
    <row r="37" spans="1:11" ht="13.8" x14ac:dyDescent="0.25">
      <c r="A37" s="1"/>
      <c r="B37" s="29"/>
      <c r="D37" s="38"/>
      <c r="E37" s="62"/>
      <c r="F37" s="38"/>
      <c r="G37" s="62"/>
      <c r="H37" s="79"/>
    </row>
    <row r="38" spans="1:11" x14ac:dyDescent="0.3">
      <c r="A38" s="1"/>
      <c r="B38" s="30"/>
      <c r="D38" s="40"/>
      <c r="F38" s="40"/>
      <c r="H38" s="81"/>
    </row>
    <row r="39" spans="1:11" x14ac:dyDescent="0.3">
      <c r="A39" s="1"/>
      <c r="B39" s="30"/>
    </row>
    <row r="40" spans="1:11" ht="13.8" x14ac:dyDescent="0.25">
      <c r="A40" s="1"/>
      <c r="B40" s="5" t="s">
        <v>12</v>
      </c>
      <c r="C40" s="5"/>
      <c r="D40" s="42">
        <f>SUM(D37:D39)</f>
        <v>0</v>
      </c>
      <c r="E40" s="63"/>
      <c r="F40" s="42">
        <f>SUM(F37:F39)</f>
        <v>0</v>
      </c>
      <c r="G40" s="63"/>
      <c r="H40" s="83">
        <f>SUM(H37:H39)</f>
        <v>0</v>
      </c>
      <c r="I40" s="11"/>
      <c r="J40" s="15">
        <v>2</v>
      </c>
      <c r="K40" s="15">
        <v>2</v>
      </c>
    </row>
    <row r="41" spans="1:11" x14ac:dyDescent="0.3">
      <c r="A41" s="1"/>
    </row>
    <row r="42" spans="1:11" x14ac:dyDescent="0.3">
      <c r="A42" s="1"/>
      <c r="B42" s="1" t="s">
        <v>17</v>
      </c>
      <c r="C42" s="1"/>
      <c r="J42" s="15">
        <v>2</v>
      </c>
      <c r="K42" s="15">
        <v>2</v>
      </c>
    </row>
    <row r="43" spans="1:11" ht="13.8" x14ac:dyDescent="0.25">
      <c r="A43" s="1"/>
      <c r="B43" s="29"/>
      <c r="D43" s="38"/>
      <c r="E43" s="62"/>
      <c r="F43" s="38"/>
      <c r="G43" s="62"/>
      <c r="H43" s="79"/>
    </row>
    <row r="44" spans="1:11" x14ac:dyDescent="0.3">
      <c r="A44" s="1"/>
      <c r="B44" s="30"/>
      <c r="D44" s="40"/>
      <c r="F44" s="40"/>
      <c r="H44" s="81"/>
    </row>
    <row r="45" spans="1:11" x14ac:dyDescent="0.3">
      <c r="A45" s="1"/>
      <c r="B45" s="30"/>
    </row>
    <row r="46" spans="1:11" ht="13.8" x14ac:dyDescent="0.25">
      <c r="A46" s="1"/>
      <c r="B46" s="5" t="s">
        <v>18</v>
      </c>
      <c r="C46" s="5"/>
      <c r="D46" s="42">
        <f>SUM(D43:D45)</f>
        <v>0</v>
      </c>
      <c r="E46" s="63"/>
      <c r="F46" s="42">
        <f>SUM(F43:F45)</f>
        <v>0</v>
      </c>
      <c r="G46" s="63"/>
      <c r="H46" s="83">
        <f>SUM(H43:H45)</f>
        <v>0</v>
      </c>
      <c r="I46" s="11"/>
      <c r="J46" s="15">
        <v>2</v>
      </c>
      <c r="K46" s="15">
        <v>2</v>
      </c>
    </row>
    <row r="48" spans="1:11" x14ac:dyDescent="0.3">
      <c r="B48" s="1" t="s">
        <v>19</v>
      </c>
      <c r="C48" s="1"/>
    </row>
    <row r="49" spans="2:11" x14ac:dyDescent="0.3">
      <c r="B49" s="2" t="s">
        <v>20</v>
      </c>
      <c r="D49" s="95"/>
      <c r="F49" s="95"/>
      <c r="H49" s="96"/>
      <c r="J49" s="15">
        <v>3</v>
      </c>
      <c r="K49" s="15">
        <v>3</v>
      </c>
    </row>
    <row r="50" spans="2:11" x14ac:dyDescent="0.3">
      <c r="B50" s="2" t="s">
        <v>21</v>
      </c>
      <c r="D50" s="97"/>
      <c r="F50" s="97"/>
      <c r="H50" s="98"/>
      <c r="J50" s="15">
        <v>3</v>
      </c>
      <c r="K50" s="15">
        <v>3</v>
      </c>
    </row>
    <row r="51" spans="2:11" x14ac:dyDescent="0.3">
      <c r="B51" s="2" t="s">
        <v>22</v>
      </c>
      <c r="D51" s="97"/>
      <c r="F51" s="97"/>
      <c r="H51" s="98"/>
      <c r="J51" s="15">
        <v>3</v>
      </c>
      <c r="K51" s="15">
        <v>3</v>
      </c>
    </row>
    <row r="52" spans="2:11" ht="13.8" x14ac:dyDescent="0.25">
      <c r="B52" s="2" t="s">
        <v>132</v>
      </c>
      <c r="D52" s="99"/>
      <c r="E52" s="62"/>
      <c r="F52" s="99"/>
      <c r="G52" s="62"/>
      <c r="H52" s="100"/>
    </row>
    <row r="53" spans="2:11" ht="13.8" x14ac:dyDescent="0.25">
      <c r="B53" s="5" t="s">
        <v>23</v>
      </c>
      <c r="C53" s="5"/>
      <c r="D53" s="42">
        <f>SUM(D49:D52)</f>
        <v>0</v>
      </c>
      <c r="E53" s="63"/>
      <c r="F53" s="42">
        <f>SUM(F49:F52)</f>
        <v>0</v>
      </c>
      <c r="G53" s="63"/>
      <c r="H53" s="83">
        <f>SUM(H49:H52)</f>
        <v>0</v>
      </c>
      <c r="I53" s="11"/>
      <c r="J53" s="15">
        <v>3</v>
      </c>
      <c r="K53" s="15">
        <v>3</v>
      </c>
    </row>
    <row r="55" spans="2:11" x14ac:dyDescent="0.3">
      <c r="B55" s="1" t="s">
        <v>24</v>
      </c>
      <c r="C55" s="1"/>
    </row>
    <row r="56" spans="2:11" ht="13.8" x14ac:dyDescent="0.25">
      <c r="B56" s="2" t="s">
        <v>25</v>
      </c>
      <c r="D56" s="43"/>
      <c r="E56" s="62"/>
      <c r="F56" s="43"/>
      <c r="G56" s="62"/>
      <c r="H56" s="85"/>
      <c r="J56" s="15">
        <v>4</v>
      </c>
      <c r="K56" s="15">
        <v>4</v>
      </c>
    </row>
    <row r="57" spans="2:11" ht="13.8" x14ac:dyDescent="0.25">
      <c r="B57" s="2" t="s">
        <v>26</v>
      </c>
      <c r="D57" s="38"/>
      <c r="E57" s="62"/>
      <c r="F57" s="38"/>
      <c r="G57" s="62"/>
      <c r="H57" s="79"/>
      <c r="J57" s="15">
        <v>5</v>
      </c>
      <c r="K57" s="15">
        <v>4</v>
      </c>
    </row>
    <row r="58" spans="2:11" ht="13.8" x14ac:dyDescent="0.25">
      <c r="B58" s="5" t="s">
        <v>27</v>
      </c>
      <c r="C58" s="5"/>
      <c r="D58" s="42">
        <f>SUM(D56:D57)</f>
        <v>0</v>
      </c>
      <c r="E58" s="63"/>
      <c r="F58" s="42">
        <f>SUM(F56:F57)</f>
        <v>0</v>
      </c>
      <c r="G58" s="63"/>
      <c r="H58" s="83">
        <f>SUM(H56:H57)</f>
        <v>0</v>
      </c>
      <c r="I58" s="11"/>
    </row>
    <row r="60" spans="2:11" ht="17.399999999999999" x14ac:dyDescent="0.3">
      <c r="B60" s="1" t="s">
        <v>28</v>
      </c>
      <c r="C60" s="1"/>
      <c r="D60" s="44"/>
      <c r="E60" s="64"/>
      <c r="F60" s="44"/>
      <c r="G60" s="64"/>
      <c r="H60" s="86"/>
    </row>
    <row r="61" spans="2:11" ht="13.8" x14ac:dyDescent="0.25">
      <c r="B61" s="2" t="s">
        <v>30</v>
      </c>
      <c r="D61" s="43"/>
      <c r="E61" s="62"/>
      <c r="F61" s="43"/>
      <c r="G61" s="62"/>
      <c r="H61" s="85"/>
      <c r="J61" s="15" t="s">
        <v>99</v>
      </c>
      <c r="K61" s="15" t="s">
        <v>100</v>
      </c>
    </row>
    <row r="62" spans="2:11" ht="13.8" x14ac:dyDescent="0.25">
      <c r="B62" s="2" t="s">
        <v>29</v>
      </c>
      <c r="D62" s="38"/>
      <c r="E62" s="62"/>
      <c r="F62" s="38"/>
      <c r="G62" s="62"/>
      <c r="H62" s="79"/>
      <c r="J62" s="15" t="s">
        <v>101</v>
      </c>
      <c r="K62" s="15" t="s">
        <v>102</v>
      </c>
    </row>
    <row r="63" spans="2:11" ht="13.8" x14ac:dyDescent="0.25">
      <c r="B63" s="5" t="s">
        <v>1</v>
      </c>
      <c r="C63" s="5"/>
      <c r="D63" s="42">
        <f>SUM(D61-D62)</f>
        <v>0</v>
      </c>
      <c r="E63" s="63"/>
      <c r="F63" s="42">
        <f>SUM(F61-F62)</f>
        <v>0</v>
      </c>
      <c r="G63" s="63"/>
      <c r="H63" s="83">
        <f>SUM(H61-H62)</f>
        <v>0</v>
      </c>
      <c r="I63" s="11"/>
      <c r="J63" s="15" t="s">
        <v>103</v>
      </c>
      <c r="K63" s="15" t="s">
        <v>104</v>
      </c>
    </row>
    <row r="65" spans="1:11" x14ac:dyDescent="0.3">
      <c r="B65" s="1" t="s">
        <v>31</v>
      </c>
      <c r="C65" s="1"/>
      <c r="J65" s="15">
        <v>11</v>
      </c>
      <c r="K65" s="15">
        <v>8</v>
      </c>
    </row>
    <row r="66" spans="1:11" ht="13.8" x14ac:dyDescent="0.25">
      <c r="B66" s="29" t="s">
        <v>139</v>
      </c>
      <c r="D66" s="38">
        <v>7920.06</v>
      </c>
      <c r="E66" s="62"/>
      <c r="F66" s="38">
        <v>7920.06</v>
      </c>
      <c r="G66" s="62"/>
      <c r="H66" s="79">
        <v>1353.74</v>
      </c>
    </row>
    <row r="67" spans="1:11" x14ac:dyDescent="0.3">
      <c r="B67" s="30"/>
      <c r="D67" s="40"/>
      <c r="F67" s="40"/>
      <c r="H67" s="81"/>
    </row>
    <row r="68" spans="1:11" x14ac:dyDescent="0.3">
      <c r="B68" s="30"/>
    </row>
    <row r="69" spans="1:11" ht="13.8" x14ac:dyDescent="0.25">
      <c r="B69" s="5" t="s">
        <v>32</v>
      </c>
      <c r="C69" s="5"/>
      <c r="D69" s="42">
        <f>SUM(D66:D68)</f>
        <v>7920.06</v>
      </c>
      <c r="E69" s="63"/>
      <c r="F69" s="42">
        <f>SUM(F66:F68)</f>
        <v>7920.06</v>
      </c>
      <c r="G69" s="63"/>
      <c r="H69" s="83">
        <f>SUM(H66:H68)</f>
        <v>1353.74</v>
      </c>
      <c r="I69" s="11"/>
      <c r="J69" s="15">
        <v>11</v>
      </c>
      <c r="K69" s="15">
        <v>8</v>
      </c>
    </row>
    <row r="70" spans="1:11" ht="15" thickBot="1" x14ac:dyDescent="0.35"/>
    <row r="71" spans="1:11" ht="15" thickTop="1" thickBot="1" x14ac:dyDescent="0.3">
      <c r="B71" s="5" t="s">
        <v>33</v>
      </c>
      <c r="C71" s="5"/>
      <c r="D71" s="45">
        <f>SUM(D28+D34+D40+D46+D53+D58+D63+D69)</f>
        <v>7920.06</v>
      </c>
      <c r="E71" s="65"/>
      <c r="F71" s="45">
        <f>SUM(F28+F34+F40+F46+F53+F58+F63+F69)</f>
        <v>21270.06</v>
      </c>
      <c r="G71" s="65"/>
      <c r="H71" s="87">
        <f>SUM(H28+H34+H40+H46+H53+H58+H63+H69)</f>
        <v>21353.74</v>
      </c>
      <c r="I71" s="11"/>
      <c r="J71" s="15">
        <v>12</v>
      </c>
      <c r="K71" s="15">
        <v>9</v>
      </c>
    </row>
    <row r="72" spans="1:11" ht="15" thickTop="1" x14ac:dyDescent="0.3"/>
    <row r="73" spans="1:11" ht="36.6" x14ac:dyDescent="0.3">
      <c r="A73" s="1" t="s">
        <v>34</v>
      </c>
      <c r="J73" s="26" t="s">
        <v>113</v>
      </c>
      <c r="K73" s="26" t="s">
        <v>112</v>
      </c>
    </row>
    <row r="74" spans="1:11" x14ac:dyDescent="0.3">
      <c r="A74" s="1"/>
      <c r="B74" s="1" t="s">
        <v>16</v>
      </c>
      <c r="C74" s="1"/>
    </row>
    <row r="75" spans="1:11" x14ac:dyDescent="0.3">
      <c r="B75" s="2" t="s">
        <v>36</v>
      </c>
      <c r="J75" s="15">
        <v>22</v>
      </c>
      <c r="K75" s="15">
        <v>10</v>
      </c>
    </row>
    <row r="76" spans="1:11" ht="13.8" x14ac:dyDescent="0.25">
      <c r="B76" s="29"/>
      <c r="D76" s="38"/>
      <c r="E76" s="62"/>
      <c r="F76" s="38"/>
      <c r="G76" s="62"/>
      <c r="H76" s="79"/>
    </row>
    <row r="77" spans="1:11" x14ac:dyDescent="0.3">
      <c r="B77" s="30"/>
      <c r="D77" s="40"/>
      <c r="F77" s="40"/>
      <c r="H77" s="81"/>
    </row>
    <row r="78" spans="1:11" x14ac:dyDescent="0.3">
      <c r="B78" s="2" t="s">
        <v>37</v>
      </c>
      <c r="J78" s="15">
        <v>22</v>
      </c>
      <c r="K78" s="15">
        <v>10</v>
      </c>
    </row>
    <row r="79" spans="1:11" ht="13.8" x14ac:dyDescent="0.25">
      <c r="B79" s="29"/>
      <c r="D79" s="38"/>
      <c r="E79" s="62"/>
      <c r="F79" s="38"/>
      <c r="G79" s="62"/>
      <c r="H79" s="79"/>
    </row>
    <row r="80" spans="1:11" x14ac:dyDescent="0.3">
      <c r="B80" s="30"/>
      <c r="D80" s="40"/>
      <c r="F80" s="40"/>
      <c r="H80" s="81"/>
    </row>
    <row r="81" spans="2:11" x14ac:dyDescent="0.3">
      <c r="B81" s="2" t="s">
        <v>38</v>
      </c>
      <c r="J81" s="15">
        <v>22</v>
      </c>
      <c r="K81" s="15">
        <v>10</v>
      </c>
    </row>
    <row r="82" spans="2:11" ht="13.8" x14ac:dyDescent="0.25">
      <c r="B82" s="29"/>
      <c r="D82" s="38"/>
      <c r="E82" s="62"/>
      <c r="F82" s="38"/>
      <c r="G82" s="62"/>
      <c r="H82" s="79"/>
    </row>
    <row r="83" spans="2:11" x14ac:dyDescent="0.3">
      <c r="B83" s="30"/>
      <c r="D83" s="40"/>
      <c r="F83" s="40"/>
      <c r="H83" s="81"/>
    </row>
    <row r="84" spans="2:11" x14ac:dyDescent="0.3">
      <c r="B84" s="30"/>
    </row>
    <row r="85" spans="2:11" ht="13.8" x14ac:dyDescent="0.25">
      <c r="B85" s="5" t="s">
        <v>35</v>
      </c>
      <c r="C85" s="5"/>
      <c r="D85" s="42">
        <f>SUM(D76:D84)</f>
        <v>0</v>
      </c>
      <c r="E85" s="63"/>
      <c r="F85" s="42">
        <f>SUM(F76:F84)</f>
        <v>0</v>
      </c>
      <c r="G85" s="63"/>
      <c r="H85" s="88">
        <f>SUM(H76:H84)</f>
        <v>0</v>
      </c>
      <c r="I85" s="31"/>
      <c r="J85" s="19">
        <v>22</v>
      </c>
      <c r="K85" s="15">
        <v>10</v>
      </c>
    </row>
    <row r="86" spans="2:11" ht="24" x14ac:dyDescent="0.3">
      <c r="J86" s="20" t="s">
        <v>105</v>
      </c>
      <c r="K86" s="15" t="s">
        <v>114</v>
      </c>
    </row>
    <row r="87" spans="2:11" x14ac:dyDescent="0.3">
      <c r="B87" s="1" t="s">
        <v>39</v>
      </c>
      <c r="C87" s="1"/>
      <c r="J87" s="15">
        <v>40</v>
      </c>
      <c r="K87" s="15">
        <v>16</v>
      </c>
    </row>
    <row r="88" spans="2:11" ht="13.8" x14ac:dyDescent="0.25">
      <c r="B88" s="2" t="s">
        <v>44</v>
      </c>
      <c r="D88" s="101"/>
      <c r="E88" s="62"/>
      <c r="F88" s="101"/>
      <c r="G88" s="62"/>
      <c r="H88" s="102"/>
      <c r="J88" s="15">
        <v>40</v>
      </c>
      <c r="K88" s="15">
        <v>16</v>
      </c>
    </row>
    <row r="89" spans="2:11" ht="13.8" x14ac:dyDescent="0.25">
      <c r="B89" s="2" t="s">
        <v>43</v>
      </c>
      <c r="D89" s="101"/>
      <c r="E89" s="62"/>
      <c r="F89" s="101"/>
      <c r="G89" s="62"/>
      <c r="H89" s="103"/>
      <c r="J89" s="15">
        <v>40</v>
      </c>
      <c r="K89" s="15">
        <v>16</v>
      </c>
    </row>
    <row r="90" spans="2:11" ht="13.8" x14ac:dyDescent="0.25">
      <c r="B90" s="2" t="s">
        <v>40</v>
      </c>
      <c r="D90" s="101"/>
      <c r="E90" s="62"/>
      <c r="F90" s="101"/>
      <c r="G90" s="62"/>
      <c r="H90" s="103"/>
      <c r="J90" s="15">
        <v>40</v>
      </c>
      <c r="K90" s="15">
        <v>16</v>
      </c>
    </row>
    <row r="91" spans="2:11" ht="13.8" x14ac:dyDescent="0.25">
      <c r="B91" s="2" t="s">
        <v>41</v>
      </c>
      <c r="D91" s="101"/>
      <c r="E91" s="62"/>
      <c r="F91" s="101"/>
      <c r="G91" s="62"/>
      <c r="H91" s="102"/>
      <c r="J91" s="15">
        <v>40</v>
      </c>
      <c r="K91" s="15">
        <v>16</v>
      </c>
    </row>
    <row r="92" spans="2:11" ht="13.8" x14ac:dyDescent="0.25">
      <c r="B92" s="29"/>
      <c r="D92" s="101"/>
      <c r="E92" s="62"/>
      <c r="F92" s="101"/>
      <c r="G92" s="62"/>
      <c r="H92" s="102"/>
    </row>
    <row r="93" spans="2:11" ht="13.8" x14ac:dyDescent="0.25">
      <c r="B93" s="2" t="s">
        <v>42</v>
      </c>
      <c r="D93" s="101"/>
      <c r="E93" s="62"/>
      <c r="F93" s="101"/>
      <c r="G93" s="62"/>
      <c r="H93" s="102"/>
      <c r="J93" s="15">
        <v>40</v>
      </c>
      <c r="K93" s="15">
        <v>16</v>
      </c>
    </row>
    <row r="94" spans="2:11" ht="13.8" x14ac:dyDescent="0.25">
      <c r="B94" s="2" t="s">
        <v>45</v>
      </c>
      <c r="D94" s="101"/>
      <c r="E94" s="62"/>
      <c r="F94" s="101"/>
      <c r="G94" s="62"/>
      <c r="H94" s="103"/>
      <c r="J94" s="15">
        <v>40</v>
      </c>
      <c r="K94" s="15">
        <v>16</v>
      </c>
    </row>
    <row r="95" spans="2:11" ht="14.25" customHeight="1" x14ac:dyDescent="0.25">
      <c r="B95" s="2" t="s">
        <v>46</v>
      </c>
      <c r="D95" s="101"/>
      <c r="E95" s="62"/>
      <c r="F95" s="101"/>
      <c r="G95" s="62"/>
      <c r="H95" s="103"/>
      <c r="J95" s="15">
        <v>40</v>
      </c>
      <c r="K95" s="15">
        <v>16</v>
      </c>
    </row>
    <row r="96" spans="2:11" ht="13.8" x14ac:dyDescent="0.25">
      <c r="B96" s="2" t="s">
        <v>47</v>
      </c>
      <c r="D96" s="101"/>
      <c r="E96" s="62"/>
      <c r="F96" s="101"/>
      <c r="G96" s="62"/>
      <c r="H96" s="104"/>
      <c r="J96" s="15">
        <v>40</v>
      </c>
      <c r="K96" s="15">
        <v>16</v>
      </c>
    </row>
    <row r="97" spans="1:11" ht="13.8" x14ac:dyDescent="0.25">
      <c r="B97" s="29"/>
      <c r="D97" s="101"/>
      <c r="E97" s="62"/>
      <c r="F97" s="101"/>
      <c r="G97" s="62"/>
      <c r="H97" s="102"/>
    </row>
    <row r="98" spans="1:11" x14ac:dyDescent="0.3">
      <c r="B98" s="30"/>
      <c r="D98" s="105"/>
      <c r="F98" s="105"/>
      <c r="H98" s="106"/>
    </row>
    <row r="99" spans="1:11" ht="15" customHeight="1" x14ac:dyDescent="0.25">
      <c r="B99" s="5" t="s">
        <v>48</v>
      </c>
      <c r="C99" s="5"/>
      <c r="D99" s="42">
        <f>SUM(D88:D98)</f>
        <v>0</v>
      </c>
      <c r="E99" s="63"/>
      <c r="F99" s="42">
        <f>SUM(F88:F98)</f>
        <v>0</v>
      </c>
      <c r="G99" s="63"/>
      <c r="H99" s="83">
        <f>SUM(H88:H98)</f>
        <v>0</v>
      </c>
      <c r="I99" s="31"/>
      <c r="J99" s="19">
        <v>40</v>
      </c>
      <c r="K99" s="15">
        <v>16</v>
      </c>
    </row>
    <row r="100" spans="1:11" ht="24.75" customHeight="1" x14ac:dyDescent="0.3">
      <c r="J100" s="20" t="s">
        <v>105</v>
      </c>
    </row>
    <row r="101" spans="1:11" x14ac:dyDescent="0.3">
      <c r="B101" s="1" t="s">
        <v>49</v>
      </c>
      <c r="C101" s="1"/>
      <c r="J101" s="15">
        <v>43</v>
      </c>
      <c r="K101" s="15">
        <v>16</v>
      </c>
    </row>
    <row r="102" spans="1:11" ht="13.8" x14ac:dyDescent="0.25">
      <c r="B102" s="29"/>
      <c r="D102" s="38"/>
      <c r="E102" s="62"/>
      <c r="F102" s="38"/>
      <c r="G102" s="62"/>
      <c r="H102" s="79"/>
    </row>
    <row r="103" spans="1:11" x14ac:dyDescent="0.3">
      <c r="B103" s="30"/>
      <c r="D103" s="40"/>
      <c r="F103" s="40"/>
      <c r="H103" s="81"/>
    </row>
    <row r="104" spans="1:11" x14ac:dyDescent="0.3">
      <c r="B104" s="30"/>
    </row>
    <row r="105" spans="1:11" ht="13.8" x14ac:dyDescent="0.25">
      <c r="A105" s="1"/>
      <c r="B105" s="5" t="s">
        <v>50</v>
      </c>
      <c r="C105" s="5"/>
      <c r="D105" s="42">
        <f>SUM(D102:D104)</f>
        <v>0</v>
      </c>
      <c r="E105" s="63"/>
      <c r="F105" s="42">
        <f>SUM(F102:F104)</f>
        <v>0</v>
      </c>
      <c r="G105" s="63"/>
      <c r="H105" s="83">
        <f>SUM(H102:H104)</f>
        <v>0</v>
      </c>
      <c r="I105" s="31"/>
      <c r="J105" s="19">
        <v>43</v>
      </c>
      <c r="K105" s="15">
        <v>16</v>
      </c>
    </row>
    <row r="106" spans="1:11" ht="23.25" customHeight="1" x14ac:dyDescent="0.3">
      <c r="B106" s="3"/>
      <c r="C106" s="3"/>
      <c r="J106" s="20" t="s">
        <v>106</v>
      </c>
      <c r="K106" s="18"/>
    </row>
    <row r="107" spans="1:11" x14ac:dyDescent="0.3">
      <c r="B107" s="1" t="s">
        <v>51</v>
      </c>
      <c r="C107" s="1"/>
      <c r="D107" s="59"/>
      <c r="F107" s="59"/>
      <c r="H107" s="89"/>
      <c r="J107" s="15">
        <v>43</v>
      </c>
      <c r="K107" s="15">
        <v>16</v>
      </c>
    </row>
    <row r="108" spans="1:11" ht="13.8" x14ac:dyDescent="0.25">
      <c r="B108" s="12" t="s">
        <v>145</v>
      </c>
      <c r="D108" s="43">
        <v>13000</v>
      </c>
      <c r="E108" s="62"/>
      <c r="F108" s="43">
        <v>12232.55</v>
      </c>
      <c r="G108" s="62"/>
      <c r="H108" s="85">
        <v>20000</v>
      </c>
    </row>
    <row r="109" spans="1:11" ht="13.8" x14ac:dyDescent="0.25">
      <c r="D109" s="43"/>
      <c r="E109" s="62"/>
      <c r="F109" s="43"/>
      <c r="G109" s="62"/>
      <c r="H109" s="85"/>
    </row>
    <row r="110" spans="1:11" ht="13.8" x14ac:dyDescent="0.25">
      <c r="B110" s="12" t="s">
        <v>179</v>
      </c>
      <c r="C110" s="1"/>
      <c r="D110" s="41"/>
      <c r="E110" s="62"/>
      <c r="F110" s="41">
        <v>9528.7800000000007</v>
      </c>
      <c r="G110" s="62"/>
      <c r="H110" s="82"/>
    </row>
    <row r="111" spans="1:11" ht="13.8" x14ac:dyDescent="0.25">
      <c r="B111" s="12" t="s">
        <v>178</v>
      </c>
      <c r="C111" s="1"/>
      <c r="D111" s="41"/>
      <c r="E111" s="62"/>
      <c r="F111" s="41">
        <v>99.99</v>
      </c>
      <c r="G111" s="62"/>
      <c r="H111" s="82"/>
    </row>
    <row r="112" spans="1:11" ht="13.8" x14ac:dyDescent="0.25">
      <c r="B112" s="12"/>
      <c r="D112" s="43"/>
      <c r="E112" s="62"/>
      <c r="F112" s="43"/>
      <c r="G112" s="62"/>
      <c r="H112" s="85"/>
    </row>
    <row r="113" spans="2:11" ht="13.8" x14ac:dyDescent="0.25">
      <c r="B113" s="12"/>
      <c r="D113" s="41"/>
      <c r="E113" s="62"/>
      <c r="F113" s="41"/>
      <c r="H113" s="82"/>
      <c r="I113" s="5"/>
    </row>
    <row r="114" spans="2:11" ht="13.8" x14ac:dyDescent="0.25">
      <c r="D114" s="41"/>
      <c r="E114" s="62"/>
      <c r="F114" s="41"/>
      <c r="H114" s="82"/>
    </row>
    <row r="115" spans="2:11" ht="13.8" x14ac:dyDescent="0.25">
      <c r="B115" s="12"/>
      <c r="C115" s="1"/>
      <c r="D115" s="41"/>
      <c r="E115" s="62"/>
      <c r="F115" s="41"/>
      <c r="G115" s="62"/>
      <c r="H115" s="82"/>
    </row>
    <row r="116" spans="2:11" ht="13.8" x14ac:dyDescent="0.25">
      <c r="B116" s="11" t="s">
        <v>52</v>
      </c>
      <c r="C116" s="5"/>
      <c r="D116" s="42">
        <f>SUM(D108:D113)</f>
        <v>13000</v>
      </c>
      <c r="E116" s="63"/>
      <c r="F116" s="42">
        <f>SUM(F108:F113)</f>
        <v>21861.320000000003</v>
      </c>
      <c r="G116" s="63"/>
      <c r="H116" s="83">
        <f>SUM(H108:H113)</f>
        <v>20000</v>
      </c>
      <c r="I116" s="31"/>
      <c r="J116" s="19">
        <v>43</v>
      </c>
      <c r="K116" s="15">
        <v>16</v>
      </c>
    </row>
    <row r="117" spans="2:11" ht="24" x14ac:dyDescent="0.3">
      <c r="J117" s="20" t="s">
        <v>105</v>
      </c>
    </row>
    <row r="118" spans="2:11" x14ac:dyDescent="0.3">
      <c r="B118" s="1" t="s">
        <v>53</v>
      </c>
      <c r="C118" s="1"/>
      <c r="J118" s="132" t="s">
        <v>114</v>
      </c>
      <c r="K118" s="133"/>
    </row>
    <row r="119" spans="2:11" ht="13.8" x14ac:dyDescent="0.25">
      <c r="B119" s="2" t="s">
        <v>55</v>
      </c>
      <c r="D119" s="43"/>
      <c r="E119" s="62"/>
      <c r="F119" s="43"/>
      <c r="G119" s="62"/>
      <c r="H119" s="90"/>
      <c r="J119" s="15">
        <v>38</v>
      </c>
      <c r="K119" s="15">
        <v>15</v>
      </c>
    </row>
    <row r="120" spans="2:11" ht="13.8" x14ac:dyDescent="0.25">
      <c r="B120" s="2" t="s">
        <v>54</v>
      </c>
      <c r="D120" s="43"/>
      <c r="E120" s="62"/>
      <c r="F120" s="43"/>
      <c r="G120" s="62"/>
      <c r="H120" s="90"/>
      <c r="J120" s="15">
        <v>38</v>
      </c>
      <c r="K120" s="15">
        <v>15</v>
      </c>
    </row>
    <row r="121" spans="2:11" ht="13.8" x14ac:dyDescent="0.25">
      <c r="B121" s="2" t="s">
        <v>56</v>
      </c>
      <c r="D121" s="43"/>
      <c r="E121" s="62"/>
      <c r="F121" s="43"/>
      <c r="G121" s="62"/>
      <c r="H121" s="90"/>
      <c r="J121" s="15">
        <v>38</v>
      </c>
      <c r="K121" s="15">
        <v>15</v>
      </c>
    </row>
    <row r="122" spans="2:11" ht="13.8" x14ac:dyDescent="0.25">
      <c r="B122" s="2" t="s">
        <v>57</v>
      </c>
      <c r="D122" s="43"/>
      <c r="E122" s="62"/>
      <c r="F122" s="43"/>
      <c r="G122" s="62"/>
      <c r="H122" s="90"/>
      <c r="J122" s="15">
        <v>38</v>
      </c>
      <c r="K122" s="15">
        <v>15</v>
      </c>
    </row>
    <row r="123" spans="2:11" ht="13.8" x14ac:dyDescent="0.25">
      <c r="B123" s="2" t="s">
        <v>58</v>
      </c>
      <c r="D123" s="43"/>
      <c r="E123" s="62"/>
      <c r="F123" s="43"/>
      <c r="G123" s="62"/>
      <c r="H123" s="90"/>
      <c r="J123" s="15">
        <v>35</v>
      </c>
      <c r="K123" s="15">
        <v>15</v>
      </c>
    </row>
    <row r="124" spans="2:11" ht="13.8" x14ac:dyDescent="0.25">
      <c r="B124" s="2" t="s">
        <v>59</v>
      </c>
      <c r="D124" s="43"/>
      <c r="E124" s="62"/>
      <c r="F124" s="43"/>
      <c r="G124" s="62"/>
      <c r="H124" s="90"/>
      <c r="J124" s="15">
        <v>38</v>
      </c>
      <c r="K124" s="15">
        <v>15</v>
      </c>
    </row>
    <row r="125" spans="2:11" ht="13.8" x14ac:dyDescent="0.25">
      <c r="B125" s="5" t="s">
        <v>60</v>
      </c>
      <c r="C125" s="5"/>
      <c r="D125" s="42">
        <f>SUM(D119:D124)</f>
        <v>0</v>
      </c>
      <c r="E125" s="63"/>
      <c r="F125" s="42">
        <f>SUM(F119:F124)</f>
        <v>0</v>
      </c>
      <c r="G125" s="63"/>
      <c r="H125" s="83">
        <f>SUM(H119:H124)</f>
        <v>0</v>
      </c>
      <c r="I125" s="31"/>
      <c r="J125" s="19" t="s">
        <v>115</v>
      </c>
      <c r="K125" s="15">
        <v>15</v>
      </c>
    </row>
    <row r="126" spans="2:11" ht="24" x14ac:dyDescent="0.3">
      <c r="J126" s="20" t="s">
        <v>105</v>
      </c>
    </row>
    <row r="127" spans="2:11" x14ac:dyDescent="0.3">
      <c r="B127" s="1" t="s">
        <v>61</v>
      </c>
      <c r="C127" s="1"/>
      <c r="J127" s="132" t="s">
        <v>114</v>
      </c>
      <c r="K127" s="133"/>
    </row>
    <row r="128" spans="2:11" ht="13.8" x14ac:dyDescent="0.25">
      <c r="B128" s="2" t="s">
        <v>62</v>
      </c>
      <c r="D128" s="38"/>
      <c r="E128" s="62"/>
      <c r="F128" s="38"/>
      <c r="G128" s="62"/>
      <c r="H128" s="79"/>
      <c r="J128" s="15">
        <v>40</v>
      </c>
      <c r="K128" s="15">
        <v>16</v>
      </c>
    </row>
    <row r="129" spans="2:11" x14ac:dyDescent="0.3">
      <c r="B129" s="29" t="s">
        <v>4</v>
      </c>
      <c r="D129" s="39"/>
      <c r="F129" s="39"/>
      <c r="H129" s="80"/>
    </row>
    <row r="130" spans="2:11" x14ac:dyDescent="0.3">
      <c r="B130" s="30"/>
      <c r="D130" s="40"/>
      <c r="F130" s="40"/>
      <c r="H130" s="80"/>
    </row>
    <row r="131" spans="2:11" x14ac:dyDescent="0.3">
      <c r="B131" s="2" t="s">
        <v>63</v>
      </c>
      <c r="J131" s="15">
        <v>40</v>
      </c>
      <c r="K131" s="15">
        <v>16</v>
      </c>
    </row>
    <row r="132" spans="2:11" ht="13.8" x14ac:dyDescent="0.25">
      <c r="B132" s="58"/>
      <c r="D132" s="38"/>
      <c r="E132" s="62"/>
      <c r="F132" s="38"/>
      <c r="G132" s="62"/>
      <c r="H132" s="79"/>
    </row>
    <row r="133" spans="2:11" x14ac:dyDescent="0.3">
      <c r="B133" s="30"/>
    </row>
    <row r="134" spans="2:11" ht="13.8" x14ac:dyDescent="0.25">
      <c r="B134" s="5" t="s">
        <v>64</v>
      </c>
      <c r="C134" s="5"/>
      <c r="D134" s="42">
        <f>SUM(D128:D133)</f>
        <v>0</v>
      </c>
      <c r="E134" s="63"/>
      <c r="F134" s="42">
        <f>SUM(F128:F133)</f>
        <v>0</v>
      </c>
      <c r="G134" s="63"/>
      <c r="H134" s="83">
        <f>SUM(H128:H133)</f>
        <v>0</v>
      </c>
      <c r="I134" s="31"/>
      <c r="J134" s="19">
        <v>40</v>
      </c>
      <c r="K134" s="15">
        <v>16</v>
      </c>
    </row>
    <row r="135" spans="2:11" ht="24" x14ac:dyDescent="0.3">
      <c r="J135" s="20" t="s">
        <v>105</v>
      </c>
    </row>
    <row r="136" spans="2:11" x14ac:dyDescent="0.3">
      <c r="B136" s="1" t="s">
        <v>65</v>
      </c>
      <c r="C136" s="1"/>
      <c r="J136" s="130" t="s">
        <v>114</v>
      </c>
      <c r="K136" s="130"/>
    </row>
    <row r="137" spans="2:11" ht="13.8" x14ac:dyDescent="0.25">
      <c r="B137" s="2" t="s">
        <v>66</v>
      </c>
      <c r="D137" s="101"/>
      <c r="E137" s="107"/>
      <c r="F137" s="101"/>
      <c r="G137" s="107"/>
      <c r="H137" s="104"/>
      <c r="J137" s="15">
        <v>43</v>
      </c>
      <c r="K137" s="15">
        <v>16</v>
      </c>
    </row>
    <row r="138" spans="2:11" ht="13.8" x14ac:dyDescent="0.25">
      <c r="B138" s="2" t="s">
        <v>67</v>
      </c>
      <c r="D138" s="101"/>
      <c r="E138" s="107"/>
      <c r="F138" s="101"/>
      <c r="G138" s="107"/>
      <c r="H138" s="104"/>
      <c r="J138" s="15">
        <v>43</v>
      </c>
      <c r="K138" s="15">
        <v>16</v>
      </c>
    </row>
    <row r="139" spans="2:11" ht="13.8" x14ac:dyDescent="0.25">
      <c r="B139" s="2" t="s">
        <v>68</v>
      </c>
      <c r="D139" s="101"/>
      <c r="E139" s="107"/>
      <c r="F139" s="101"/>
      <c r="G139" s="107"/>
      <c r="H139" s="104"/>
      <c r="J139" s="15">
        <v>43</v>
      </c>
      <c r="K139" s="15">
        <v>16</v>
      </c>
    </row>
    <row r="140" spans="2:11" ht="13.8" x14ac:dyDescent="0.25">
      <c r="B140" s="2" t="s">
        <v>69</v>
      </c>
      <c r="D140" s="108"/>
      <c r="E140" s="107"/>
      <c r="F140" s="108"/>
      <c r="G140" s="107"/>
      <c r="H140" s="103"/>
      <c r="J140" s="15">
        <v>39</v>
      </c>
      <c r="K140" s="15">
        <v>16</v>
      </c>
    </row>
    <row r="141" spans="2:11" ht="13.8" x14ac:dyDescent="0.25">
      <c r="B141" s="2" t="s">
        <v>70</v>
      </c>
      <c r="D141" s="108"/>
      <c r="E141" s="107"/>
      <c r="F141" s="108"/>
      <c r="G141" s="107"/>
      <c r="H141" s="103"/>
      <c r="J141" s="15" t="s">
        <v>107</v>
      </c>
      <c r="K141" s="15" t="s">
        <v>108</v>
      </c>
    </row>
    <row r="142" spans="2:11" ht="16.2" x14ac:dyDescent="0.25">
      <c r="B142" s="2" t="s">
        <v>109</v>
      </c>
      <c r="D142" s="108"/>
      <c r="E142" s="107"/>
      <c r="F142" s="108"/>
      <c r="G142" s="107"/>
      <c r="H142" s="103"/>
      <c r="J142" s="15">
        <v>40</v>
      </c>
      <c r="K142" s="15">
        <v>16</v>
      </c>
    </row>
    <row r="143" spans="2:11" ht="13.8" x14ac:dyDescent="0.25">
      <c r="B143" s="2" t="s">
        <v>71</v>
      </c>
      <c r="D143" s="99"/>
      <c r="E143" s="107"/>
      <c r="F143" s="99"/>
      <c r="G143" s="107"/>
      <c r="H143" s="100"/>
      <c r="J143" s="15">
        <v>33</v>
      </c>
      <c r="K143" s="15">
        <v>16</v>
      </c>
    </row>
    <row r="144" spans="2:11" ht="13.8" x14ac:dyDescent="0.25">
      <c r="B144" s="5" t="s">
        <v>72</v>
      </c>
      <c r="C144" s="5"/>
      <c r="D144" s="42">
        <f>SUM(D137:D143)</f>
        <v>0</v>
      </c>
      <c r="E144" s="63"/>
      <c r="F144" s="42">
        <f>SUM(F137:F143)</f>
        <v>0</v>
      </c>
      <c r="G144" s="63"/>
      <c r="H144" s="83">
        <f>SUM(H137:H143)</f>
        <v>0</v>
      </c>
      <c r="I144" s="31"/>
      <c r="J144" s="19" t="s">
        <v>114</v>
      </c>
    </row>
    <row r="145" spans="1:11" ht="24" x14ac:dyDescent="0.3">
      <c r="J145" s="20" t="s">
        <v>106</v>
      </c>
    </row>
    <row r="146" spans="1:11" x14ac:dyDescent="0.3">
      <c r="B146" s="1" t="s">
        <v>73</v>
      </c>
      <c r="C146" s="1"/>
      <c r="D146" s="59"/>
      <c r="F146" s="59"/>
      <c r="H146" s="89"/>
      <c r="J146" s="15">
        <v>43</v>
      </c>
      <c r="K146" s="15">
        <v>16</v>
      </c>
    </row>
    <row r="147" spans="1:11" ht="13.8" x14ac:dyDescent="0.25">
      <c r="B147" s="12" t="s">
        <v>140</v>
      </c>
      <c r="D147" s="41">
        <v>60</v>
      </c>
      <c r="E147" s="62"/>
      <c r="F147" s="41">
        <v>54</v>
      </c>
      <c r="H147" s="82">
        <v>100</v>
      </c>
    </row>
    <row r="148" spans="1:11" ht="13.8" x14ac:dyDescent="0.25">
      <c r="B148" s="12" t="s">
        <v>141</v>
      </c>
      <c r="D148" s="41"/>
      <c r="E148" s="62"/>
      <c r="F148" s="41"/>
      <c r="H148" s="82"/>
    </row>
    <row r="149" spans="1:11" ht="13.8" x14ac:dyDescent="0.25">
      <c r="B149" s="11" t="s">
        <v>74</v>
      </c>
      <c r="C149" s="5"/>
      <c r="D149" s="42">
        <f>SUM(D147:D148)</f>
        <v>60</v>
      </c>
      <c r="E149" s="63"/>
      <c r="F149" s="42">
        <f>SUM(F147:F148)</f>
        <v>54</v>
      </c>
      <c r="G149" s="63"/>
      <c r="H149" s="42">
        <f>SUM(H147:H148)</f>
        <v>100</v>
      </c>
      <c r="I149" s="31"/>
      <c r="J149" s="19">
        <v>43</v>
      </c>
      <c r="K149" s="15">
        <v>16</v>
      </c>
    </row>
    <row r="150" spans="1:11" ht="24.6" thickBot="1" x14ac:dyDescent="0.35">
      <c r="J150" s="20" t="s">
        <v>105</v>
      </c>
    </row>
    <row r="151" spans="1:11" ht="15" thickTop="1" thickBot="1" x14ac:dyDescent="0.3">
      <c r="B151" s="5" t="s">
        <v>75</v>
      </c>
      <c r="C151" s="5"/>
      <c r="D151" s="45">
        <f>SUM(D85+D99+D105+D116+D125+D134+D144+D149)</f>
        <v>13060</v>
      </c>
      <c r="E151" s="66"/>
      <c r="F151" s="45">
        <f>SUM(F85+F99+F105+F116+F125+F134+F144+F149)</f>
        <v>21915.320000000003</v>
      </c>
      <c r="G151" s="66"/>
      <c r="H151" s="87">
        <f>SUM(H85+H99+H105+H116+H125+H134+H144+H149)</f>
        <v>20100</v>
      </c>
      <c r="I151" s="28"/>
      <c r="J151" s="15">
        <v>17</v>
      </c>
      <c r="K151" s="15">
        <v>17</v>
      </c>
    </row>
    <row r="152" spans="1:11" ht="15.6" thickTop="1" thickBot="1" x14ac:dyDescent="0.35"/>
    <row r="153" spans="1:11" thickBot="1" x14ac:dyDescent="0.3">
      <c r="B153" s="5" t="s">
        <v>76</v>
      </c>
      <c r="C153" s="5"/>
      <c r="D153" s="46">
        <f>SUM(D71-D151)</f>
        <v>-5139.9399999999996</v>
      </c>
      <c r="E153" s="67"/>
      <c r="F153" s="46">
        <f>SUM(F71-F151)</f>
        <v>-645.26000000000204</v>
      </c>
      <c r="G153" s="67"/>
      <c r="H153" s="91">
        <f>SUM(H71-H151)</f>
        <v>1253.7400000000016</v>
      </c>
      <c r="I153" s="11"/>
      <c r="J153" s="15">
        <v>18</v>
      </c>
      <c r="K153" s="15">
        <v>18</v>
      </c>
    </row>
    <row r="155" spans="1:11" ht="13.8" x14ac:dyDescent="0.25">
      <c r="B155" s="1"/>
      <c r="C155" s="1"/>
      <c r="D155" s="55" t="s">
        <v>79</v>
      </c>
      <c r="E155" s="68"/>
      <c r="F155" s="47" t="s">
        <v>77</v>
      </c>
      <c r="G155" s="61"/>
      <c r="H155" s="77"/>
      <c r="I155" s="5"/>
    </row>
    <row r="156" spans="1:11" x14ac:dyDescent="0.3">
      <c r="D156" s="47" t="s">
        <v>78</v>
      </c>
      <c r="E156" s="61"/>
      <c r="F156" s="47" t="s">
        <v>78</v>
      </c>
      <c r="G156" s="61"/>
    </row>
    <row r="157" spans="1:11" x14ac:dyDescent="0.3">
      <c r="A157" s="1" t="s">
        <v>80</v>
      </c>
    </row>
    <row r="158" spans="1:11" x14ac:dyDescent="0.3">
      <c r="B158" s="1" t="s">
        <v>136</v>
      </c>
      <c r="C158" s="1"/>
    </row>
    <row r="159" spans="1:11" x14ac:dyDescent="0.3">
      <c r="B159" s="2" t="s">
        <v>81</v>
      </c>
      <c r="D159" s="43">
        <f>D66</f>
        <v>7920.06</v>
      </c>
      <c r="E159" s="62"/>
      <c r="F159" s="43">
        <v>1458.73</v>
      </c>
      <c r="H159" s="89"/>
    </row>
    <row r="160" spans="1:11" x14ac:dyDescent="0.3">
      <c r="B160" s="2" t="s">
        <v>82</v>
      </c>
      <c r="D160" s="41"/>
      <c r="E160" s="62"/>
      <c r="F160" s="41"/>
      <c r="H160" s="89"/>
    </row>
    <row r="161" spans="1:9" x14ac:dyDescent="0.3">
      <c r="B161" s="2" t="s">
        <v>83</v>
      </c>
      <c r="D161" s="41"/>
      <c r="E161" s="62"/>
      <c r="F161" s="41"/>
      <c r="H161" s="89"/>
    </row>
    <row r="162" spans="1:9" x14ac:dyDescent="0.3">
      <c r="B162" s="2" t="s">
        <v>84</v>
      </c>
      <c r="D162" s="38"/>
      <c r="E162" s="62"/>
      <c r="F162" s="38"/>
      <c r="H162" s="89"/>
    </row>
    <row r="163" spans="1:9" x14ac:dyDescent="0.3">
      <c r="B163" s="29"/>
      <c r="D163" s="39"/>
      <c r="F163" s="39"/>
    </row>
    <row r="164" spans="1:9" x14ac:dyDescent="0.3">
      <c r="B164" s="30"/>
    </row>
    <row r="165" spans="1:9" x14ac:dyDescent="0.3">
      <c r="B165" s="5" t="s">
        <v>85</v>
      </c>
      <c r="C165" s="5"/>
      <c r="D165" s="42">
        <f>SUM(D158:D164)</f>
        <v>7920.06</v>
      </c>
      <c r="E165" s="63"/>
      <c r="F165" s="42">
        <f>SUM(F158:F164)</f>
        <v>1458.73</v>
      </c>
      <c r="G165" s="62"/>
    </row>
    <row r="167" spans="1:9" x14ac:dyDescent="0.3">
      <c r="B167" s="1" t="s">
        <v>87</v>
      </c>
      <c r="C167" s="1"/>
      <c r="D167" s="38">
        <v>0</v>
      </c>
      <c r="E167" s="62"/>
      <c r="F167" s="38">
        <v>0</v>
      </c>
    </row>
    <row r="168" spans="1:9" x14ac:dyDescent="0.3">
      <c r="B168" s="29"/>
      <c r="D168" s="39"/>
      <c r="F168" s="39"/>
    </row>
    <row r="169" spans="1:9" x14ac:dyDescent="0.3">
      <c r="B169" s="30"/>
    </row>
    <row r="170" spans="1:9" ht="13.8" x14ac:dyDescent="0.25">
      <c r="B170" s="5" t="s">
        <v>86</v>
      </c>
      <c r="C170" s="5"/>
      <c r="D170" s="42">
        <f>SUM(D168:D169)</f>
        <v>0</v>
      </c>
      <c r="E170" s="63"/>
      <c r="F170" s="42">
        <f>SUM(F168:F169)</f>
        <v>0</v>
      </c>
      <c r="G170" s="62"/>
      <c r="H170" s="77"/>
      <c r="I170" s="5"/>
    </row>
    <row r="171" spans="1:9" thickBot="1" x14ac:dyDescent="0.3">
      <c r="B171" s="5"/>
      <c r="C171" s="5"/>
      <c r="D171" s="36"/>
      <c r="E171" s="62"/>
      <c r="F171" s="36"/>
      <c r="G171" s="62"/>
      <c r="H171" s="77"/>
      <c r="I171" s="5"/>
    </row>
    <row r="172" spans="1:9" ht="15" thickTop="1" thickBot="1" x14ac:dyDescent="0.3">
      <c r="B172" s="5" t="s">
        <v>94</v>
      </c>
      <c r="C172" s="5"/>
      <c r="D172" s="45">
        <f>SUM(D165+D170)</f>
        <v>7920.06</v>
      </c>
      <c r="E172" s="65"/>
      <c r="F172" s="45">
        <f>SUM(F165+F170)</f>
        <v>1458.73</v>
      </c>
      <c r="G172" s="62"/>
      <c r="H172" s="77"/>
      <c r="I172" s="5"/>
    </row>
    <row r="173" spans="1:9" thickTop="1" x14ac:dyDescent="0.25">
      <c r="B173" s="5"/>
      <c r="C173" s="5"/>
      <c r="D173" s="36"/>
      <c r="E173" s="62"/>
      <c r="F173" s="36"/>
      <c r="G173" s="62"/>
      <c r="H173" s="77"/>
      <c r="I173" s="5"/>
    </row>
    <row r="174" spans="1:9" ht="15" thickBot="1" x14ac:dyDescent="0.35"/>
    <row r="175" spans="1:9" ht="15" thickTop="1" x14ac:dyDescent="0.3">
      <c r="A175" s="7" t="s">
        <v>88</v>
      </c>
      <c r="B175" s="8"/>
      <c r="C175" s="8"/>
      <c r="D175" s="32" t="s">
        <v>114</v>
      </c>
      <c r="E175" s="69"/>
      <c r="F175" s="48" t="s">
        <v>93</v>
      </c>
      <c r="G175" s="62"/>
    </row>
    <row r="176" spans="1:9" x14ac:dyDescent="0.3">
      <c r="A176" s="9"/>
      <c r="B176" s="10" t="s">
        <v>89</v>
      </c>
      <c r="C176" s="10"/>
      <c r="D176" s="33" t="s">
        <v>114</v>
      </c>
      <c r="E176" s="70"/>
      <c r="F176" s="49">
        <f>SUM($F$71)</f>
        <v>21270.06</v>
      </c>
      <c r="G176" s="70"/>
    </row>
    <row r="177" spans="1:11" x14ac:dyDescent="0.3">
      <c r="A177" s="9"/>
      <c r="B177" s="10" t="s">
        <v>90</v>
      </c>
      <c r="C177" s="10"/>
      <c r="D177" s="33" t="s">
        <v>114</v>
      </c>
      <c r="E177" s="70"/>
      <c r="F177" s="50">
        <f>SUM($F$172)</f>
        <v>1458.73</v>
      </c>
      <c r="G177" s="70"/>
    </row>
    <row r="178" spans="1:11" x14ac:dyDescent="0.3">
      <c r="A178" s="9"/>
      <c r="B178" s="11" t="s">
        <v>114</v>
      </c>
      <c r="C178" s="11"/>
      <c r="D178" s="33" t="s">
        <v>125</v>
      </c>
      <c r="F178" s="51" t="s">
        <v>114</v>
      </c>
      <c r="G178" s="70"/>
    </row>
    <row r="179" spans="1:11" x14ac:dyDescent="0.3">
      <c r="A179" s="9"/>
      <c r="B179" s="10" t="s">
        <v>91</v>
      </c>
      <c r="C179" s="10"/>
      <c r="D179" s="33" t="s">
        <v>114</v>
      </c>
      <c r="E179" s="70"/>
      <c r="F179" s="49">
        <f>SUM($F$151)</f>
        <v>21915.320000000003</v>
      </c>
      <c r="G179" s="70"/>
    </row>
    <row r="180" spans="1:11" x14ac:dyDescent="0.3">
      <c r="A180" s="9"/>
      <c r="B180" s="10" t="s">
        <v>92</v>
      </c>
      <c r="C180" s="10"/>
      <c r="D180" s="33"/>
      <c r="F180" s="50" t="s">
        <v>114</v>
      </c>
    </row>
    <row r="181" spans="1:11" ht="15" thickBot="1" x14ac:dyDescent="0.35">
      <c r="A181" s="13"/>
      <c r="B181" s="14" t="s">
        <v>114</v>
      </c>
      <c r="C181" s="14"/>
      <c r="D181" s="34"/>
      <c r="E181" s="71"/>
      <c r="F181" s="52" t="s">
        <v>114</v>
      </c>
      <c r="G181" s="70"/>
    </row>
    <row r="182" spans="1:11" ht="15" thickTop="1" x14ac:dyDescent="0.3"/>
    <row r="183" spans="1:11" x14ac:dyDescent="0.3">
      <c r="A183" s="1" t="s">
        <v>137</v>
      </c>
    </row>
    <row r="185" spans="1:11" s="16" customFormat="1" ht="13.2" x14ac:dyDescent="0.25">
      <c r="B185" s="23" t="s">
        <v>138</v>
      </c>
      <c r="C185" s="23"/>
      <c r="D185" s="56"/>
      <c r="E185" s="72"/>
      <c r="F185" s="53"/>
      <c r="G185" s="74"/>
      <c r="H185" s="92"/>
      <c r="I185" s="24"/>
      <c r="J185" s="25"/>
      <c r="K185" s="25"/>
    </row>
    <row r="186" spans="1:11" s="16" customFormat="1" ht="13.2" x14ac:dyDescent="0.25">
      <c r="B186" s="23" t="s">
        <v>119</v>
      </c>
      <c r="C186" s="23"/>
      <c r="D186" s="56"/>
      <c r="E186" s="72"/>
      <c r="F186" s="53"/>
      <c r="G186" s="74"/>
      <c r="H186" s="92"/>
      <c r="I186" s="24"/>
      <c r="J186" s="25"/>
      <c r="K186" s="25"/>
    </row>
    <row r="187" spans="1:11" s="16" customFormat="1" ht="13.2" x14ac:dyDescent="0.25">
      <c r="B187" s="23" t="s">
        <v>120</v>
      </c>
      <c r="C187" s="23"/>
      <c r="D187" s="56"/>
      <c r="E187" s="72"/>
      <c r="F187" s="53"/>
      <c r="G187" s="74"/>
      <c r="H187" s="92"/>
      <c r="I187" s="24"/>
      <c r="J187" s="25"/>
      <c r="K187" s="25"/>
    </row>
    <row r="188" spans="1:11" s="16" customFormat="1" ht="13.2" x14ac:dyDescent="0.25">
      <c r="B188" s="23" t="s">
        <v>121</v>
      </c>
      <c r="C188" s="23"/>
      <c r="D188" s="56"/>
      <c r="E188" s="72"/>
      <c r="F188" s="53"/>
      <c r="G188" s="74"/>
      <c r="H188" s="92"/>
      <c r="I188" s="24"/>
      <c r="J188" s="25"/>
      <c r="K188" s="25"/>
    </row>
    <row r="189" spans="1:11" x14ac:dyDescent="0.3">
      <c r="B189" s="17"/>
      <c r="C189" s="17"/>
      <c r="D189" s="56"/>
      <c r="E189" s="72"/>
    </row>
    <row r="190" spans="1:11" s="16" customFormat="1" ht="13.2" x14ac:dyDescent="0.25">
      <c r="B190" s="23" t="s">
        <v>122</v>
      </c>
      <c r="C190" s="23"/>
      <c r="D190" s="56"/>
      <c r="E190" s="72"/>
      <c r="F190" s="53"/>
      <c r="G190" s="74"/>
      <c r="H190" s="92"/>
      <c r="I190" s="24"/>
      <c r="J190" s="25"/>
      <c r="K190" s="25"/>
    </row>
    <row r="191" spans="1:11" s="16" customFormat="1" ht="13.2" x14ac:dyDescent="0.25">
      <c r="B191" s="23" t="s">
        <v>123</v>
      </c>
      <c r="C191" s="23"/>
      <c r="D191" s="56"/>
      <c r="E191" s="72"/>
      <c r="F191" s="53"/>
      <c r="G191" s="74"/>
      <c r="H191" s="92"/>
      <c r="I191" s="24"/>
      <c r="J191" s="25"/>
      <c r="K191" s="25"/>
    </row>
    <row r="192" spans="1:11" ht="9.75" customHeight="1" x14ac:dyDescent="0.3">
      <c r="D192" s="57"/>
      <c r="E192" s="73"/>
    </row>
    <row r="193" spans="2:8" x14ac:dyDescent="0.3">
      <c r="B193" s="1" t="s">
        <v>116</v>
      </c>
      <c r="C193" s="1"/>
      <c r="D193" s="57"/>
      <c r="E193" s="73"/>
    </row>
    <row r="194" spans="2:8" ht="7.5" customHeight="1" x14ac:dyDescent="0.3">
      <c r="D194" s="57"/>
      <c r="E194" s="73"/>
    </row>
    <row r="195" spans="2:8" x14ac:dyDescent="0.3">
      <c r="B195" s="21" t="s">
        <v>129</v>
      </c>
      <c r="C195" s="21"/>
      <c r="D195" s="57"/>
      <c r="E195" s="73"/>
    </row>
    <row r="196" spans="2:8" x14ac:dyDescent="0.3">
      <c r="B196" s="21" t="s">
        <v>124</v>
      </c>
      <c r="C196" s="21"/>
      <c r="D196" s="57"/>
      <c r="E196" s="73"/>
    </row>
    <row r="197" spans="2:8" ht="5.25" customHeight="1" x14ac:dyDescent="0.3">
      <c r="B197" s="21" t="s">
        <v>114</v>
      </c>
      <c r="C197" s="21"/>
      <c r="D197" s="57"/>
      <c r="E197" s="73"/>
    </row>
    <row r="198" spans="2:8" x14ac:dyDescent="0.3">
      <c r="B198" s="21" t="s">
        <v>127</v>
      </c>
      <c r="C198" s="21"/>
      <c r="D198" s="57"/>
      <c r="E198" s="73"/>
      <c r="F198" s="54" t="s">
        <v>114</v>
      </c>
      <c r="G198" s="75"/>
      <c r="H198" s="78" t="s">
        <v>114</v>
      </c>
    </row>
    <row r="199" spans="2:8" x14ac:dyDescent="0.3">
      <c r="B199" s="21" t="s">
        <v>126</v>
      </c>
      <c r="C199" s="21"/>
      <c r="D199" s="57"/>
      <c r="E199" s="73"/>
    </row>
    <row r="200" spans="2:8" ht="10.5" customHeight="1" x14ac:dyDescent="0.3">
      <c r="B200" s="21"/>
      <c r="C200" s="21"/>
      <c r="D200" s="57"/>
      <c r="E200" s="73"/>
    </row>
    <row r="201" spans="2:8" x14ac:dyDescent="0.3">
      <c r="B201" s="1" t="s">
        <v>117</v>
      </c>
      <c r="C201" s="1"/>
    </row>
    <row r="202" spans="2:8" ht="6" customHeight="1" x14ac:dyDescent="0.3"/>
    <row r="203" spans="2:8" x14ac:dyDescent="0.3">
      <c r="B203" s="21" t="s">
        <v>118</v>
      </c>
      <c r="C203" s="21"/>
    </row>
    <row r="204" spans="2:8" x14ac:dyDescent="0.3">
      <c r="B204" s="21" t="s">
        <v>124</v>
      </c>
      <c r="C204" s="21"/>
    </row>
    <row r="205" spans="2:8" ht="9" customHeight="1" x14ac:dyDescent="0.3">
      <c r="B205" s="21" t="s">
        <v>114</v>
      </c>
      <c r="C205" s="21"/>
    </row>
    <row r="206" spans="2:8" x14ac:dyDescent="0.3">
      <c r="B206" s="21" t="s">
        <v>128</v>
      </c>
      <c r="C206" s="21"/>
    </row>
    <row r="207" spans="2:8" x14ac:dyDescent="0.3">
      <c r="B207" s="21" t="s">
        <v>126</v>
      </c>
      <c r="C207" s="21"/>
    </row>
    <row r="817" spans="1:1" x14ac:dyDescent="0.3">
      <c r="A817" t="s">
        <v>95</v>
      </c>
    </row>
  </sheetData>
  <mergeCells count="7">
    <mergeCell ref="J118:K118"/>
    <mergeCell ref="J127:K127"/>
    <mergeCell ref="J136:K136"/>
    <mergeCell ref="A1:H1"/>
    <mergeCell ref="A2:H2"/>
    <mergeCell ref="A3:H3"/>
    <mergeCell ref="J3:K3"/>
  </mergeCells>
  <phoneticPr fontId="0"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National</vt:lpstr>
      <vt:lpstr>Mid-Atlantic</vt:lpstr>
      <vt:lpstr>New England</vt:lpstr>
      <vt:lpstr>SouthEast</vt:lpstr>
      <vt:lpstr>NorthWest</vt:lpstr>
      <vt:lpstr>Midwest</vt:lpstr>
      <vt:lpstr>San Diego</vt:lpstr>
      <vt:lpstr>Chesapeake</vt:lpstr>
      <vt:lpstr>Bay Area</vt:lpstr>
      <vt:lpstr>National!Print_Area</vt:lpstr>
    </vt:vector>
  </TitlesOfParts>
  <Company>Hathaway Consulting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Ruth Hathaway</dc:creator>
  <cp:lastModifiedBy>Aniket Gupta</cp:lastModifiedBy>
  <cp:lastPrinted>2003-02-16T23:22:39Z</cp:lastPrinted>
  <dcterms:created xsi:type="dcterms:W3CDTF">2001-02-19T20:45:15Z</dcterms:created>
  <dcterms:modified xsi:type="dcterms:W3CDTF">2024-02-03T22:15:25Z</dcterms:modified>
</cp:coreProperties>
</file>