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15311A3-C453-4A57-945B-97960B0D0ABC}" xr6:coauthVersionLast="47" xr6:coauthVersionMax="47" xr10:uidLastSave="{00000000-0000-0000-0000-000000000000}"/>
  <bookViews>
    <workbookView xWindow="3348" yWindow="3348" windowWidth="17280" windowHeight="8880"/>
  </bookViews>
  <sheets>
    <sheet name="jUSTICE" sheetId="1" r:id="rId1"/>
  </sheets>
  <definedNames>
    <definedName name="_xlnm.Print_Area" localSheetId="0">jUSTICE!$A$1:$P$663</definedName>
    <definedName name="_xlnm.Print_Titles" localSheetId="0">jUSTICE!$2:$4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D6" i="1" s="1"/>
  <c r="D5" i="1" s="1"/>
  <c r="E7" i="1"/>
  <c r="E6" i="1" s="1"/>
  <c r="E5" i="1" s="1"/>
  <c r="I7" i="1"/>
  <c r="J7" i="1"/>
  <c r="K7" i="1"/>
  <c r="K6" i="1" s="1"/>
  <c r="K5" i="1" s="1"/>
  <c r="L7" i="1"/>
  <c r="M7" i="1"/>
  <c r="M6" i="1" s="1"/>
  <c r="M5" i="1" s="1"/>
  <c r="N7" i="1"/>
  <c r="C10" i="1"/>
  <c r="D10" i="1"/>
  <c r="E10" i="1"/>
  <c r="I10" i="1"/>
  <c r="J10" i="1"/>
  <c r="K10" i="1"/>
  <c r="L10" i="1"/>
  <c r="M10" i="1"/>
  <c r="N10" i="1"/>
  <c r="C13" i="1"/>
  <c r="D13" i="1"/>
  <c r="E13" i="1"/>
  <c r="I13" i="1"/>
  <c r="J13" i="1"/>
  <c r="K13" i="1"/>
  <c r="L13" i="1"/>
  <c r="M13" i="1"/>
  <c r="N13" i="1"/>
  <c r="C16" i="1"/>
  <c r="D16" i="1"/>
  <c r="E16" i="1"/>
  <c r="I16" i="1"/>
  <c r="J16" i="1"/>
  <c r="K16" i="1"/>
  <c r="L16" i="1"/>
  <c r="M16" i="1"/>
  <c r="N16" i="1"/>
  <c r="C19" i="1"/>
  <c r="D19" i="1"/>
  <c r="E19" i="1"/>
  <c r="I19" i="1"/>
  <c r="J19" i="1"/>
  <c r="K19" i="1"/>
  <c r="L19" i="1"/>
  <c r="M19" i="1"/>
  <c r="N19" i="1"/>
  <c r="C22" i="1"/>
  <c r="D22" i="1"/>
  <c r="E22" i="1"/>
  <c r="I22" i="1"/>
  <c r="J22" i="1"/>
  <c r="K22" i="1"/>
  <c r="L22" i="1"/>
  <c r="M22" i="1"/>
  <c r="N22" i="1"/>
  <c r="C26" i="1"/>
  <c r="D26" i="1"/>
  <c r="E26" i="1"/>
  <c r="I26" i="1"/>
  <c r="J26" i="1"/>
  <c r="K26" i="1"/>
  <c r="L26" i="1"/>
  <c r="M26" i="1"/>
  <c r="N26" i="1"/>
  <c r="C29" i="1"/>
  <c r="D29" i="1"/>
  <c r="E29" i="1"/>
  <c r="I29" i="1"/>
  <c r="J29" i="1"/>
  <c r="K29" i="1"/>
  <c r="L29" i="1"/>
  <c r="M29" i="1"/>
  <c r="N29" i="1"/>
  <c r="C32" i="1"/>
  <c r="D32" i="1"/>
  <c r="E32" i="1"/>
  <c r="I32" i="1"/>
  <c r="J32" i="1"/>
  <c r="K32" i="1"/>
  <c r="L32" i="1"/>
  <c r="M32" i="1"/>
  <c r="N32" i="1"/>
  <c r="C37" i="1"/>
  <c r="D37" i="1"/>
  <c r="E37" i="1"/>
  <c r="I37" i="1"/>
  <c r="J37" i="1"/>
  <c r="K37" i="1"/>
  <c r="L37" i="1"/>
  <c r="M37" i="1"/>
  <c r="C42" i="1"/>
  <c r="D42" i="1"/>
  <c r="E42" i="1"/>
  <c r="I42" i="1"/>
  <c r="J42" i="1"/>
  <c r="K42" i="1"/>
  <c r="L42" i="1"/>
  <c r="M42" i="1"/>
  <c r="N42" i="1"/>
  <c r="C45" i="1"/>
  <c r="D45" i="1"/>
  <c r="E45" i="1"/>
  <c r="I45" i="1"/>
  <c r="J45" i="1"/>
  <c r="K45" i="1"/>
  <c r="L45" i="1"/>
  <c r="M45" i="1"/>
  <c r="N45" i="1"/>
  <c r="C48" i="1"/>
  <c r="D48" i="1"/>
  <c r="E48" i="1"/>
  <c r="I48" i="1"/>
  <c r="J48" i="1"/>
  <c r="K48" i="1"/>
  <c r="L48" i="1"/>
  <c r="M48" i="1"/>
  <c r="N48" i="1"/>
  <c r="C52" i="1"/>
  <c r="D52" i="1"/>
  <c r="E52" i="1"/>
  <c r="I52" i="1"/>
  <c r="J52" i="1"/>
  <c r="K52" i="1"/>
  <c r="L52" i="1"/>
  <c r="M52" i="1"/>
  <c r="N52" i="1"/>
  <c r="C55" i="1"/>
  <c r="D55" i="1"/>
  <c r="E55" i="1"/>
  <c r="I55" i="1"/>
  <c r="J55" i="1"/>
  <c r="K55" i="1"/>
  <c r="L55" i="1"/>
  <c r="M55" i="1"/>
  <c r="N55" i="1"/>
  <c r="C58" i="1"/>
  <c r="D58" i="1"/>
  <c r="E58" i="1"/>
  <c r="I58" i="1"/>
  <c r="J58" i="1"/>
  <c r="K58" i="1"/>
  <c r="L58" i="1"/>
  <c r="M58" i="1"/>
  <c r="N58" i="1"/>
  <c r="C61" i="1"/>
  <c r="D61" i="1"/>
  <c r="E61" i="1"/>
  <c r="I61" i="1"/>
  <c r="J61" i="1"/>
  <c r="K61" i="1"/>
  <c r="L61" i="1"/>
  <c r="M61" i="1"/>
  <c r="N61" i="1"/>
  <c r="C64" i="1"/>
  <c r="D64" i="1"/>
  <c r="E64" i="1"/>
  <c r="I64" i="1"/>
  <c r="J64" i="1"/>
  <c r="K64" i="1"/>
  <c r="L64" i="1"/>
  <c r="M64" i="1"/>
  <c r="N64" i="1"/>
  <c r="C70" i="1"/>
  <c r="C6" i="1" s="1"/>
  <c r="C5" i="1" s="1"/>
  <c r="D70" i="1"/>
  <c r="E70" i="1"/>
  <c r="I70" i="1"/>
  <c r="I6" i="1" s="1"/>
  <c r="I5" i="1" s="1"/>
  <c r="J70" i="1"/>
  <c r="J6" i="1" s="1"/>
  <c r="J5" i="1" s="1"/>
  <c r="K70" i="1"/>
  <c r="L70" i="1"/>
  <c r="M70" i="1"/>
  <c r="N70" i="1"/>
  <c r="N6" i="1" s="1"/>
  <c r="N5" i="1" s="1"/>
  <c r="C73" i="1"/>
  <c r="D73" i="1"/>
  <c r="E73" i="1"/>
  <c r="I73" i="1"/>
  <c r="J73" i="1"/>
  <c r="K73" i="1"/>
  <c r="L73" i="1"/>
  <c r="M73" i="1"/>
  <c r="N73" i="1"/>
  <c r="C76" i="1"/>
  <c r="D76" i="1"/>
  <c r="E76" i="1"/>
  <c r="I76" i="1"/>
  <c r="J76" i="1"/>
  <c r="K76" i="1"/>
  <c r="L76" i="1"/>
  <c r="M76" i="1"/>
  <c r="N76" i="1"/>
  <c r="C80" i="1"/>
  <c r="D80" i="1"/>
  <c r="E80" i="1"/>
  <c r="I80" i="1"/>
  <c r="J80" i="1"/>
  <c r="K80" i="1"/>
  <c r="L80" i="1"/>
  <c r="M80" i="1"/>
  <c r="N80" i="1"/>
  <c r="C83" i="1"/>
  <c r="D83" i="1"/>
  <c r="E83" i="1"/>
  <c r="I83" i="1"/>
  <c r="J83" i="1"/>
  <c r="K83" i="1"/>
  <c r="L83" i="1"/>
  <c r="M83" i="1"/>
  <c r="N83" i="1"/>
  <c r="C86" i="1"/>
  <c r="D86" i="1"/>
  <c r="E86" i="1"/>
  <c r="I86" i="1"/>
  <c r="J86" i="1"/>
  <c r="K86" i="1"/>
  <c r="L86" i="1"/>
  <c r="M86" i="1"/>
  <c r="N86" i="1"/>
  <c r="C90" i="1"/>
  <c r="D90" i="1"/>
  <c r="E90" i="1"/>
  <c r="I90" i="1"/>
  <c r="J90" i="1"/>
  <c r="K90" i="1"/>
  <c r="L90" i="1"/>
  <c r="M90" i="1"/>
  <c r="N90" i="1"/>
  <c r="C93" i="1"/>
  <c r="D93" i="1"/>
  <c r="E93" i="1"/>
  <c r="I93" i="1"/>
  <c r="J93" i="1"/>
  <c r="K93" i="1"/>
  <c r="L93" i="1"/>
  <c r="M93" i="1"/>
  <c r="N93" i="1"/>
  <c r="C96" i="1"/>
  <c r="D96" i="1"/>
  <c r="E96" i="1"/>
  <c r="I96" i="1"/>
  <c r="J96" i="1"/>
  <c r="K96" i="1"/>
  <c r="L96" i="1"/>
  <c r="M96" i="1"/>
  <c r="N96" i="1"/>
  <c r="C100" i="1"/>
  <c r="D100" i="1"/>
  <c r="E100" i="1"/>
  <c r="I100" i="1"/>
  <c r="J100" i="1"/>
  <c r="K100" i="1"/>
  <c r="L100" i="1"/>
  <c r="M100" i="1"/>
  <c r="N100" i="1"/>
  <c r="C104" i="1"/>
  <c r="D104" i="1"/>
  <c r="E104" i="1"/>
  <c r="I104" i="1"/>
  <c r="J104" i="1"/>
  <c r="K104" i="1"/>
  <c r="L104" i="1"/>
  <c r="M104" i="1"/>
  <c r="N104" i="1"/>
  <c r="C108" i="1"/>
  <c r="D108" i="1"/>
  <c r="E108" i="1"/>
  <c r="I108" i="1"/>
  <c r="J108" i="1"/>
  <c r="K108" i="1"/>
  <c r="L108" i="1"/>
  <c r="M108" i="1"/>
  <c r="N108" i="1"/>
  <c r="C133" i="1"/>
  <c r="D133" i="1"/>
  <c r="E133" i="1"/>
  <c r="I133" i="1"/>
  <c r="J133" i="1"/>
  <c r="K133" i="1"/>
  <c r="L133" i="1"/>
  <c r="M133" i="1"/>
  <c r="N133" i="1"/>
  <c r="C139" i="1"/>
  <c r="D139" i="1"/>
  <c r="E139" i="1"/>
  <c r="C145" i="1"/>
  <c r="D145" i="1"/>
  <c r="E145" i="1"/>
  <c r="C149" i="1"/>
  <c r="D149" i="1"/>
  <c r="E149" i="1"/>
  <c r="C154" i="1"/>
  <c r="D154" i="1"/>
  <c r="E154" i="1"/>
  <c r="C157" i="1"/>
  <c r="D157" i="1"/>
  <c r="E157" i="1"/>
  <c r="I157" i="1"/>
  <c r="J157" i="1"/>
  <c r="K157" i="1"/>
  <c r="L157" i="1"/>
  <c r="M157" i="1"/>
  <c r="N157" i="1"/>
  <c r="C160" i="1"/>
  <c r="D160" i="1"/>
  <c r="E160" i="1"/>
  <c r="I160" i="1"/>
  <c r="J160" i="1"/>
  <c r="K160" i="1"/>
  <c r="L160" i="1"/>
  <c r="M160" i="1"/>
  <c r="N160" i="1"/>
  <c r="C164" i="1"/>
  <c r="D164" i="1"/>
  <c r="E164" i="1"/>
  <c r="I164" i="1"/>
  <c r="J164" i="1"/>
  <c r="K164" i="1"/>
  <c r="L164" i="1"/>
  <c r="M164" i="1"/>
  <c r="N164" i="1"/>
  <c r="C175" i="1"/>
  <c r="D175" i="1"/>
  <c r="E175" i="1"/>
  <c r="I175" i="1"/>
  <c r="J175" i="1"/>
  <c r="K175" i="1"/>
  <c r="L175" i="1"/>
  <c r="M175" i="1"/>
  <c r="N175" i="1"/>
  <c r="C196" i="1"/>
  <c r="D196" i="1"/>
  <c r="E196" i="1"/>
  <c r="I196" i="1"/>
  <c r="J196" i="1"/>
  <c r="K196" i="1"/>
  <c r="L196" i="1"/>
  <c r="M196" i="1"/>
  <c r="N196" i="1"/>
  <c r="C199" i="1"/>
  <c r="D199" i="1"/>
  <c r="E199" i="1"/>
  <c r="I199" i="1"/>
  <c r="J199" i="1"/>
  <c r="K199" i="1"/>
  <c r="L199" i="1"/>
  <c r="M199" i="1"/>
  <c r="N199" i="1"/>
  <c r="C202" i="1"/>
  <c r="D202" i="1"/>
  <c r="E202" i="1"/>
  <c r="I202" i="1"/>
  <c r="J202" i="1"/>
  <c r="K202" i="1"/>
  <c r="L202" i="1"/>
  <c r="M202" i="1"/>
  <c r="N202" i="1"/>
  <c r="C205" i="1"/>
  <c r="D205" i="1"/>
  <c r="E205" i="1"/>
  <c r="I205" i="1"/>
  <c r="J205" i="1"/>
  <c r="K205" i="1"/>
  <c r="L205" i="1"/>
  <c r="M205" i="1"/>
  <c r="N205" i="1"/>
  <c r="C208" i="1"/>
  <c r="D208" i="1"/>
  <c r="E208" i="1"/>
  <c r="I208" i="1"/>
  <c r="J208" i="1"/>
  <c r="K208" i="1"/>
  <c r="L208" i="1"/>
  <c r="M208" i="1"/>
  <c r="N208" i="1"/>
  <c r="C211" i="1"/>
  <c r="D211" i="1"/>
  <c r="E211" i="1"/>
  <c r="I211" i="1"/>
  <c r="J211" i="1"/>
  <c r="K211" i="1"/>
  <c r="L211" i="1"/>
  <c r="M211" i="1"/>
  <c r="N211" i="1"/>
  <c r="C214" i="1"/>
  <c r="D214" i="1"/>
  <c r="E214" i="1"/>
  <c r="I214" i="1"/>
  <c r="J214" i="1"/>
  <c r="K214" i="1"/>
  <c r="L214" i="1"/>
  <c r="M214" i="1"/>
  <c r="N214" i="1"/>
  <c r="C217" i="1"/>
  <c r="D217" i="1"/>
  <c r="E217" i="1"/>
  <c r="I217" i="1"/>
  <c r="J217" i="1"/>
  <c r="K217" i="1"/>
  <c r="L217" i="1"/>
  <c r="M217" i="1"/>
  <c r="N217" i="1"/>
  <c r="C220" i="1"/>
  <c r="D220" i="1"/>
  <c r="E220" i="1"/>
  <c r="I220" i="1"/>
  <c r="J220" i="1"/>
  <c r="K220" i="1"/>
  <c r="L220" i="1"/>
  <c r="M220" i="1"/>
  <c r="N220" i="1"/>
  <c r="C223" i="1"/>
  <c r="D223" i="1"/>
  <c r="E223" i="1"/>
  <c r="I223" i="1"/>
  <c r="J223" i="1"/>
  <c r="K223" i="1"/>
  <c r="L223" i="1"/>
  <c r="M223" i="1"/>
  <c r="N223" i="1"/>
  <c r="C228" i="1"/>
  <c r="D228" i="1"/>
  <c r="E228" i="1"/>
  <c r="I228" i="1"/>
  <c r="J228" i="1"/>
  <c r="K228" i="1"/>
  <c r="L228" i="1"/>
  <c r="M228" i="1"/>
  <c r="N228" i="1"/>
  <c r="C231" i="1"/>
  <c r="D231" i="1"/>
  <c r="E231" i="1"/>
  <c r="I231" i="1"/>
  <c r="J231" i="1"/>
  <c r="K231" i="1"/>
  <c r="L231" i="1"/>
  <c r="M231" i="1"/>
  <c r="N231" i="1"/>
  <c r="C234" i="1"/>
  <c r="D234" i="1"/>
  <c r="E234" i="1"/>
  <c r="I234" i="1"/>
  <c r="J234" i="1"/>
  <c r="K234" i="1"/>
  <c r="L234" i="1"/>
  <c r="M234" i="1"/>
  <c r="N234" i="1"/>
  <c r="C237" i="1"/>
  <c r="D237" i="1"/>
  <c r="E237" i="1"/>
  <c r="I237" i="1"/>
  <c r="J237" i="1"/>
  <c r="K237" i="1"/>
  <c r="L237" i="1"/>
  <c r="M237" i="1"/>
  <c r="N237" i="1"/>
  <c r="C240" i="1"/>
  <c r="D240" i="1"/>
  <c r="E240" i="1"/>
  <c r="I240" i="1"/>
  <c r="J240" i="1"/>
  <c r="K240" i="1"/>
  <c r="L240" i="1"/>
  <c r="M240" i="1"/>
  <c r="N240" i="1"/>
  <c r="C245" i="1"/>
  <c r="D245" i="1"/>
  <c r="E245" i="1"/>
  <c r="I245" i="1"/>
  <c r="J245" i="1"/>
  <c r="K245" i="1"/>
  <c r="L245" i="1"/>
  <c r="M245" i="1"/>
  <c r="N245" i="1"/>
  <c r="C250" i="1"/>
  <c r="D250" i="1"/>
  <c r="E250" i="1"/>
  <c r="I250" i="1"/>
  <c r="J250" i="1"/>
  <c r="K250" i="1"/>
  <c r="L250" i="1"/>
  <c r="M250" i="1"/>
  <c r="N250" i="1"/>
  <c r="C254" i="1"/>
  <c r="D254" i="1"/>
  <c r="E254" i="1"/>
  <c r="I254" i="1"/>
  <c r="J254" i="1"/>
  <c r="K254" i="1"/>
  <c r="L254" i="1"/>
  <c r="M254" i="1"/>
  <c r="N254" i="1"/>
  <c r="C257" i="1"/>
  <c r="D257" i="1"/>
  <c r="E257" i="1"/>
  <c r="I257" i="1"/>
  <c r="J257" i="1"/>
  <c r="K257" i="1"/>
  <c r="L257" i="1"/>
  <c r="M257" i="1"/>
  <c r="N257" i="1"/>
  <c r="C262" i="1"/>
  <c r="D262" i="1"/>
  <c r="E262" i="1"/>
  <c r="I262" i="1"/>
  <c r="J262" i="1"/>
  <c r="K262" i="1"/>
  <c r="L262" i="1"/>
  <c r="M262" i="1"/>
  <c r="N262" i="1"/>
  <c r="C348" i="1"/>
  <c r="D348" i="1"/>
  <c r="E348" i="1"/>
  <c r="I348" i="1"/>
  <c r="J348" i="1"/>
  <c r="K348" i="1"/>
  <c r="L348" i="1"/>
  <c r="M348" i="1"/>
  <c r="N348" i="1"/>
  <c r="C351" i="1"/>
  <c r="D351" i="1"/>
  <c r="E351" i="1"/>
  <c r="I351" i="1"/>
  <c r="J351" i="1"/>
  <c r="K351" i="1"/>
  <c r="L351" i="1"/>
  <c r="M351" i="1"/>
  <c r="N351" i="1"/>
  <c r="C354" i="1"/>
  <c r="D354" i="1"/>
  <c r="E354" i="1"/>
  <c r="I354" i="1"/>
  <c r="J354" i="1"/>
  <c r="K354" i="1"/>
  <c r="L354" i="1"/>
  <c r="M354" i="1"/>
  <c r="N354" i="1"/>
  <c r="C362" i="1"/>
  <c r="D362" i="1"/>
  <c r="E362" i="1"/>
  <c r="I362" i="1"/>
  <c r="J362" i="1"/>
  <c r="K362" i="1"/>
  <c r="L362" i="1"/>
  <c r="M362" i="1"/>
  <c r="N362" i="1"/>
  <c r="C365" i="1"/>
  <c r="D365" i="1"/>
  <c r="E365" i="1"/>
  <c r="I365" i="1"/>
  <c r="J365" i="1"/>
  <c r="K365" i="1"/>
  <c r="L365" i="1"/>
  <c r="M365" i="1"/>
  <c r="N365" i="1"/>
  <c r="C374" i="1"/>
  <c r="D374" i="1"/>
  <c r="E374" i="1"/>
  <c r="I374" i="1"/>
  <c r="J374" i="1"/>
  <c r="K374" i="1"/>
  <c r="L374" i="1"/>
  <c r="L6" i="1" s="1"/>
  <c r="L5" i="1" s="1"/>
  <c r="M374" i="1"/>
  <c r="N374" i="1"/>
  <c r="C391" i="1"/>
  <c r="D391" i="1"/>
  <c r="E391" i="1"/>
  <c r="I391" i="1"/>
  <c r="J391" i="1"/>
  <c r="K391" i="1"/>
  <c r="L391" i="1"/>
  <c r="M391" i="1"/>
  <c r="N391" i="1"/>
  <c r="C394" i="1"/>
  <c r="D394" i="1"/>
  <c r="E394" i="1"/>
  <c r="I394" i="1"/>
  <c r="J394" i="1"/>
  <c r="K394" i="1"/>
  <c r="L394" i="1"/>
  <c r="M394" i="1"/>
  <c r="N394" i="1"/>
  <c r="C397" i="1"/>
  <c r="D397" i="1"/>
  <c r="E397" i="1"/>
  <c r="I397" i="1"/>
  <c r="J397" i="1"/>
  <c r="K397" i="1"/>
  <c r="L397" i="1"/>
  <c r="M397" i="1"/>
  <c r="N397" i="1"/>
  <c r="C401" i="1"/>
  <c r="D401" i="1"/>
  <c r="E401" i="1"/>
  <c r="C404" i="1"/>
  <c r="D404" i="1"/>
  <c r="E404" i="1"/>
  <c r="I404" i="1"/>
  <c r="J404" i="1"/>
  <c r="K404" i="1"/>
  <c r="L404" i="1"/>
  <c r="M404" i="1"/>
  <c r="N404" i="1"/>
  <c r="C418" i="1"/>
  <c r="D418" i="1"/>
  <c r="E418" i="1"/>
  <c r="I418" i="1"/>
  <c r="J418" i="1"/>
  <c r="K418" i="1"/>
  <c r="L418" i="1"/>
  <c r="M418" i="1"/>
  <c r="N418" i="1"/>
  <c r="C421" i="1"/>
  <c r="D421" i="1"/>
  <c r="E421" i="1"/>
  <c r="I421" i="1"/>
  <c r="J421" i="1"/>
  <c r="K421" i="1"/>
  <c r="L421" i="1"/>
  <c r="M421" i="1"/>
  <c r="N421" i="1"/>
  <c r="C424" i="1"/>
  <c r="D424" i="1"/>
  <c r="E424" i="1"/>
  <c r="I424" i="1"/>
  <c r="J424" i="1"/>
  <c r="K424" i="1"/>
  <c r="L424" i="1"/>
  <c r="M424" i="1"/>
  <c r="N424" i="1"/>
  <c r="C427" i="1"/>
  <c r="D427" i="1"/>
  <c r="E427" i="1"/>
  <c r="I427" i="1"/>
  <c r="J427" i="1"/>
  <c r="K427" i="1"/>
  <c r="L427" i="1"/>
  <c r="M427" i="1"/>
  <c r="N427" i="1"/>
  <c r="C430" i="1"/>
  <c r="D430" i="1"/>
  <c r="E430" i="1"/>
  <c r="L430" i="1"/>
  <c r="M430" i="1"/>
  <c r="N430" i="1"/>
  <c r="C433" i="1"/>
  <c r="D433" i="1"/>
  <c r="E433" i="1"/>
  <c r="I433" i="1"/>
  <c r="J433" i="1"/>
  <c r="K433" i="1"/>
  <c r="L433" i="1"/>
  <c r="M433" i="1"/>
  <c r="N433" i="1"/>
  <c r="C436" i="1"/>
  <c r="D436" i="1"/>
  <c r="E436" i="1"/>
  <c r="I436" i="1"/>
  <c r="J436" i="1"/>
  <c r="K436" i="1"/>
  <c r="L436" i="1"/>
  <c r="M436" i="1"/>
  <c r="N436" i="1"/>
  <c r="C440" i="1"/>
  <c r="D440" i="1"/>
  <c r="E440" i="1"/>
  <c r="I440" i="1"/>
  <c r="J440" i="1"/>
  <c r="K440" i="1"/>
  <c r="L440" i="1"/>
  <c r="M440" i="1"/>
  <c r="N440" i="1"/>
  <c r="C443" i="1"/>
  <c r="D443" i="1"/>
  <c r="E443" i="1"/>
  <c r="I443" i="1"/>
  <c r="J443" i="1"/>
  <c r="K443" i="1"/>
  <c r="L443" i="1"/>
  <c r="M443" i="1"/>
  <c r="N443" i="1"/>
  <c r="C446" i="1"/>
  <c r="D446" i="1"/>
  <c r="E446" i="1"/>
  <c r="I446" i="1"/>
  <c r="J446" i="1"/>
  <c r="K446" i="1"/>
  <c r="L446" i="1"/>
  <c r="M446" i="1"/>
  <c r="N446" i="1"/>
  <c r="C450" i="1"/>
  <c r="D450" i="1"/>
  <c r="E450" i="1"/>
  <c r="I450" i="1"/>
  <c r="J450" i="1"/>
  <c r="K450" i="1"/>
  <c r="L450" i="1"/>
  <c r="M450" i="1"/>
  <c r="N450" i="1"/>
  <c r="C456" i="1"/>
  <c r="D456" i="1"/>
  <c r="E456" i="1"/>
  <c r="I456" i="1"/>
  <c r="J456" i="1"/>
  <c r="K456" i="1"/>
  <c r="L456" i="1"/>
  <c r="M456" i="1"/>
  <c r="N456" i="1"/>
  <c r="C461" i="1"/>
  <c r="D461" i="1"/>
  <c r="E461" i="1"/>
  <c r="I461" i="1"/>
  <c r="J461" i="1"/>
  <c r="K461" i="1"/>
  <c r="L461" i="1"/>
  <c r="M461" i="1"/>
  <c r="N461" i="1"/>
  <c r="C467" i="1"/>
  <c r="D467" i="1"/>
  <c r="E467" i="1"/>
  <c r="I467" i="1"/>
  <c r="J467" i="1"/>
  <c r="K467" i="1"/>
  <c r="L467" i="1"/>
  <c r="M467" i="1"/>
  <c r="N467" i="1"/>
  <c r="C470" i="1"/>
  <c r="D470" i="1"/>
  <c r="E470" i="1"/>
  <c r="I470" i="1"/>
  <c r="J470" i="1"/>
  <c r="K470" i="1"/>
  <c r="L470" i="1"/>
  <c r="M470" i="1"/>
  <c r="N470" i="1"/>
  <c r="C477" i="1"/>
  <c r="D477" i="1"/>
  <c r="E477" i="1"/>
  <c r="C480" i="1"/>
  <c r="D480" i="1"/>
  <c r="E480" i="1"/>
  <c r="I480" i="1"/>
  <c r="J480" i="1"/>
  <c r="K480" i="1"/>
  <c r="L480" i="1"/>
  <c r="M480" i="1"/>
  <c r="N480" i="1"/>
  <c r="C483" i="1"/>
  <c r="D483" i="1"/>
  <c r="E483" i="1"/>
  <c r="I483" i="1"/>
  <c r="J483" i="1"/>
  <c r="K483" i="1"/>
  <c r="L483" i="1"/>
  <c r="M483" i="1"/>
  <c r="N483" i="1"/>
  <c r="C487" i="1"/>
  <c r="D487" i="1"/>
  <c r="E487" i="1"/>
  <c r="C490" i="1"/>
  <c r="D490" i="1"/>
  <c r="E490" i="1"/>
  <c r="I490" i="1"/>
  <c r="J490" i="1"/>
  <c r="K490" i="1"/>
  <c r="L490" i="1"/>
  <c r="M490" i="1"/>
  <c r="N490" i="1"/>
  <c r="C493" i="1"/>
  <c r="D493" i="1"/>
  <c r="E493" i="1"/>
  <c r="I493" i="1"/>
  <c r="J493" i="1"/>
  <c r="K493" i="1"/>
  <c r="L493" i="1"/>
  <c r="M493" i="1"/>
  <c r="N493" i="1"/>
  <c r="C496" i="1"/>
  <c r="D496" i="1"/>
  <c r="E496" i="1"/>
  <c r="I496" i="1"/>
  <c r="J496" i="1"/>
  <c r="K496" i="1"/>
  <c r="L496" i="1"/>
  <c r="M496" i="1"/>
  <c r="N496" i="1"/>
  <c r="C500" i="1"/>
  <c r="D500" i="1"/>
  <c r="E500" i="1"/>
  <c r="I500" i="1"/>
  <c r="J500" i="1"/>
  <c r="K500" i="1"/>
  <c r="L500" i="1"/>
  <c r="M500" i="1"/>
  <c r="N500" i="1"/>
  <c r="C503" i="1"/>
  <c r="D503" i="1"/>
  <c r="E503" i="1"/>
  <c r="I503" i="1"/>
  <c r="J503" i="1"/>
  <c r="K503" i="1"/>
  <c r="L503" i="1"/>
  <c r="M503" i="1"/>
  <c r="N503" i="1"/>
  <c r="C506" i="1"/>
  <c r="D506" i="1"/>
  <c r="E506" i="1"/>
  <c r="I506" i="1"/>
  <c r="J506" i="1"/>
  <c r="K506" i="1"/>
  <c r="L506" i="1"/>
  <c r="M506" i="1"/>
  <c r="N506" i="1"/>
  <c r="C511" i="1"/>
  <c r="D511" i="1"/>
  <c r="E511" i="1"/>
  <c r="I511" i="1"/>
  <c r="J511" i="1"/>
  <c r="K511" i="1"/>
  <c r="L511" i="1"/>
  <c r="M511" i="1"/>
  <c r="N511" i="1"/>
  <c r="C514" i="1"/>
  <c r="D514" i="1"/>
  <c r="E514" i="1"/>
  <c r="I514" i="1"/>
  <c r="J514" i="1"/>
  <c r="K514" i="1"/>
  <c r="L514" i="1"/>
  <c r="M514" i="1"/>
  <c r="N514" i="1"/>
  <c r="C517" i="1"/>
  <c r="D517" i="1"/>
  <c r="E517" i="1"/>
  <c r="I517" i="1"/>
  <c r="J517" i="1"/>
  <c r="K517" i="1"/>
  <c r="L517" i="1"/>
  <c r="M517" i="1"/>
  <c r="N517" i="1"/>
  <c r="C520" i="1"/>
  <c r="D520" i="1"/>
  <c r="E520" i="1"/>
  <c r="I520" i="1"/>
  <c r="J520" i="1"/>
  <c r="K520" i="1"/>
  <c r="L520" i="1"/>
  <c r="M520" i="1"/>
  <c r="N520" i="1"/>
  <c r="C523" i="1"/>
  <c r="D523" i="1"/>
  <c r="E523" i="1"/>
  <c r="I523" i="1"/>
  <c r="J523" i="1"/>
  <c r="K523" i="1"/>
  <c r="L523" i="1"/>
  <c r="M523" i="1"/>
  <c r="N523" i="1"/>
  <c r="C526" i="1"/>
  <c r="D526" i="1"/>
  <c r="E526" i="1"/>
  <c r="I526" i="1"/>
  <c r="J526" i="1"/>
  <c r="K526" i="1"/>
  <c r="L526" i="1"/>
  <c r="M526" i="1"/>
  <c r="N526" i="1"/>
  <c r="C529" i="1"/>
  <c r="D529" i="1"/>
  <c r="E529" i="1"/>
  <c r="I529" i="1"/>
  <c r="J529" i="1"/>
  <c r="K529" i="1"/>
  <c r="L529" i="1"/>
  <c r="M529" i="1"/>
  <c r="N529" i="1"/>
  <c r="C532" i="1"/>
  <c r="D532" i="1"/>
  <c r="E532" i="1"/>
  <c r="I532" i="1"/>
  <c r="J532" i="1"/>
  <c r="K532" i="1"/>
  <c r="L532" i="1"/>
  <c r="M532" i="1"/>
  <c r="N532" i="1"/>
  <c r="C535" i="1"/>
  <c r="D535" i="1"/>
  <c r="E535" i="1"/>
  <c r="I535" i="1"/>
  <c r="J535" i="1"/>
  <c r="K535" i="1"/>
  <c r="L535" i="1"/>
  <c r="M535" i="1"/>
  <c r="N535" i="1"/>
  <c r="C538" i="1"/>
  <c r="D538" i="1"/>
  <c r="E538" i="1"/>
  <c r="I538" i="1"/>
  <c r="J538" i="1"/>
  <c r="K538" i="1"/>
  <c r="L538" i="1"/>
  <c r="M538" i="1"/>
  <c r="N538" i="1"/>
  <c r="C541" i="1"/>
  <c r="D541" i="1"/>
  <c r="E541" i="1"/>
  <c r="I541" i="1"/>
  <c r="J541" i="1"/>
  <c r="K541" i="1"/>
  <c r="L541" i="1"/>
  <c r="M541" i="1"/>
  <c r="N541" i="1"/>
  <c r="C544" i="1"/>
  <c r="D544" i="1"/>
  <c r="E544" i="1"/>
  <c r="I544" i="1"/>
  <c r="J544" i="1"/>
  <c r="K544" i="1"/>
  <c r="L544" i="1"/>
  <c r="M544" i="1"/>
  <c r="N544" i="1"/>
  <c r="C548" i="1"/>
  <c r="D548" i="1"/>
  <c r="E548" i="1"/>
  <c r="I548" i="1"/>
  <c r="J548" i="1"/>
  <c r="K548" i="1"/>
  <c r="L548" i="1"/>
  <c r="M548" i="1"/>
  <c r="N548" i="1"/>
  <c r="C551" i="1"/>
  <c r="D551" i="1"/>
  <c r="E551" i="1"/>
  <c r="I551" i="1"/>
  <c r="J551" i="1"/>
  <c r="K551" i="1"/>
  <c r="L551" i="1"/>
  <c r="M551" i="1"/>
  <c r="N551" i="1"/>
  <c r="C555" i="1"/>
  <c r="D555" i="1"/>
  <c r="E555" i="1"/>
  <c r="C618" i="1"/>
  <c r="D618" i="1"/>
  <c r="E618" i="1"/>
  <c r="I618" i="1"/>
  <c r="J618" i="1"/>
  <c r="K618" i="1"/>
  <c r="L618" i="1"/>
  <c r="M618" i="1"/>
  <c r="N618" i="1"/>
  <c r="C622" i="1"/>
  <c r="D622" i="1"/>
  <c r="E622" i="1"/>
  <c r="I622" i="1"/>
  <c r="J622" i="1"/>
  <c r="K622" i="1"/>
  <c r="L622" i="1"/>
  <c r="M622" i="1"/>
  <c r="N622" i="1"/>
  <c r="C625" i="1"/>
  <c r="D625" i="1"/>
  <c r="E625" i="1"/>
  <c r="I625" i="1"/>
  <c r="J625" i="1"/>
  <c r="K625" i="1"/>
  <c r="L625" i="1"/>
  <c r="M625" i="1"/>
  <c r="N625" i="1"/>
  <c r="C657" i="1"/>
  <c r="D657" i="1"/>
  <c r="E657" i="1"/>
  <c r="I657" i="1"/>
  <c r="J657" i="1"/>
  <c r="K657" i="1"/>
  <c r="L657" i="1"/>
  <c r="M657" i="1"/>
  <c r="N657" i="1"/>
  <c r="C660" i="1"/>
  <c r="D660" i="1"/>
  <c r="E660" i="1"/>
  <c r="I660" i="1"/>
  <c r="J660" i="1"/>
  <c r="K660" i="1"/>
  <c r="L660" i="1"/>
  <c r="M660" i="1"/>
  <c r="N660" i="1"/>
</calcChain>
</file>

<file path=xl/sharedStrings.xml><?xml version="1.0" encoding="utf-8"?>
<sst xmlns="http://schemas.openxmlformats.org/spreadsheetml/2006/main" count="1844" uniqueCount="1060">
  <si>
    <t>Marshals Network (MNET) 46/ Replaced by Athena</t>
  </si>
  <si>
    <t>45/  Not considered IT</t>
  </si>
  <si>
    <t>46/ To be replaced by Athena in FY03.</t>
  </si>
  <si>
    <t>Violent Crime Reduction Fund</t>
  </si>
  <si>
    <t>Western Hemisphere</t>
  </si>
  <si>
    <t>011-10-02-00-01-1566-09</t>
  </si>
  <si>
    <t>Washington Area Switch Program  (WASP) (JMD) 47/</t>
  </si>
  <si>
    <t>Justice Wireless Network (JWN) 48/</t>
  </si>
  <si>
    <t>48/  Legacy systems funding only</t>
  </si>
  <si>
    <t>47/  Was significant system in FY03</t>
  </si>
  <si>
    <t>49/  Was significant system in FY03</t>
  </si>
  <si>
    <t>IT Security (DEA) 49/</t>
  </si>
  <si>
    <t>51/  Was significant system in FY03</t>
  </si>
  <si>
    <t>IT Security (OJP)</t>
  </si>
  <si>
    <t xml:space="preserve">Working Capital Fund (WCF) </t>
  </si>
  <si>
    <t>DOJ Integrated Telecommunications System (JMD)</t>
  </si>
  <si>
    <t>011-03-02-00-02-2137-03</t>
  </si>
  <si>
    <t>011-03-02-00-02-2138-03</t>
  </si>
  <si>
    <t>011-03-03-00-02-2045-03</t>
  </si>
  <si>
    <t>Budget Cost System (DEA)</t>
  </si>
  <si>
    <t>011-12-02-00-02-1570-00</t>
  </si>
  <si>
    <t>Document Analysis Administration (DEA)</t>
  </si>
  <si>
    <t>011-12-03-00-02-1722-00</t>
  </si>
  <si>
    <t>ITIM (DEA)</t>
  </si>
  <si>
    <t>011-12-03-00-02-1723-00</t>
  </si>
  <si>
    <t xml:space="preserve">Enterprise Architecture (DEA) </t>
  </si>
  <si>
    <t>011-12-03-00-02-1724-00</t>
  </si>
  <si>
    <t>Quality Assurance Program (DEA)</t>
  </si>
  <si>
    <t>011-12-03-00-02-1725-00</t>
  </si>
  <si>
    <t>Capability Maturity Module (DEA)</t>
  </si>
  <si>
    <t>National Integrated Ballistic Network  (NIBIN)</t>
  </si>
  <si>
    <t>011-10-02-00-02-1551-02</t>
  </si>
  <si>
    <t>JMD/IMSS Security Program</t>
  </si>
  <si>
    <t>JMD/IMSS Investment Management Program</t>
  </si>
  <si>
    <t>JMD/IMSS Architecture Program</t>
  </si>
  <si>
    <t>011-15-01-05-02-2115-00</t>
  </si>
  <si>
    <t>Biometrics at the ASCs</t>
  </si>
  <si>
    <t>Global Enrollment System</t>
  </si>
  <si>
    <t>Web Hosting (Internet/Intranet)</t>
  </si>
  <si>
    <t>Financial Management System (USMS)</t>
  </si>
  <si>
    <t>Athena (USMS)</t>
  </si>
  <si>
    <t>011-21-04-00-01-1800-02</t>
  </si>
  <si>
    <t>IT Management (USMS)</t>
  </si>
  <si>
    <t>011-03-01-01-01-1025-02</t>
  </si>
  <si>
    <t>Interagency Border Inspection System</t>
  </si>
  <si>
    <t>Image Storage &amp; Retrieval System</t>
  </si>
  <si>
    <t>National Automated Immigration Lookout System</t>
  </si>
  <si>
    <t>POE Office Management System/Workforce Analysis Module</t>
  </si>
  <si>
    <t>Non-Immigration Information System</t>
  </si>
  <si>
    <t>FOIA Information Processing System</t>
  </si>
  <si>
    <t>011-03-02-00-02-2110-00</t>
  </si>
  <si>
    <t>Redesigned Naturalization Application Casework System</t>
  </si>
  <si>
    <t xml:space="preserve"> </t>
  </si>
  <si>
    <t>011-03-01-01-01-1010-04</t>
  </si>
  <si>
    <t>011-03-01-01-01-1010-09</t>
  </si>
  <si>
    <t>Funding Source Subtotal</t>
  </si>
  <si>
    <t xml:space="preserve">Millenium  </t>
  </si>
  <si>
    <t xml:space="preserve">Trilogy </t>
  </si>
  <si>
    <t xml:space="preserve">Grants Management System  (OJP) </t>
  </si>
  <si>
    <t>011-03-01-01-01-1020-04</t>
  </si>
  <si>
    <t>011-03-01-01-01-1020-09</t>
  </si>
  <si>
    <t>011-20-01-01-01-1132-03</t>
  </si>
  <si>
    <t>011-03-01-01-01-1025-04</t>
  </si>
  <si>
    <t>011-03-01-01-01-1025-09</t>
  </si>
  <si>
    <t>011-12-01-01-01-1060-04</t>
  </si>
  <si>
    <t>011-12-01-01-01-1060-09</t>
  </si>
  <si>
    <t xml:space="preserve">HRS/Payroll &amp; Personnel System </t>
  </si>
  <si>
    <t xml:space="preserve">Financial Systems Support (FBI) </t>
  </si>
  <si>
    <t>011-15-01-01-01-1080-04</t>
  </si>
  <si>
    <t>011-15-01-01-01-1080-09</t>
  </si>
  <si>
    <t>011-15-01-01-01-1085-04</t>
  </si>
  <si>
    <t>011-15-01-01-01-1085-09</t>
  </si>
  <si>
    <t>011-05-01-01-01-1090-04</t>
  </si>
  <si>
    <t>011-05-01-01-01-1090-09</t>
  </si>
  <si>
    <t>011-21-01-01-01-1110-04</t>
  </si>
  <si>
    <t>011-21-01-01-01-1110-09</t>
  </si>
  <si>
    <t>011-20-01-01-01-1130-04</t>
  </si>
  <si>
    <t>011-20-01-01-01-1130-09</t>
  </si>
  <si>
    <t>011-20-01-01-01-1131-04</t>
  </si>
  <si>
    <t>011-20-01-01-01-1131-09</t>
  </si>
  <si>
    <t>011-20-01-01-01-1132-04</t>
  </si>
  <si>
    <t>011-20-01-01-01-1132-09</t>
  </si>
  <si>
    <t>Electronic Surveillance (ELSUR) Data Management System (EDMS)</t>
  </si>
  <si>
    <t>Investigative Data Warehousing (IDW) &amp; Virtual Knowledge Base (VKB)</t>
  </si>
  <si>
    <t>Continuity of Operations</t>
  </si>
  <si>
    <t>Video Teleconferencing</t>
  </si>
  <si>
    <t>Internet Café</t>
  </si>
  <si>
    <t xml:space="preserve">Total Investment	</t>
  </si>
  <si>
    <t xml:space="preserve">Dev/Mod/Enh	</t>
  </si>
  <si>
    <t xml:space="preserve">Steady State	</t>
  </si>
  <si>
    <t>Code</t>
  </si>
  <si>
    <t>Entry</t>
  </si>
  <si>
    <t>%Fin</t>
  </si>
  <si>
    <t>%Sec</t>
  </si>
  <si>
    <t>2002</t>
  </si>
  <si>
    <t>011-00-01-01-00-0000-00</t>
  </si>
  <si>
    <t>Mission Area 1:  Financial Management</t>
  </si>
  <si>
    <t>Consolidated Asset Tracking System (CATS)</t>
  </si>
  <si>
    <t>Standard Tracking, Accounting and Reporting System (STARS)</t>
  </si>
  <si>
    <t>Federal Financial Management System (FFMS)</t>
  </si>
  <si>
    <t>Integrated Financial Management Information System (OJP)</t>
  </si>
  <si>
    <t>011-00-01-02-00-0000-00</t>
  </si>
  <si>
    <t>Joint Automated Booking System (JABS)</t>
  </si>
  <si>
    <t>Case Management (CRM)</t>
  </si>
  <si>
    <t>M204 Systems</t>
  </si>
  <si>
    <t>Narcotics Enforcement Data Retrieval System (NEDRS)</t>
  </si>
  <si>
    <t>011-00-01-03-00-0000-00</t>
  </si>
  <si>
    <t>Mission Area 3: Prevent and Reduce Crime and Violence By Assisting State, Tribal, Local and Community-Based Programs</t>
  </si>
  <si>
    <t>Integrated Automated Fingerprint Identification System (IAFIS)</t>
  </si>
  <si>
    <t>National Instant Criminal Background Check System  (NICS)</t>
  </si>
  <si>
    <t>Combined DNA Index System (CODIS)</t>
  </si>
  <si>
    <t>National Crime Information Center (NCIC 2000)</t>
  </si>
  <si>
    <t>011-00-01-04-00-0000-00</t>
  </si>
  <si>
    <t>Automated Litigation Support (ATR)</t>
  </si>
  <si>
    <t>Management Information System (ATR)</t>
  </si>
  <si>
    <t>Case Management (CRT)</t>
  </si>
  <si>
    <t>Geographic Information Systems (CRT)</t>
  </si>
  <si>
    <t>Automated Litigation Support (CRT)</t>
  </si>
  <si>
    <t>011-00-01-05-00-0000-00</t>
  </si>
  <si>
    <t>Mission Area 5:  Fairly and Effectively Administer the Immigration and Naturalization Laws of the United States</t>
  </si>
  <si>
    <t>Integrated Card Production System (ICPS)</t>
  </si>
  <si>
    <t>Computer Linked Application Information System (CLAIMS 3.0)</t>
  </si>
  <si>
    <t>Computer Linked Application Information System (CLAIMS 4.0)</t>
  </si>
  <si>
    <t>IDENT</t>
  </si>
  <si>
    <t>Integrated Surveillance Systems Program (ISIS)</t>
  </si>
  <si>
    <t>ENFORCE</t>
  </si>
  <si>
    <t>Central Index System</t>
  </si>
  <si>
    <t>SENTRI</t>
  </si>
  <si>
    <t>INSPASS</t>
  </si>
  <si>
    <t>Remote Video Inspection System</t>
  </si>
  <si>
    <t>Deportable Alien Control System</t>
  </si>
  <si>
    <t>011-00-01-06-00-0000-00</t>
  </si>
  <si>
    <t>Sentry</t>
  </si>
  <si>
    <t>011-00-01-07-00-0000-00</t>
  </si>
  <si>
    <t>Mission Area 7:  Protect the Federal Judiciary and  Provide Critical Support to the Federal Justice System to Ensure it Operates Effectively</t>
  </si>
  <si>
    <t>Victim Notification System (USA)</t>
  </si>
  <si>
    <t>011-00-01-08-00-0000-00</t>
  </si>
  <si>
    <t>National Name Check Program</t>
  </si>
  <si>
    <t>011-00-02-00-00-0000-00</t>
  </si>
  <si>
    <t>Part 2.  IT Infrastructure and Office Automation</t>
  </si>
  <si>
    <t>Justice Consolidated Network (JCN)</t>
  </si>
  <si>
    <t>Justice Consolidated Office Network (JCON)</t>
  </si>
  <si>
    <t>GWACS (FBI)</t>
  </si>
  <si>
    <t>Cable Plant (FBI)</t>
  </si>
  <si>
    <t>Firebird</t>
  </si>
  <si>
    <t>Merlin</t>
  </si>
  <si>
    <t>Bureau of Prisons Network (BOPNET)</t>
  </si>
  <si>
    <t>011-00-03-00-00-0000-00</t>
  </si>
  <si>
    <t>011-00-01-00-00-0000-00</t>
  </si>
  <si>
    <t>Part 1.  IT Systems by Mission Area</t>
  </si>
  <si>
    <t>Justice</t>
  </si>
  <si>
    <t>In Millions of Dollars</t>
  </si>
  <si>
    <t>Comments</t>
  </si>
  <si>
    <t>011-00-00-00-00-0000-00</t>
  </si>
  <si>
    <t>DOJ Total IT Investment Portfolio (sum of all Parts 1,2,3, and 4)</t>
  </si>
  <si>
    <t>011-03-01-01-01-1010-02</t>
  </si>
  <si>
    <t>011-03-01-01-01-1020-02</t>
  </si>
  <si>
    <t>011-12-01-01-01-1060-02</t>
  </si>
  <si>
    <t>011-10-01-01-01-1070-02</t>
  </si>
  <si>
    <t>011-15-01-01-01-1080-02</t>
  </si>
  <si>
    <t>011-15-01-01-01-1085-02</t>
  </si>
  <si>
    <t>011-05-01-01-01-1090-02</t>
  </si>
  <si>
    <t>011-21-01-01-01-1110-02</t>
  </si>
  <si>
    <t>011-05-01-02-01-1151-02</t>
  </si>
  <si>
    <t>011-03-01-02-01-1390-02</t>
  </si>
  <si>
    <t>011-12-01-02-01-2055-02</t>
  </si>
  <si>
    <t>011-10-01-02-02-2015-02</t>
  </si>
  <si>
    <t>011-10-01-02-02-2025-02</t>
  </si>
  <si>
    <t>011-05-01-02-02-2045-02</t>
  </si>
  <si>
    <t>011-05-01-02-02-2075-02</t>
  </si>
  <si>
    <t>011-12-01-02-02-1140-02</t>
  </si>
  <si>
    <t>011-10-01-03-01-1170-02</t>
  </si>
  <si>
    <t>011-10-01-03-01-1180-02</t>
  </si>
  <si>
    <t>011-10-01-03-01-1200-02</t>
  </si>
  <si>
    <t>011-10-01-03-01-1220-02</t>
  </si>
  <si>
    <t>011-10-01-03-01-1222-02</t>
  </si>
  <si>
    <t>011-10-01-03-02-2020-02</t>
  </si>
  <si>
    <t>011-03-01-04-02-2080-02</t>
  </si>
  <si>
    <t>011-05-01-04-02-2015-02</t>
  </si>
  <si>
    <t>011-05-01-04-02-2030-02</t>
  </si>
  <si>
    <t>011-05-01-04-02-2035-02</t>
  </si>
  <si>
    <t>011-05-01-04-02-2040-02</t>
  </si>
  <si>
    <t>011-05-01-04-02-2045-02</t>
  </si>
  <si>
    <t>011-05-01-04-02-2050-02</t>
  </si>
  <si>
    <t>011-05-01-04-02-2055-02</t>
  </si>
  <si>
    <t>011-05-01-04-02-2060-02</t>
  </si>
  <si>
    <t>011-05-01-04-02-2065-02</t>
  </si>
  <si>
    <t>011-05-01-04-02-2070-02</t>
  </si>
  <si>
    <t>011-15-01-05-01-1260-02</t>
  </si>
  <si>
    <t>011-15-01-05-01-1280-02</t>
  </si>
  <si>
    <t>011-15-01-05-01-1285-02</t>
  </si>
  <si>
    <t>011-15-01-05-01-1310-02</t>
  </si>
  <si>
    <t>011-15-01-05-01-1320-02</t>
  </si>
  <si>
    <t>011-15-01-05-01-1330-02</t>
  </si>
  <si>
    <t>011-15-01-05-01-1335-02</t>
  </si>
  <si>
    <t>011-15-01-05-01-2035-02</t>
  </si>
  <si>
    <t>011-15-01-05-02-1300-02</t>
  </si>
  <si>
    <t>011-15-01-05-02-2015-02</t>
  </si>
  <si>
    <t>011-15-01-05-02-2025-02</t>
  </si>
  <si>
    <t>011-15-01-05-02-2035-02</t>
  </si>
  <si>
    <t>011-15-01-05-02-2045-02</t>
  </si>
  <si>
    <t>011-15-01-05-02-2055-02</t>
  </si>
  <si>
    <t>011-15-01-05-02-2065-02</t>
  </si>
  <si>
    <t>011-03-01-05-01-1315-02</t>
  </si>
  <si>
    <t>011-20-01-06-01-1350-02</t>
  </si>
  <si>
    <t>011-05-01-07-01-1400-02</t>
  </si>
  <si>
    <t>011-05-01-07-02-1380-02</t>
  </si>
  <si>
    <t>011-10-01-08-02-2035-02</t>
  </si>
  <si>
    <t>011-03-02-00-01-1510-02</t>
  </si>
  <si>
    <t>011-05-02-00-01-1520-02</t>
  </si>
  <si>
    <t>Data Centers (JMD) 45/  Duplicate Reporting from previous years</t>
  </si>
  <si>
    <t>011-13-01-11-01-1490-03</t>
  </si>
  <si>
    <t>011-12-02-00-01-1540-02</t>
  </si>
  <si>
    <t>011-12-02-00-01-1550-02</t>
  </si>
  <si>
    <t>011-10-02-00-01-1561-02</t>
  </si>
  <si>
    <t>011-03-02-00-01-1600-02</t>
  </si>
  <si>
    <t>011-03-02-00-01-1620-02</t>
  </si>
  <si>
    <t>011-03-02-00-01-1630-02</t>
  </si>
  <si>
    <t>011-10-02-00-02-2220-02</t>
  </si>
  <si>
    <t>011-10-02-00-02-2225-02</t>
  </si>
  <si>
    <t>011-20-02-00-01-1570-02</t>
  </si>
  <si>
    <t>011-05-02-00-02-2075-02</t>
  </si>
  <si>
    <t>011-21-02-00-02-2125-02</t>
  </si>
  <si>
    <t>011-20-02-00-02-2145-02</t>
  </si>
  <si>
    <t>011-05-02-00-02-2175-02</t>
  </si>
  <si>
    <t>011-05-02-00-02-2195-02</t>
  </si>
  <si>
    <t>011-20-02-00-02-2215-02</t>
  </si>
  <si>
    <t>011-20-02-00-02-2235-02</t>
  </si>
  <si>
    <t>011-20-02-00-02-2240-02</t>
  </si>
  <si>
    <t>011-10-03-00-02-1710-02</t>
  </si>
  <si>
    <t>011-00-04-00-00-0000-00</t>
  </si>
  <si>
    <t>Part 4.  Grants Management</t>
  </si>
  <si>
    <t>Digital Collection</t>
  </si>
  <si>
    <t>011-05-01-06-02-1361-02</t>
  </si>
  <si>
    <t>011-05-01-06-02-1362-02</t>
  </si>
  <si>
    <t>011-05-01-06-02-2015-02</t>
  </si>
  <si>
    <t>011-05-02-00-02-2015-02</t>
  </si>
  <si>
    <t>IRM Management (BOP)</t>
  </si>
  <si>
    <t>011-15-03-00-02-2015-02</t>
  </si>
  <si>
    <t>011-20-03-00-02-2020-02</t>
  </si>
  <si>
    <t xml:space="preserve">Financial Management Information System (FMIS) </t>
  </si>
  <si>
    <t>011-05-02-00-01-2165-02</t>
  </si>
  <si>
    <t>ITIM (FBI)</t>
  </si>
  <si>
    <t>Testbed/Methods &amp; Standards (FBI)</t>
  </si>
  <si>
    <t>011-20-01-01-01-1130-02</t>
  </si>
  <si>
    <t>011-20-01-01-01-1131-02</t>
  </si>
  <si>
    <t>Management System (COPS)</t>
  </si>
  <si>
    <t>Administrative Application Support</t>
  </si>
  <si>
    <t>IT Security/Information Assurance (FBI)</t>
  </si>
  <si>
    <t>011-10-02-00-02-2232-02</t>
  </si>
  <si>
    <t>011-10-02-00-02-1562-02</t>
  </si>
  <si>
    <t>011-10-02-00-02-1563-02</t>
  </si>
  <si>
    <t>Homeland</t>
  </si>
  <si>
    <t>Security</t>
  </si>
  <si>
    <t>Y/N</t>
  </si>
  <si>
    <t>N</t>
  </si>
  <si>
    <t>011-05-01-07-02-1381-00</t>
  </si>
  <si>
    <t>011-05-01-07-02-1382-00</t>
  </si>
  <si>
    <t>011-05-01-07-02-1383-00</t>
  </si>
  <si>
    <t>011-05-01-07-02-1384-00</t>
  </si>
  <si>
    <t>Inmate Trust Fund</t>
  </si>
  <si>
    <t>Trust Fund Accounting &amp; Commissary System (BOP)</t>
  </si>
  <si>
    <t>011-20-01-01-01-1355-02</t>
  </si>
  <si>
    <t>011-20-01-01-01-1355-04</t>
  </si>
  <si>
    <t>011-20-01-01-01-1355-09</t>
  </si>
  <si>
    <t>011-20-01-06-01-1350-04</t>
  </si>
  <si>
    <t>011-20-01-06-01-1350-09</t>
  </si>
  <si>
    <t>Federal Prison System, S&amp;E</t>
  </si>
  <si>
    <t>011-20-01-08-02-1405-00</t>
  </si>
  <si>
    <t xml:space="preserve">Human Resource Automation </t>
  </si>
  <si>
    <t>011-20-01-08-02-2040-03</t>
  </si>
  <si>
    <t>011-20-02-00-01-1570-04</t>
  </si>
  <si>
    <t>011-20-02-00-01-1570-09</t>
  </si>
  <si>
    <t>Working Capital Fund (WCF)</t>
  </si>
  <si>
    <t>011-20-02-00-02-2216-00</t>
  </si>
  <si>
    <t>Information Security Program (BOP)</t>
  </si>
  <si>
    <t>Y</t>
  </si>
  <si>
    <t>011-20-03-00-02-2025-03</t>
  </si>
  <si>
    <t>011-00-01-09-00-0000-00</t>
  </si>
  <si>
    <t>Mission Area 9:  Protect America Against the Threat of Terrorism</t>
  </si>
  <si>
    <t>Mission Area 2: Enforce Federal Criminal Laws</t>
  </si>
  <si>
    <t>Mission Area 4: Protect the Rights and Interests of the American People by Legal Representation, Enforcement of Federal Laws, and Defense of U.S. Interests</t>
  </si>
  <si>
    <t>Mission Area 6:  Protect American Society by Providing for the Safe, Secure, and Humane Confinement of Persons in Federal Custody</t>
  </si>
  <si>
    <t>Mission Area 8:  Ensure Professionalism, Excellence, Accountability and Integrity in the Management and Conduct of Department of Justice Activities and Programs</t>
  </si>
  <si>
    <t>Part 3.  Enterprise Architecture and Planning</t>
  </si>
  <si>
    <t>011-03-01-05-02-1340-02</t>
  </si>
  <si>
    <t>011-03-01-05-02-1341-00</t>
  </si>
  <si>
    <t>Non-Appropriated Sales &amp; Earnings</t>
  </si>
  <si>
    <t xml:space="preserve">Data Capture/Information Processing (FPI) </t>
  </si>
  <si>
    <t xml:space="preserve">Office Automation (FPI) </t>
  </si>
  <si>
    <t xml:space="preserve">Telecommunications (FPI) </t>
  </si>
  <si>
    <t xml:space="preserve">IT Architecture Initiative (FPI) </t>
  </si>
  <si>
    <t>011-20-03-00-02-2021-02</t>
  </si>
  <si>
    <t>SAP Production Server (FPI)</t>
  </si>
  <si>
    <t>Automated Litigation Support (CIV)</t>
  </si>
  <si>
    <t>011-05-01-04-02-2071-00</t>
  </si>
  <si>
    <t>Records Management (ARTS) (CIV)</t>
  </si>
  <si>
    <t>011-05-01-07-01-1400-04</t>
  </si>
  <si>
    <t>011-05-01-07-01-1400-09</t>
  </si>
  <si>
    <t>011-03-02-00-01-1620-04</t>
  </si>
  <si>
    <t>011-03-02-00-01-1620-09</t>
  </si>
  <si>
    <t xml:space="preserve">Collection Litigation Automated Support System (CLASS) </t>
  </si>
  <si>
    <t>011-05-01-04-02-2051-00</t>
  </si>
  <si>
    <t>011-05-01-04-02-2052-00</t>
  </si>
  <si>
    <t>Case Management System (ENRD)</t>
  </si>
  <si>
    <t>Automated Litigation Support (ENRD)</t>
  </si>
  <si>
    <t>011-03-01-08-02-2046-00</t>
  </si>
  <si>
    <t>Administrative Support Systems (ENRD)</t>
  </si>
  <si>
    <t>011-05-02-00-02-2217-00</t>
  </si>
  <si>
    <t>Security (ENRD)</t>
  </si>
  <si>
    <t>011-05-01-08-02-1410-00</t>
  </si>
  <si>
    <t>Investigations Data Management System/Investigations Data Management System II (OIG)</t>
  </si>
  <si>
    <t>011-05-01-08-02-1415-00</t>
  </si>
  <si>
    <t>011-05-01-08-02-1420-00</t>
  </si>
  <si>
    <t>OIG Teammate</t>
  </si>
  <si>
    <t>OIG Other mission applications</t>
  </si>
  <si>
    <t>011-05-01-01-02-1040-03</t>
  </si>
  <si>
    <t xml:space="preserve">Case Management (TAX) </t>
  </si>
  <si>
    <t>011-05-01-04-02-2056-00</t>
  </si>
  <si>
    <t>Administrative Systems (TAX)</t>
  </si>
  <si>
    <t xml:space="preserve">Prisoner Tracking System (PTS) </t>
  </si>
  <si>
    <t xml:space="preserve">Warrant Information Network (WIN) </t>
  </si>
  <si>
    <t>Automated Prisoner Scheduling System (APSS)</t>
  </si>
  <si>
    <t>011-05-02-00-01-1521-03</t>
  </si>
  <si>
    <t>011-05-02-00-01-1521-04</t>
  </si>
  <si>
    <t>011-05-02-00-01-1521-09</t>
  </si>
  <si>
    <t>Voice Communication (USMS)</t>
  </si>
  <si>
    <t xml:space="preserve">Inspector General (IGNITE) </t>
  </si>
  <si>
    <t>011-05-02-00-02-2176-00</t>
  </si>
  <si>
    <t>Telecommunications (TAX)</t>
  </si>
  <si>
    <t>011-05-03-00-02-2050-03</t>
  </si>
  <si>
    <t>011-05-03-00-02-1715-00</t>
  </si>
  <si>
    <t>OIG Enterprise Architecture &amp; Planning</t>
  </si>
  <si>
    <t>Legal Activities &amp; U.S. Marshals (S&amp;E)</t>
  </si>
  <si>
    <t>011-05-01-04-02-2031-02</t>
  </si>
  <si>
    <t>Case Management Systems (ATR)</t>
  </si>
  <si>
    <t>011-15-01-05-01-1265-00</t>
  </si>
  <si>
    <t>Immigration Services Modernization</t>
  </si>
  <si>
    <t>011-15-01-05-01-1270-00</t>
  </si>
  <si>
    <t>Student &amp; Exchange Visitor Information System (SEVIS)</t>
  </si>
  <si>
    <t>011-15-01-05-01-1260-04</t>
  </si>
  <si>
    <t>011-15-01-05-01-1260-09</t>
  </si>
  <si>
    <t>011-15-01-05-01-1265-04</t>
  </si>
  <si>
    <t>011-15-01-05-01-1265-09</t>
  </si>
  <si>
    <t>011-15-01-05-01-1270-04</t>
  </si>
  <si>
    <t>011-15-01-05-01-1270-09</t>
  </si>
  <si>
    <t>Legal Activities &amp; US Marshals (S&amp;E)</t>
  </si>
  <si>
    <t>Legal Activities Office Automation (LAOA)</t>
  </si>
  <si>
    <t>011-05-02-00-02-2177-00</t>
  </si>
  <si>
    <t>NDIC IT Infrastructure Sustainment &amp; R&amp;D Program</t>
  </si>
  <si>
    <t xml:space="preserve">General Purpose Support System (ATR) </t>
  </si>
  <si>
    <t>NDIC Enterprise Architecture Program</t>
  </si>
  <si>
    <t>NDIC IT Security Program</t>
  </si>
  <si>
    <t>IT/IRM Program (NDIC)</t>
  </si>
  <si>
    <t>011-05-03-00-02-1718-00</t>
  </si>
  <si>
    <t>IT Architecture (ATR)</t>
  </si>
  <si>
    <t>011-05-03-00-02-1719-00</t>
  </si>
  <si>
    <t>IT/IRM Management (ATR)</t>
  </si>
  <si>
    <t>011-05-01-02-02-2076-00</t>
  </si>
  <si>
    <t>011-05-01-02-02-2077-00</t>
  </si>
  <si>
    <t>Legal Research (CRM)</t>
  </si>
  <si>
    <t>Litigation Support (CRM)</t>
  </si>
  <si>
    <t>FBI - S&amp;E</t>
  </si>
  <si>
    <t>Flight Candidate Training Program (FTTTF)</t>
  </si>
  <si>
    <t>011-05-01-03-02-2027-00</t>
  </si>
  <si>
    <t>CRSIS</t>
  </si>
  <si>
    <t>011-15-01-05-01-1290-04</t>
  </si>
  <si>
    <t>Person Identification Project</t>
  </si>
  <si>
    <t>011-15-01-05-01-1290-09</t>
  </si>
  <si>
    <t>011-15-01-05-01-1280-04</t>
  </si>
  <si>
    <t>011-15-01-05-01-1280-09</t>
  </si>
  <si>
    <t>011-15-01-05-01-1285-04</t>
  </si>
  <si>
    <t>011-15-01-05-01-1285-09</t>
  </si>
  <si>
    <t>011-03-02-00-01-1600-04</t>
  </si>
  <si>
    <t>011-03-02-00-01-1600-09</t>
  </si>
  <si>
    <t>011-05-02-00-02-2218-00</t>
  </si>
  <si>
    <t>IT Security (ATR)</t>
  </si>
  <si>
    <t>011-05-02-00-02-2219-00</t>
  </si>
  <si>
    <t>CRSNet</t>
  </si>
  <si>
    <t>011-05-02-00-02-2221-00</t>
  </si>
  <si>
    <t>Telecommunications (CRM)</t>
  </si>
  <si>
    <t>Telecommunication (FTTTF)</t>
  </si>
  <si>
    <t>Workstations (FTTTF)</t>
  </si>
  <si>
    <t xml:space="preserve">Enterprise Architecture (FBI) </t>
  </si>
  <si>
    <t xml:space="preserve">Technical Architecture Services (INS) </t>
  </si>
  <si>
    <t>011-21-04-00-01-1800-04</t>
  </si>
  <si>
    <t>011-21-04-00-01-1800-09</t>
  </si>
  <si>
    <t>011-15-02-00-01-1525-03</t>
  </si>
  <si>
    <t>011-15-02-00-01-1525-04</t>
  </si>
  <si>
    <t>011-15-02-00-01-1525-09</t>
  </si>
  <si>
    <t>011-12-02-00-01-1540-04</t>
  </si>
  <si>
    <t>011-12-02-00-01-1540-09</t>
  </si>
  <si>
    <t>011-12-02-00-01-1550-04</t>
  </si>
  <si>
    <t>011-12-02-00-01-1550-09</t>
  </si>
  <si>
    <t>011-10-02-00-01-1561-04</t>
  </si>
  <si>
    <t>011-10-02-00-01-1561-09</t>
  </si>
  <si>
    <t>011-10-02-00-01-1564-03</t>
  </si>
  <si>
    <t>011-10-02-00-01-1564-04</t>
  </si>
  <si>
    <t>011-10-02-00-01-1564-09</t>
  </si>
  <si>
    <t>011-03-02-00-01-1630-04</t>
  </si>
  <si>
    <t>011-03-02-00-01-1630-09</t>
  </si>
  <si>
    <t>011-05-02-00-01-2165-04</t>
  </si>
  <si>
    <t>011-05-02-00-01-2165-09</t>
  </si>
  <si>
    <t>011-10-02-00-01-2231-03</t>
  </si>
  <si>
    <t>011-10-02-00-01-2231-04</t>
  </si>
  <si>
    <t>011-10-02-00-01-2231-09</t>
  </si>
  <si>
    <t>011-10-01-09-01-1475-00</t>
  </si>
  <si>
    <t>011-10-01-09-01-1475-04</t>
  </si>
  <si>
    <t>011-10-01-09-01-1475-09</t>
  </si>
  <si>
    <t>011-10-01-01-01-1070-04</t>
  </si>
  <si>
    <t>011-10-01-01-01-1070-09</t>
  </si>
  <si>
    <t>011-05-01-02-01-1151-04</t>
  </si>
  <si>
    <t>011-05-01-02-01-1151-09</t>
  </si>
  <si>
    <t>011-03-01-02-01-1390-04</t>
  </si>
  <si>
    <t>011-03-01-02-01-1390-09</t>
  </si>
  <si>
    <t>011-12-01-02-01-2055-04</t>
  </si>
  <si>
    <t>011-12-01-02-01-2055-09</t>
  </si>
  <si>
    <t>011-12-01-02-01-1160-04</t>
  </si>
  <si>
    <t>011-12-01-02-01-1160-09</t>
  </si>
  <si>
    <t>011-10-01-03-01-1170-04</t>
  </si>
  <si>
    <t>011-10-01-03-01-1170-09</t>
  </si>
  <si>
    <t>011-10-01-03-01-1180-04</t>
  </si>
  <si>
    <t>011-10-01-03-01-1180-09</t>
  </si>
  <si>
    <t>011-10-01-03-01-1200-04</t>
  </si>
  <si>
    <t>011-10-01-03-01-1200-09</t>
  </si>
  <si>
    <t>011-10-01-03-01-1220-04</t>
  </si>
  <si>
    <t>011-10-01-03-01-1220-09</t>
  </si>
  <si>
    <t>011-10-01-03-01-1222-04</t>
  </si>
  <si>
    <t>011-10-01-03-01-1222-09</t>
  </si>
  <si>
    <t>011-10-01-03-01-1225-04</t>
  </si>
  <si>
    <t>011-10-01-03-01-1225-09</t>
  </si>
  <si>
    <t>011-10-01-03-01-1230-04</t>
  </si>
  <si>
    <t>011-10-01-03-01-1230-09</t>
  </si>
  <si>
    <t>011-03-01-05-01-1315-04</t>
  </si>
  <si>
    <t>011-03-01-05-01-1315-09</t>
  </si>
  <si>
    <t>011-15-01-05-01-1320-04</t>
  </si>
  <si>
    <t>011-15-01-05-01-1320-09</t>
  </si>
  <si>
    <t>011-15-01-05-01-1330-04</t>
  </si>
  <si>
    <t>011-15-01-05-01-1330-09</t>
  </si>
  <si>
    <t>011-15-01-05-01-1335-04</t>
  </si>
  <si>
    <t>011-15-01-05-01-1335-09</t>
  </si>
  <si>
    <t>011-05-01-02-02-1155-00</t>
  </si>
  <si>
    <t>Interpol Case Tracking System (ICTS)</t>
  </si>
  <si>
    <t>011-05-02-00-02-2076-00</t>
  </si>
  <si>
    <t>IT Infrastructure (USNCB)</t>
  </si>
  <si>
    <t>011-05-03-00-02-1720-00</t>
  </si>
  <si>
    <t>IT Architecture &amp; Planning (USNCB)</t>
  </si>
  <si>
    <t>Digital Storage (FBI)</t>
  </si>
  <si>
    <t>RAID Technical Program (NDIC)</t>
  </si>
  <si>
    <t>011-15-01-05-01-1261-04</t>
  </si>
  <si>
    <t>011-15-01-05-01-1261-09</t>
  </si>
  <si>
    <t>011-15-01-05-01-1261-00</t>
  </si>
  <si>
    <t>011-10-02-00-02-2222-00</t>
  </si>
  <si>
    <t>011-10-02-00-02-2223-00</t>
  </si>
  <si>
    <t>011-10-02-00-02-2224-00</t>
  </si>
  <si>
    <t>011-03-01-03-02-2026-00</t>
  </si>
  <si>
    <t>011-03-02-00-02-2016-00</t>
  </si>
  <si>
    <t>011-03-02-00-02-2017-00</t>
  </si>
  <si>
    <t>011-03-03-00-02-1716-00</t>
  </si>
  <si>
    <t>011-03-03-00-02-1717-00</t>
  </si>
  <si>
    <t>011-05-01-02-01-1165-03</t>
  </si>
  <si>
    <t>011-05-01-04-02-2032-00</t>
  </si>
  <si>
    <t>Unreimbursable Specific Case Assist (ATR)</t>
  </si>
  <si>
    <t>011-15-01-05-01-1262-00</t>
  </si>
  <si>
    <t>011-15-01-05-01-1262-04</t>
  </si>
  <si>
    <t>011-15-01-05-01-1262-09</t>
  </si>
  <si>
    <t>Border Security Management Project</t>
  </si>
  <si>
    <t>011-15-01-05-01-1276-00</t>
  </si>
  <si>
    <t>011-15-01-05-01-1276-04</t>
  </si>
  <si>
    <t>011-15-01-05-01-1276-09</t>
  </si>
  <si>
    <t>Forms Control Project</t>
  </si>
  <si>
    <t>011-15-01-05-01-1277-00</t>
  </si>
  <si>
    <t>011-15-01-05-01-1277-04</t>
  </si>
  <si>
    <t>011-15-01-05-01-1277-09</t>
  </si>
  <si>
    <t>Enterprise Information Project</t>
  </si>
  <si>
    <t>011-15-01-05-01-1300-04</t>
  </si>
  <si>
    <t>011-15-01-05-01-1300-09</t>
  </si>
  <si>
    <t>011-15-01-01-01-1086-00</t>
  </si>
  <si>
    <t>011-15-01-01-01-1086-04</t>
  </si>
  <si>
    <t>011-15-01-01-01-1086-09</t>
  </si>
  <si>
    <t>Funds Receipting Project (INS)</t>
  </si>
  <si>
    <t>011-05-01-06-02-1360-02</t>
  </si>
  <si>
    <t xml:space="preserve">Justice Detainee Information System (JDIS) </t>
  </si>
  <si>
    <t>Office for Victims of Crime (OVC)</t>
  </si>
  <si>
    <t>Data Warehouse &amp; Mining Facility (FTTTF)</t>
  </si>
  <si>
    <t xml:space="preserve">Office Automation (USA) </t>
  </si>
  <si>
    <t xml:space="preserve">Telecommunications (ATR) </t>
  </si>
  <si>
    <t>011-15-01-05-01-1301-00</t>
  </si>
  <si>
    <t>011-15-01-05-01-1301-04</t>
  </si>
  <si>
    <t>011-15-01-05-01-1301-09</t>
  </si>
  <si>
    <t>Performance Enhancement Project</t>
  </si>
  <si>
    <t>011-15-01-05-01-1302-00</t>
  </si>
  <si>
    <t>011-15-01-05-01-1302-04</t>
  </si>
  <si>
    <t>011-15-01-05-01-1302-09</t>
  </si>
  <si>
    <t>Records Management Project</t>
  </si>
  <si>
    <t>011-05-01-02-02-1156-00</t>
  </si>
  <si>
    <t>011-21-01-03-02-2028-00</t>
  </si>
  <si>
    <t>Web Development (COPS)</t>
  </si>
  <si>
    <t>011-21-02-00-02-2126-00</t>
  </si>
  <si>
    <t>COPS Corporate Network</t>
  </si>
  <si>
    <t>011-05-02-00-02-2179-00</t>
  </si>
  <si>
    <t>IT Security Program (USA)</t>
  </si>
  <si>
    <t>011-05-03-00-02-1721-00</t>
  </si>
  <si>
    <t>EOUSA IT Program Management</t>
  </si>
  <si>
    <t>011-21-04-00-02-1810-03</t>
  </si>
  <si>
    <t>011-03-03-00-01-1700-02</t>
  </si>
  <si>
    <t>011-03-03-00-01-1700-04</t>
  </si>
  <si>
    <t>011-03-03-00-01-1700-09</t>
  </si>
  <si>
    <t>OJP (S&amp;E)</t>
  </si>
  <si>
    <t>COPS Reimbursables</t>
  </si>
  <si>
    <t>Corporate Network (OJP)</t>
  </si>
  <si>
    <t>011-21-02-00-02-2127-00</t>
  </si>
  <si>
    <t>011-21-02-00-02-2128-00</t>
  </si>
  <si>
    <t>011-21-02-00-02-2129-00</t>
  </si>
  <si>
    <t>Telecommunications (OJP)</t>
  </si>
  <si>
    <t xml:space="preserve">JCON II for JMD </t>
  </si>
  <si>
    <t>55/  Duplicate accounting of costs</t>
  </si>
  <si>
    <t>Telecommunications (CRT) 55/ Duplicate costs with JCN</t>
  </si>
  <si>
    <t>56/  Name change from Secure Telephone</t>
  </si>
  <si>
    <t>57/  Included with Trilogy, Line 011-10-02-00-01-1561-02</t>
  </si>
  <si>
    <t>Secure Terminal Equipment (FBI)  56/</t>
  </si>
  <si>
    <t xml:space="preserve">Contractor Support for Trilogy (FBI) 57/  Included with Trilogy O&amp;M </t>
  </si>
  <si>
    <t>General IT Services &amp; Support (OJP)</t>
  </si>
  <si>
    <t>011-21-03-00-02-2022-00</t>
  </si>
  <si>
    <t>IT Management (OJP)</t>
  </si>
  <si>
    <t>011-21-03-00-02-2023-00</t>
  </si>
  <si>
    <t>IT Architecture (OJP)</t>
  </si>
  <si>
    <t>011-21-04-00-02-1811-00</t>
  </si>
  <si>
    <t>011-21-04-00-02-1812-00</t>
  </si>
  <si>
    <t>Legacy Applications &amp; Tracking Systems (OJP)</t>
  </si>
  <si>
    <t>Enterprise Human Resource System (JMD)</t>
  </si>
  <si>
    <t>FBI (S&amp;E)</t>
  </si>
  <si>
    <t>011-10-01-01-01-1071-00</t>
  </si>
  <si>
    <t>011-10-01-01-01-1071-04</t>
  </si>
  <si>
    <t>011-10-01-01-01-1071-09</t>
  </si>
  <si>
    <t>FBI Administrative Support System (FASS)</t>
  </si>
  <si>
    <t>011-10-01-09-01-1476-00</t>
  </si>
  <si>
    <t>Computer Analysis Response Team (CART)</t>
  </si>
  <si>
    <t>011-10-01-09-01-1476-04</t>
  </si>
  <si>
    <t>011-10-01-09-01-1476-09</t>
  </si>
  <si>
    <t>011-10-01-09-01-1477-00</t>
  </si>
  <si>
    <t>011-10-01-09-01-1477-04</t>
  </si>
  <si>
    <t>011-10-01-09-01-1477-09</t>
  </si>
  <si>
    <t>Special Technologies Application Unit (STAU) Operations</t>
  </si>
  <si>
    <t>011-10-01-09-02-1478-00</t>
  </si>
  <si>
    <t>011-10-01-09-02-2053-03</t>
  </si>
  <si>
    <t>011-10-01-09-02-2054-03</t>
  </si>
  <si>
    <t>011-10-01-09-02-2055-03</t>
  </si>
  <si>
    <t>011-10-01-09-02-2056-03</t>
  </si>
  <si>
    <t>011-10-01-09-02-2051-03</t>
  </si>
  <si>
    <t>011-10-01-09-02-2015-02</t>
  </si>
  <si>
    <t>011-10-01-09-02-2016-00</t>
  </si>
  <si>
    <t>Violent Crime Apprehension Program (VICAP)</t>
  </si>
  <si>
    <t>011-10-01-09-02-2017-00</t>
  </si>
  <si>
    <t>Rapid Start</t>
  </si>
  <si>
    <t>011-10-01-09-02-2018-00</t>
  </si>
  <si>
    <t>Investigative Information Services (IIS)</t>
  </si>
  <si>
    <t>011-10-01-02-02-2051-03</t>
  </si>
  <si>
    <t>011-10-01-09-01-1479-00</t>
  </si>
  <si>
    <t>Joint Terrorism Task Force Information Sharing Initiative (FBI)</t>
  </si>
  <si>
    <t>011-10-01-09-01-1479-04</t>
  </si>
  <si>
    <t>011-10-01-09-01-1479-09</t>
  </si>
  <si>
    <t>011-00-01-11-00-0000-00</t>
  </si>
  <si>
    <t>Mission Area 11:  Alcohol, Tobacco and Firearms (ATF)</t>
  </si>
  <si>
    <t>Tactical Radio Communications</t>
  </si>
  <si>
    <t>011-13-01-11-01-1490-04</t>
  </si>
  <si>
    <t>ATF - S&amp;E</t>
  </si>
  <si>
    <t>011-13-01-11-01-1490-09</t>
  </si>
  <si>
    <t>011-13-01-11-01-1491-03</t>
  </si>
  <si>
    <t>Firearms Integrated Technology</t>
  </si>
  <si>
    <t>011-13-01-11-01-1491-04</t>
  </si>
  <si>
    <t>011-13-01-11-01-1491-09</t>
  </si>
  <si>
    <t>Critical Unfunded</t>
  </si>
  <si>
    <t>011-13-02-00-01-1645-03</t>
  </si>
  <si>
    <t>AFT Infrastructure System (AIS)</t>
  </si>
  <si>
    <t>011-13-02-00-01-1645-04</t>
  </si>
  <si>
    <t>011-13-02-00-01-1645-09</t>
  </si>
  <si>
    <t>011-13-02-00-01-1650-03</t>
  </si>
  <si>
    <t>Operations Systems (ATF)</t>
  </si>
  <si>
    <t>011-13-02-00-01-1650-04</t>
  </si>
  <si>
    <t>011-13-02-00-01-1650-09</t>
  </si>
  <si>
    <t>011-13-02-00-01-1655-03</t>
  </si>
  <si>
    <t>Communication Engineering (ATF)</t>
  </si>
  <si>
    <t>011-13-02-00-01-1655-04</t>
  </si>
  <si>
    <t>011-13-02-00-01-1655-09</t>
  </si>
  <si>
    <t>011-13-02-00-01-1660-03</t>
  </si>
  <si>
    <t>Software Maintenance (ATF)</t>
  </si>
  <si>
    <t>011-13-02-00-01-1660-04</t>
  </si>
  <si>
    <t>011-13-02-00-01-1660-09</t>
  </si>
  <si>
    <t>011-13-03-00-01-1705-03</t>
  </si>
  <si>
    <t>Enterprise Architecture/Configuration Management (ATF)</t>
  </si>
  <si>
    <t>011-13-03-00-01-1705-04</t>
  </si>
  <si>
    <t>011-13-03-00-01-1705-09</t>
  </si>
  <si>
    <t>011-10-03-00-02-2042-00</t>
  </si>
  <si>
    <t>CIO Enterprise Support (FBI)</t>
  </si>
  <si>
    <t>011-10-01-02-02-2053-03</t>
  </si>
  <si>
    <t>011-10-01-02-02-2054-03</t>
  </si>
  <si>
    <t>011-10-01-02-02-2055-03</t>
  </si>
  <si>
    <t>011-10-01-02-02-2056-03</t>
  </si>
  <si>
    <t>011-10-01-02-02-2057-03</t>
  </si>
  <si>
    <t>No Year</t>
  </si>
  <si>
    <t>User Fees</t>
  </si>
  <si>
    <t>Two-Year Funds</t>
  </si>
  <si>
    <t>VCRP</t>
  </si>
  <si>
    <t>CT Supplementatl</t>
  </si>
  <si>
    <t>011-10-01-03-01-1225-03</t>
  </si>
  <si>
    <t>011-10-01-03-01-1230-03</t>
  </si>
  <si>
    <t>011-10-01-03-02-1235-03</t>
  </si>
  <si>
    <t>011-10-01-03-02-2025-03</t>
  </si>
  <si>
    <t>011-10-01-08-02-2045-03</t>
  </si>
  <si>
    <t>Working Capital Fund</t>
  </si>
  <si>
    <t>New Direct Appropriation</t>
  </si>
  <si>
    <t>CT Supplemental</t>
  </si>
  <si>
    <t>011-10-02-00-01-1562-00</t>
  </si>
  <si>
    <t>011-10-02-00-01-1562-04</t>
  </si>
  <si>
    <t>011-10-02-00-01-1562-09</t>
  </si>
  <si>
    <t>Trilogy O&amp;M</t>
  </si>
  <si>
    <t>011-10-02-00-01-1563-00</t>
  </si>
  <si>
    <t>011-10-02-00-01-1563-04</t>
  </si>
  <si>
    <t>011-10-02-00-01-1563-09</t>
  </si>
  <si>
    <t>Trilogy Refreshment Program (TRP)</t>
  </si>
  <si>
    <t xml:space="preserve">Legat/International Infrastructure </t>
  </si>
  <si>
    <t>011-10-02-00-01-1566-00</t>
  </si>
  <si>
    <t>011-10-02-00-01-1566-04</t>
  </si>
  <si>
    <t>TS/Sensitive Compartmented Information LAN</t>
  </si>
  <si>
    <t>011-10-02-00-01-1567-00</t>
  </si>
  <si>
    <t>011-10-02-00-01-1567-04</t>
  </si>
  <si>
    <t>011-10-02-00-01-1567-09</t>
  </si>
  <si>
    <t>Data Center Support/Mainframe Upgrade (FBI)</t>
  </si>
  <si>
    <t xml:space="preserve">Crimnial Justice Information System Wide Area  Network (CJIS WAN) </t>
  </si>
  <si>
    <t xml:space="preserve">Secure Automated Messaging Network (SAMNET) </t>
  </si>
  <si>
    <t xml:space="preserve">FBI Network (FBINet) </t>
  </si>
  <si>
    <t>011-10-02-00-02-1566-03</t>
  </si>
  <si>
    <t>011-10-02-00-02-1565-03</t>
  </si>
  <si>
    <t>011-10-02-00-01-2230-02</t>
  </si>
  <si>
    <t>011-10-02-00-01-2230-04</t>
  </si>
  <si>
    <t>011-10-02-00-01-2230-09</t>
  </si>
  <si>
    <t>011-10-02-00-02-2233-03</t>
  </si>
  <si>
    <t>011-10-02-00-02-2228-00</t>
  </si>
  <si>
    <t>011-10-02-00-02-2229-00</t>
  </si>
  <si>
    <t>011-10-02-00-02-2057-03</t>
  </si>
  <si>
    <t>011-10-02-00-02-1564-03</t>
  </si>
  <si>
    <t>New Offsites (FBI)</t>
  </si>
  <si>
    <t>011-10-02-00-02-2230-00</t>
  </si>
  <si>
    <t>Copier Program (FBI)</t>
  </si>
  <si>
    <t>011-10-02-00-02-2231-00</t>
  </si>
  <si>
    <t>Visa Identification Terrorist Automated Lookout (VITAL) (FBI)</t>
  </si>
  <si>
    <t>Cyber Crime Initiative (FBI)</t>
  </si>
  <si>
    <t>Operation Support (FBI)</t>
  </si>
  <si>
    <t>011-10-02-00-02-2234-00</t>
  </si>
  <si>
    <t>Computer Support (FBI)</t>
  </si>
  <si>
    <t>011-10-02-00-02-2236-00</t>
  </si>
  <si>
    <t>Network Support (FBI)</t>
  </si>
  <si>
    <t>011-10-02-00-02-2237-00</t>
  </si>
  <si>
    <t>011-10-02-00-02-2238-00</t>
  </si>
  <si>
    <t>011-10-02-00-02-2239-00</t>
  </si>
  <si>
    <t>Administrative Support (FBI)</t>
  </si>
  <si>
    <t>Microcomputer Maintenance Support (FBI)</t>
  </si>
  <si>
    <t>Field/Headquarters IT Support (FBI)</t>
  </si>
  <si>
    <t>011-10-02-00-02-2241-00</t>
  </si>
  <si>
    <t>Software Development Support (FBI)</t>
  </si>
  <si>
    <t>011-10-03-00-02-2035-03</t>
  </si>
  <si>
    <t>011-10-03-00-02-2040-03</t>
  </si>
  <si>
    <t>011-10-03-00-02-2041-00</t>
  </si>
  <si>
    <t>Configuration Management/Quality Assurance (FBI)</t>
  </si>
  <si>
    <t>DEA - S&amp;E</t>
  </si>
  <si>
    <t>INS - S&amp;E</t>
  </si>
  <si>
    <t>Exams Fee</t>
  </si>
  <si>
    <t>User Fee</t>
  </si>
  <si>
    <t>Diversion Control Fee Account</t>
  </si>
  <si>
    <t>Mission 10:  E-Government Initiatives</t>
  </si>
  <si>
    <t xml:space="preserve">Concorde </t>
  </si>
  <si>
    <t>011-12-01-02-01-1165-03</t>
  </si>
  <si>
    <t>011-12-01-02-01-1165-04</t>
  </si>
  <si>
    <t>011-12-01-02-01-1165-09</t>
  </si>
  <si>
    <t>011-12-01-02-01-1170-03</t>
  </si>
  <si>
    <t>011-12-01-02-01-1170-04</t>
  </si>
  <si>
    <t>011-12-01-02-01-1170-09</t>
  </si>
  <si>
    <t>011-12-01-02-01-2050-02</t>
  </si>
  <si>
    <t>011-12-01-02-01-2050-04</t>
  </si>
  <si>
    <t>011-12-01-02-01-2050-09</t>
  </si>
  <si>
    <t>011-12-01-02-01-1160-03</t>
  </si>
  <si>
    <t>Chemical Transaction Analysis System (DEA)</t>
  </si>
  <si>
    <t>011-12-01-02-01-1162-04</t>
  </si>
  <si>
    <t>011-12-01-02-01-1162-00</t>
  </si>
  <si>
    <t>E-Commerce-Controlled Substances Ordering System/Electronic Prescriptions for Controlled Substances System (DEA)</t>
  </si>
  <si>
    <t>011-12-01-02-01-1163-00</t>
  </si>
  <si>
    <t>011-12-01-02-01-1163-04</t>
  </si>
  <si>
    <t>011-12-01-02-01-1163-09</t>
  </si>
  <si>
    <t>Online Investigations Project (DEA)</t>
  </si>
  <si>
    <t>011-12-01-02-01-1164-00</t>
  </si>
  <si>
    <t>011-12-01-02-01-1164-04</t>
  </si>
  <si>
    <t>011-12-01-02-01-1164-09</t>
  </si>
  <si>
    <t>011-21-01-99-01-0016-04</t>
  </si>
  <si>
    <t>011-21-01-99-01-0016-09</t>
  </si>
  <si>
    <t>OJP(S&amp;E)</t>
  </si>
  <si>
    <t>011-21-01-99-01-0013-04</t>
  </si>
  <si>
    <t>011-21-01-99-01-0013-09</t>
  </si>
  <si>
    <t>011-03-01-99-01-0014-04</t>
  </si>
  <si>
    <t>011-03-01-99-01-0014-09</t>
  </si>
  <si>
    <t>011-03-01-99-01-0017-04</t>
  </si>
  <si>
    <t>011-03-01-99-01-0017-09</t>
  </si>
  <si>
    <t>WCF</t>
  </si>
  <si>
    <t>011-03-01-99-01-0022-04</t>
  </si>
  <si>
    <t>011-03-01-99-01-0022-09</t>
  </si>
  <si>
    <t>011-03-01-99-01-0023-09</t>
  </si>
  <si>
    <t>011-03-01-99-01-0023-04</t>
  </si>
  <si>
    <t>Laboratory Information Mgmt System (DEA)</t>
  </si>
  <si>
    <t>011-12-01-02-02-1142-00</t>
  </si>
  <si>
    <t>Modernization Project for Improved Technology (DEA)</t>
  </si>
  <si>
    <t>011-12-02-00-01-2090-03</t>
  </si>
  <si>
    <t>011-12-02-00-01-2090-04</t>
  </si>
  <si>
    <t>011-12-02-00-01-2090-09</t>
  </si>
  <si>
    <t>Automated Entry/Exit Integrated System</t>
  </si>
  <si>
    <t>IT Investment Account</t>
  </si>
  <si>
    <t>011-15-01-05-01-1290-02</t>
  </si>
  <si>
    <t>011-15-01-05-01-1300-00</t>
  </si>
  <si>
    <t>011-15-01-05-02-2090-03</t>
  </si>
  <si>
    <t>011-15-01-05-02-2095-03</t>
  </si>
  <si>
    <t>011-00-01-10-00-0000-00</t>
  </si>
  <si>
    <t>011-99-01-99-01-0016-24</t>
  </si>
  <si>
    <t>E-Grants</t>
  </si>
  <si>
    <t>011-99-01-99-01-0013-24</t>
  </si>
  <si>
    <t>Disaster</t>
  </si>
  <si>
    <t>011-99-01-99-01-0014-24</t>
  </si>
  <si>
    <t>Safecom</t>
  </si>
  <si>
    <t>E-Training</t>
  </si>
  <si>
    <t>011-99-01-99-01-0017-24</t>
  </si>
  <si>
    <t>011-99-01-99-01-0022-24</t>
  </si>
  <si>
    <t>E-Travel</t>
  </si>
  <si>
    <t>011-99-01-99-01-0023-24</t>
  </si>
  <si>
    <t>Integrated Acq</t>
  </si>
  <si>
    <t>011-15-01-05-02-2100-03</t>
  </si>
  <si>
    <t>011-15-01-05-02-2105-03</t>
  </si>
  <si>
    <t>011-15-01-05-02-2110-03</t>
  </si>
  <si>
    <t>011-15-01-05-01-1310-04</t>
  </si>
  <si>
    <t>011-15-01-05-01-1310-09</t>
  </si>
  <si>
    <t>011-15-01-05-02-1301-00</t>
  </si>
  <si>
    <t>Arrival/Departure Information System (ADIS)</t>
  </si>
  <si>
    <t>011-15-01-05-02-1302-00</t>
  </si>
  <si>
    <t>Datashare NIV</t>
  </si>
  <si>
    <t>011-15-01-05-02-1303-00</t>
  </si>
  <si>
    <t>Inspections' Traveler System (INTEX)</t>
  </si>
  <si>
    <t>011-15-01-05-02-1304-00</t>
  </si>
  <si>
    <t>Outlying Area Reporting System (OARS)</t>
  </si>
  <si>
    <t>011-21-03-00-02-2024-00</t>
  </si>
  <si>
    <t>IT Architecture (COPS)</t>
  </si>
  <si>
    <t>011-15-01-05-02-1305-00</t>
  </si>
  <si>
    <t>Portable Automated Lookout System (PALS)</t>
  </si>
  <si>
    <t>011-15-01-05-02-1306-00</t>
  </si>
  <si>
    <t>011-15-01-05-02-1307-00</t>
  </si>
  <si>
    <t>ADNET</t>
  </si>
  <si>
    <t>011-15-01-05-02-1308-00</t>
  </si>
  <si>
    <t>Border Patrol Enforcement Tracking System (BPETS)</t>
  </si>
  <si>
    <t>011-15-01-05-02-1309-00</t>
  </si>
  <si>
    <t>Criminal Alien Investigation System (CAIS)</t>
  </si>
  <si>
    <t>011-15-01-05-02-1310-00</t>
  </si>
  <si>
    <t>GEMS</t>
  </si>
  <si>
    <t>011-15-01-05-02-1311-00</t>
  </si>
  <si>
    <t>IDEAL</t>
  </si>
  <si>
    <t>011-15-01-05-02-1312-00</t>
  </si>
  <si>
    <t>IHP Video Teleconferencing</t>
  </si>
  <si>
    <t>011-15-01-05-02-1313-00</t>
  </si>
  <si>
    <t>LEADS</t>
  </si>
  <si>
    <t>011-15-01-05-02-1314-00</t>
  </si>
  <si>
    <t>NCIC</t>
  </si>
  <si>
    <t>011-15-01-05-02-1315-00</t>
  </si>
  <si>
    <t>Nigerian Crime Initiative</t>
  </si>
  <si>
    <t>011-15-01-05-02-1316-00</t>
  </si>
  <si>
    <t>Worksite Enforcement (LYNX)</t>
  </si>
  <si>
    <t>011-15-01-05-02-1317-00</t>
  </si>
  <si>
    <t>AFIX Tracker</t>
  </si>
  <si>
    <t>011-15-01-05-02-1318-00</t>
  </si>
  <si>
    <t>Electronic Reading Room Preparation</t>
  </si>
  <si>
    <t>011-15-01-05-02-1319-00</t>
  </si>
  <si>
    <t>Integrated Common Interface (ICI)</t>
  </si>
  <si>
    <t>011-15-01-05-02-1320-00</t>
  </si>
  <si>
    <t>MIDAS</t>
  </si>
  <si>
    <t>011-15-01-05-02-1321-00</t>
  </si>
  <si>
    <t>National File Tracking System (NFTS)</t>
  </si>
  <si>
    <t>011-15-01-05-02-1322-00</t>
  </si>
  <si>
    <t>RAFACS</t>
  </si>
  <si>
    <t>011-15-01-05-02-1323-00</t>
  </si>
  <si>
    <t>011-15-01-05-02-1324-00</t>
  </si>
  <si>
    <t>011-15-01-05-02-1325-00</t>
  </si>
  <si>
    <t>011-15-01-05-02-1326-00</t>
  </si>
  <si>
    <t>011-15-01-05-02-1327-00</t>
  </si>
  <si>
    <t>011-15-01-05-02-1328-00</t>
  </si>
  <si>
    <t>011-15-01-05-02-1329-00</t>
  </si>
  <si>
    <t>011-15-01-05-02-1330-00</t>
  </si>
  <si>
    <t>Academy Class Management System (ACMS)</t>
  </si>
  <si>
    <t>Asset Management Information System (AMIS)</t>
  </si>
  <si>
    <t>Bond Management Information System (BMIS)</t>
  </si>
  <si>
    <t>Computer Aided Facility Management (CAFM)</t>
  </si>
  <si>
    <t>Correspondence Control Auto Tracking and Tasking System (CCATTS)</t>
  </si>
  <si>
    <t xml:space="preserve">Telecommunications (BOP)  </t>
  </si>
  <si>
    <t>EEO Assistant</t>
  </si>
  <si>
    <t>EEO Program Information Management System</t>
  </si>
  <si>
    <t>Executive Information System (EIS)</t>
  </si>
  <si>
    <t>011-15-01-05-02-1331-00</t>
  </si>
  <si>
    <t>011-15-01-05-02-1332-00</t>
  </si>
  <si>
    <t>011-15-01-05-02-1333-00</t>
  </si>
  <si>
    <t>011-15-01-05-02-1334-00</t>
  </si>
  <si>
    <t>011-15-01-05-02-1335-00</t>
  </si>
  <si>
    <t>011-15-01-05-02-1336-00</t>
  </si>
  <si>
    <t>011-15-01-05-02-1337-00</t>
  </si>
  <si>
    <t>011-15-01-05-02-1338-00</t>
  </si>
  <si>
    <t>011-15-01-05-02-1339-00</t>
  </si>
  <si>
    <t>Electronic System for Personnel (ESP)</t>
  </si>
  <si>
    <t>Employment Application Support System (EASS)</t>
  </si>
  <si>
    <t>Hiring Tracking System (HITS)</t>
  </si>
  <si>
    <t>INSERTS</t>
  </si>
  <si>
    <t>Intelligent Procurement System (IPRO)</t>
  </si>
  <si>
    <t>IT Tracking System (ITTS)</t>
  </si>
  <si>
    <t>JobX</t>
  </si>
  <si>
    <t>Metric Decision Support System (MDSS)</t>
  </si>
  <si>
    <t>Officer Corps Rating System (OCORS)</t>
  </si>
  <si>
    <t>011-15-01-05-02-1342-00</t>
  </si>
  <si>
    <t>011-15-01-05-02-1343-00</t>
  </si>
  <si>
    <t>011-15-01-05-02-1344-00</t>
  </si>
  <si>
    <t>011-15-01-05-02-1345-00</t>
  </si>
  <si>
    <t>011-15-01-05-02-1346-00</t>
  </si>
  <si>
    <t>011-15-01-05-02-1347-00</t>
  </si>
  <si>
    <t>011-15-01-05-02-1348-00</t>
  </si>
  <si>
    <t>011-15-01-05-02-1349-00</t>
  </si>
  <si>
    <t>011-15-01-05-02-1350-00</t>
  </si>
  <si>
    <t>011-03-02-00-02-2095-02</t>
  </si>
  <si>
    <t>Shared FTS2000/MAN (JMD)</t>
  </si>
  <si>
    <t>Justice Telecommunications Service (JUST) (JMD)  50/</t>
  </si>
  <si>
    <t>50/  Was significant system in FY03</t>
  </si>
  <si>
    <t>52/ Was significant system in FY03</t>
  </si>
  <si>
    <t>53/  Was significant system in FY03.</t>
  </si>
  <si>
    <t xml:space="preserve"> JOIN (JMD) 51/</t>
  </si>
  <si>
    <t>Telecommunications (USA) 52/</t>
  </si>
  <si>
    <t>Telecommunications (Telephone Systems &amp; Services (FBI) 53/</t>
  </si>
  <si>
    <t>Analytical Tools (FBI) 54/  Moved from M2</t>
  </si>
  <si>
    <t>54/  Moved from Mission Area 2</t>
  </si>
  <si>
    <t>Office of Internal Audit System (OIAS)</t>
  </si>
  <si>
    <t>OnTrack for Training</t>
  </si>
  <si>
    <t>Performance Analysis System (PAS)</t>
  </si>
  <si>
    <t>Pasword Issurance and Control System (PICS)</t>
  </si>
  <si>
    <t>Position Tracking System (POST)</t>
  </si>
  <si>
    <t>Promotional Assessment System (PROM)</t>
  </si>
  <si>
    <t>Recruitment, Employment, Training Tracking Sstem (RETTS)</t>
  </si>
  <si>
    <t>Security Activity and Reporting System (SARS)</t>
  </si>
  <si>
    <t>Travel Manager</t>
  </si>
  <si>
    <t>011-15-01-05-02-1351-00</t>
  </si>
  <si>
    <t>USA Staffing</t>
  </si>
  <si>
    <t xml:space="preserve">IT Infrastructure and the ATLAS Program (INS) </t>
  </si>
  <si>
    <t>011-12-01-02-01-1166-00</t>
  </si>
  <si>
    <t>011-12-01-02-01-1166-04</t>
  </si>
  <si>
    <t>011-12-01-02-01-1166-09</t>
  </si>
  <si>
    <t>011-05-01-02-02-1154-03</t>
  </si>
  <si>
    <t>011-10-01-03-02-2015-02</t>
  </si>
  <si>
    <t>Senior Management Office Systems</t>
  </si>
  <si>
    <t>Law Enforcement On-Line</t>
  </si>
  <si>
    <t>011-15-01-05-02-2016-00</t>
  </si>
  <si>
    <t>ASC Scheduler</t>
  </si>
  <si>
    <t>011-15-01-05-02-2017-00</t>
  </si>
  <si>
    <t>011-15-01-05-02-2018-00</t>
  </si>
  <si>
    <t>011-15-01-05-02-2019-00</t>
  </si>
  <si>
    <t>011-15-01-05-02-2020-00</t>
  </si>
  <si>
    <t>Change of Address (COA)</t>
  </si>
  <si>
    <t>Complete File Review (CFR)</t>
  </si>
  <si>
    <t>Customer Management Information System (CMIS)</t>
  </si>
  <si>
    <t>Customer Relationship Interface (CRI)</t>
  </si>
  <si>
    <t>011-15-01-05-02-2021-00</t>
  </si>
  <si>
    <t>011-15-01-05-02-2022-00</t>
  </si>
  <si>
    <t>011-15-01-05-02-2024-00</t>
  </si>
  <si>
    <t>Data Share/Immigrant Visa</t>
  </si>
  <si>
    <t>Employment Authorization Document System (EADS)</t>
  </si>
  <si>
    <t>Fingerprint Tracking System</t>
  </si>
  <si>
    <t>Counter Terrorism</t>
  </si>
  <si>
    <t>011-15-01-05-02-1352-00</t>
  </si>
  <si>
    <t>Learning Management System (LMS)</t>
  </si>
  <si>
    <t>011-15-01-05-02-2026-00</t>
  </si>
  <si>
    <t>011-15-01-05-02-2027-00</t>
  </si>
  <si>
    <t>011-15-01-05-02-2028-00</t>
  </si>
  <si>
    <t>011-15-01-05-02-2029-00</t>
  </si>
  <si>
    <t>011-15-01-05-02-2030-00</t>
  </si>
  <si>
    <t>Human Rights Information Management</t>
  </si>
  <si>
    <t>Marriage Fraud Act Amendment System (MFAS)</t>
  </si>
  <si>
    <t>Quality Assurance Case Tracking</t>
  </si>
  <si>
    <t>Refugee, Asylum and Parole System (RAPS)</t>
  </si>
  <si>
    <t>Student/Schools (STSC)</t>
  </si>
  <si>
    <t>011-03-01-01-01-1015-00</t>
  </si>
  <si>
    <t>011-03-01-01-01-1015-04</t>
  </si>
  <si>
    <t>011-03-01-01-01-1015-09</t>
  </si>
  <si>
    <t>Unified Financial Management System (UFMS) (JMD)</t>
  </si>
  <si>
    <t>DOJ- Gen Admin</t>
  </si>
  <si>
    <t>011-03-02-00-01-1640-00</t>
  </si>
  <si>
    <t>011-03-02-00-01-1640-04</t>
  </si>
  <si>
    <t>011-03-02-00-01-1640-09</t>
  </si>
  <si>
    <t>Justice &amp; Treasury Integrated Wireless Network (IWN)</t>
  </si>
  <si>
    <t>Legal Activities (General Legal Activities) (CRT, CIV, TAX, UST)</t>
  </si>
  <si>
    <t>011-15-01-05-02-2085-03</t>
  </si>
  <si>
    <t>011-15-01-05-01-2035-04</t>
  </si>
  <si>
    <t>011-15-01-05-01-2035-09</t>
  </si>
  <si>
    <t>011-15-01-05-02-2070-03</t>
  </si>
  <si>
    <t>011-15-01-05-02-2075-03</t>
  </si>
  <si>
    <t>011-15-01-05-02-2080-03</t>
  </si>
  <si>
    <t>011-05-02-00-01-2155-02</t>
  </si>
  <si>
    <t>011-05-02-00-01-2155-04</t>
  </si>
  <si>
    <t>011-05-02-00-01-2155-09</t>
  </si>
  <si>
    <t>011-15-02-00-02-2146-00</t>
  </si>
  <si>
    <t>ADP Operations (INS)</t>
  </si>
  <si>
    <t>011-15-02-00-02-2147-00</t>
  </si>
  <si>
    <t>ITC and Training (INS)</t>
  </si>
  <si>
    <t>Acquisition Management (INS)</t>
  </si>
  <si>
    <t>011-15-03-00-02-2017-00</t>
  </si>
  <si>
    <t>011-15-03-00-02-2018-00</t>
  </si>
  <si>
    <t>011-15-03-00-02-2016-00</t>
  </si>
  <si>
    <t>Enterprise Architecture (INS)</t>
  </si>
  <si>
    <t>IRM Management (INS)</t>
  </si>
  <si>
    <t>Web Development (OJP)</t>
  </si>
  <si>
    <t>FEE Assets Forfeiture Fund</t>
  </si>
  <si>
    <t>011-03-01-01-01-1026-00</t>
  </si>
  <si>
    <t>011-03-01-01-01-1026-04</t>
  </si>
  <si>
    <t>011-03-01-01-01-1026-09</t>
  </si>
  <si>
    <t>JABS IDENT/IAFIS fund</t>
  </si>
  <si>
    <t>Integration Support and Risk Assessment (FTTTF)</t>
  </si>
  <si>
    <t>011-10-02-00-02-2226-00</t>
  </si>
  <si>
    <t>Data Cleansing/Ingest (FTTTF)</t>
  </si>
  <si>
    <t xml:space="preserve">Public Key Infrastructure (JMD) </t>
  </si>
  <si>
    <t>General Administration</t>
  </si>
  <si>
    <t>011-12-01-02-01-1162-09</t>
  </si>
  <si>
    <t>HIDTA 2 (for CLSS)</t>
  </si>
  <si>
    <t>011-12-01-02-02-1143-00</t>
  </si>
  <si>
    <t>011-12-01-02-02-1144-00</t>
  </si>
  <si>
    <t>011-12-01-02-02-1145-00</t>
  </si>
  <si>
    <t>Computer Forensics (DEA)</t>
  </si>
  <si>
    <t>Polygraph Info Tracking System (DEA)</t>
  </si>
  <si>
    <t>Law Judge Case Mgmt System (DEA)</t>
  </si>
  <si>
    <t>IDENT/IAFIS</t>
  </si>
  <si>
    <t>011-03-01-06-01-1351-00</t>
  </si>
  <si>
    <t>011-03-01-06-01-1351-04</t>
  </si>
  <si>
    <t>011-03-01-06-01-1351-09</t>
  </si>
  <si>
    <t>Office of Detention Trustee S&amp;E</t>
  </si>
  <si>
    <t>011-03-01-08-02-1421-00</t>
  </si>
  <si>
    <t>Internet Quorum (JMD)</t>
  </si>
  <si>
    <t>011-03-01-08-02-1422-00</t>
  </si>
  <si>
    <t>Automated Staffing/Recruitment AVUE (JMD)</t>
  </si>
  <si>
    <t>011-12-01-08-02-1423-00</t>
  </si>
  <si>
    <t>Field Data Entry (DEA)</t>
  </si>
  <si>
    <t>011-12-01-08-02-1424-00</t>
  </si>
  <si>
    <t>OPRN (DEA)</t>
  </si>
  <si>
    <t>Narrowband Communications S&amp;E</t>
  </si>
  <si>
    <t>011-03-02-00-01-2105-02</t>
  </si>
  <si>
    <t>011-03-02-00-01-2105-04</t>
  </si>
  <si>
    <t>011-03-02-00-01-2105-09</t>
  </si>
  <si>
    <t>011-03-02-00-01-2135-02</t>
  </si>
  <si>
    <t>011-03-02-00-01-2135-04</t>
  </si>
  <si>
    <t>011-03-02-00-01-2135-09</t>
  </si>
  <si>
    <t>011-03-02-00-01-2115-00</t>
  </si>
  <si>
    <t>011-03-02-00-01-2115-04</t>
  </si>
  <si>
    <t>011-03-02-00-01-2115-09</t>
  </si>
  <si>
    <t>011-12-02-00-02-1567-00</t>
  </si>
  <si>
    <t>Rational Development Suite (DEA)</t>
  </si>
  <si>
    <t>011-12-02-00-02-1568-00</t>
  </si>
  <si>
    <t>Oracle Development Suite (DEA)</t>
  </si>
  <si>
    <t>011-12-02-00-02-1569-00</t>
  </si>
  <si>
    <t xml:space="preserve">Financial Management Program (DEA) 1/ </t>
  </si>
  <si>
    <t>1/ Name change from Federal Financial System</t>
  </si>
  <si>
    <t>011-03-02-00-01-1580-02</t>
  </si>
  <si>
    <t>011-03-02-00-01-1580-04</t>
  </si>
  <si>
    <t>011-03-02-00-01-1580-09</t>
  </si>
  <si>
    <t>011-10-02-00-01-1565-00</t>
  </si>
  <si>
    <t>011-10-02-00-01-1565-04</t>
  </si>
  <si>
    <t>011-10-02-00-01-1565-09</t>
  </si>
  <si>
    <t>011-15-01-01-02-1041-00</t>
  </si>
  <si>
    <t>DCOS (INS)</t>
  </si>
  <si>
    <t>National Repository for Detention Space Availability</t>
  </si>
  <si>
    <t>011-03-01-08-02-1425-00</t>
  </si>
  <si>
    <t>Performance Indicator Management System (PIMS)</t>
  </si>
  <si>
    <t>Legacy Financial Group 2/</t>
  </si>
  <si>
    <t>2/  Name change from FACS; includes FACS,ACTS, G104 &amp; Autopay Systems</t>
  </si>
  <si>
    <t>Federal Prison Point of Sale 3/</t>
  </si>
  <si>
    <t>3/ Retired at the end of FY2003</t>
  </si>
  <si>
    <t>Inmate Telephone System (ITS) 4/</t>
  </si>
  <si>
    <t>4/ Moved from M6, Old Line # 011-20-01-06-02-1355-02</t>
  </si>
  <si>
    <t>USA Case Management System 5/</t>
  </si>
  <si>
    <t>5/ Name change from LIONS and includes TALON and E-Filing.</t>
  </si>
  <si>
    <t>T2S2 (DEA) 7/</t>
  </si>
  <si>
    <t>7/  Was significant system in FY03</t>
  </si>
  <si>
    <t>Speedway (DEA) 8/</t>
  </si>
  <si>
    <t>8/  Was significant system in FY03</t>
  </si>
  <si>
    <t>EPIC Information Systems (EIS) 9/</t>
  </si>
  <si>
    <t>9/ Was significant system in FY03</t>
  </si>
  <si>
    <t>Talon (USA) 10/ Included with USA CMS</t>
  </si>
  <si>
    <t>10/  Included with USA Case Management System -Line  011-05-01-02-01-1151-02</t>
  </si>
  <si>
    <t>6/  Included with USA Case Management System -Line  011-05-01-02-01-1151-02</t>
  </si>
  <si>
    <t>Electronic Case Filing (USA) 6/ Included with USA CMS</t>
  </si>
  <si>
    <t>USPC Decision Recording &amp; Monitoring (DRAM) 11/</t>
  </si>
  <si>
    <t>11/  No input for FY04</t>
  </si>
  <si>
    <t>Investigative Application Services (IAS) 12/ Moved to M9</t>
  </si>
  <si>
    <t>Investigation Information Services 13/  Moved to M9</t>
  </si>
  <si>
    <t>Automated Litigation Support (USA) 14/ Included with USA OA</t>
  </si>
  <si>
    <t>Freedom of Information Privacy Act Document Processing (FBI) 15/ Moved to M9</t>
  </si>
  <si>
    <t>Multi-Domain Expert System (FBI) 17/ Moved to M9</t>
  </si>
  <si>
    <t>Telephone Analysis Application (FBI) 18/  Moved to M9</t>
  </si>
  <si>
    <t>Criminal Intelligence Program (FBI) 19/ Moved to M9</t>
  </si>
  <si>
    <t>Automated Case Support (FBI) 20/  Moved to M9</t>
  </si>
  <si>
    <t>Analytical Tools (FBI) 21/ Moved to Part 2</t>
  </si>
  <si>
    <t>12/  Moved to Mission Area 9</t>
  </si>
  <si>
    <t>13/  Moved to Mission Area 9</t>
  </si>
  <si>
    <t>14/  Included with Office Automation in Part 2 (Line # 011-15-02-00-01-2165-02)</t>
  </si>
  <si>
    <t>15/  Moved to Mission Area #9</t>
  </si>
  <si>
    <t>16/  Included with CODIS, Line 011-10-01-03-01-1200-02.</t>
  </si>
  <si>
    <t>17/  Moved to Mission Area #9</t>
  </si>
  <si>
    <t>18/  Moved to Mission Area #9</t>
  </si>
  <si>
    <t>19/  Moved to Mission Area #9</t>
  </si>
  <si>
    <t>20/  Moved to Mission Area #9</t>
  </si>
  <si>
    <t>21/  Moved to Part 2</t>
  </si>
  <si>
    <t>Federal Convicted Offenders DNA Database (FBI) 16/ Included with CODIS</t>
  </si>
  <si>
    <t>Collaborative Capabilities 22/</t>
  </si>
  <si>
    <t>22/  Was major system in FY03</t>
  </si>
  <si>
    <t>Administrative Systems (CRT) 23/</t>
  </si>
  <si>
    <t>23/  Not reported in FY 2004</t>
  </si>
  <si>
    <t>Automated Litigation Databases (TAX) 24/</t>
  </si>
  <si>
    <t>24/ Name change from Automated Litigation Support.</t>
  </si>
  <si>
    <t>Case Management  (CASES) (CIV) 25/</t>
  </si>
  <si>
    <t>25/ Name change from Case Management &amp; Records Mgmt Systems</t>
  </si>
  <si>
    <t>Verification Information Systems 26/</t>
  </si>
  <si>
    <t>26/  Changed to major system in FY04.  Old line #011-15-01-05-02-1290-02</t>
  </si>
  <si>
    <t>I-94 Automation 27/ Terminated in FY02</t>
  </si>
  <si>
    <t>27/ Project terminated in FY02</t>
  </si>
  <si>
    <t>Automated Nationwide System for Immigration Review (ANSIR) 28/</t>
  </si>
  <si>
    <t>28/ Bureau Code changed from 15</t>
  </si>
  <si>
    <t>29/ Replaces ANSIR in FY 2004.</t>
  </si>
  <si>
    <t>Automated Nationwide System for Immigration Review (ANSIR II) 29/ Replaces ANSIR in FY04</t>
  </si>
  <si>
    <t>Agent Support Equipment 30/</t>
  </si>
  <si>
    <t>30/ Renamed from Electronic Equipment</t>
  </si>
  <si>
    <t>WIN/AFIS 31/ Not considered IT</t>
  </si>
  <si>
    <t>31/  Not considered IT</t>
  </si>
  <si>
    <t>Immigration Voice Response System 32/ Replaced with CRI</t>
  </si>
  <si>
    <t>32/  Replaced with Customer Relationship Interface (CRI), Line 011-15-01-05-02-2020-00</t>
  </si>
  <si>
    <t>U.S. Trustees Information Management System (USTIMS) 33/</t>
  </si>
  <si>
    <t>Automated Case Management System (UST) 34/</t>
  </si>
  <si>
    <t>Fee Information Collection System (UST) 35/</t>
  </si>
  <si>
    <t>Electronic Case Filing  (UST) 36/</t>
  </si>
  <si>
    <t>Miscellaneous (UST) 37/</t>
  </si>
  <si>
    <t>33/  In FY04, UTIMS is broken out into 4 separate projects.</t>
  </si>
  <si>
    <t>34/ Included with USTIMS prior to FY04</t>
  </si>
  <si>
    <t>35/ Included with USTIMS prior to FY04</t>
  </si>
  <si>
    <t>36/ Included with USTIMS prior to FY04</t>
  </si>
  <si>
    <t>37/ Included with USTIMS prior to FY04</t>
  </si>
  <si>
    <t>Electronic Medical Records System 38/</t>
  </si>
  <si>
    <t>38/ No funding for this project</t>
  </si>
  <si>
    <t>Investigative Application Support (IAS) 39/ Moved from M2</t>
  </si>
  <si>
    <t>Multi-Domain Expert System (MDES) 40/  Moved from M2</t>
  </si>
  <si>
    <t>Telephone Analysis Appliction (TAA) 41/  Moved from M2</t>
  </si>
  <si>
    <t>Automated Case Support (ACS) 43/  Moved from M2</t>
  </si>
  <si>
    <t>Freedom of Information Privacy Act (FPS) 44/  Moved from M2</t>
  </si>
  <si>
    <t>Criminal Intelligence Program (CISP) 42/  Moved from M2</t>
  </si>
  <si>
    <t>39/ Moved from Mission Area #2</t>
  </si>
  <si>
    <t>40/  Moved from Mission Area #2</t>
  </si>
  <si>
    <t>41/ Moved from Mission Area #2</t>
  </si>
  <si>
    <t>42/  Moved from Mission Area #2</t>
  </si>
  <si>
    <t>43/ Moved from Mission Area #2</t>
  </si>
  <si>
    <t>44/ Moved from Mission Area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</si>
</sst>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165" formatCode="0.0"/>
    <numFmt numFmtId="166" formatCode="&quot;$&quot;#,##0.00"/>
    <numFmt numFmtId="167" formatCode="0.000"/>
    <numFmt numFmtId="169" formatCode="#,##0.000"/>
    <numFmt numFmtId="171" formatCode="#,##0.000_);\(#,##0.000\)"/>
  </numFmts>
  <fonts count="11">
    <font>
      <sz val="10"/>
      <color indexed="8"/>
      <name val="匠牥晩††††††††††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8"/>
      <color indexed="48"/>
      <name val="Arial"/>
      <family val="2"/>
    </font>
    <font>
      <sz val="8"/>
      <color indexed="8"/>
      <name val="匠牥晩††††††††††"/>
    </font>
    <font>
      <b/>
      <sz val="8"/>
      <color indexed="8"/>
      <name val="匠牥晩††††††††††"/>
    </font>
    <font>
      <sz val="8"/>
      <name val="Arial"/>
      <family val="2"/>
    </font>
    <font>
      <sz val="8"/>
      <name val="匠牥晩††††††††††"/>
    </font>
    <font>
      <sz val="8"/>
      <color indexed="12"/>
      <name val="匠牥晩††††††††††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7" fontId="0" fillId="0" borderId="0"/>
  </cellStyleXfs>
  <cellXfs count="47">
    <xf numFmtId="167" fontId="0" fillId="0" borderId="0" xfId="0"/>
    <xf numFmtId="167" fontId="1" fillId="0" borderId="0" xfId="0" applyFont="1"/>
    <xf numFmtId="167" fontId="2" fillId="0" borderId="0" xfId="0" applyFont="1"/>
    <xf numFmtId="167" fontId="3" fillId="0" borderId="0" xfId="0" applyFont="1"/>
    <xf numFmtId="167" fontId="1" fillId="0" borderId="0" xfId="0" applyFont="1" applyAlignment="1">
      <alignment wrapText="1"/>
    </xf>
    <xf numFmtId="167" fontId="2" fillId="0" borderId="0" xfId="0" applyFont="1" applyAlignment="1">
      <alignment horizontal="left" vertical="center" wrapText="1"/>
    </xf>
    <xf numFmtId="167" fontId="3" fillId="0" borderId="0" xfId="0" applyFont="1" applyAlignment="1">
      <alignment vertical="center" wrapText="1"/>
    </xf>
    <xf numFmtId="167" fontId="1" fillId="0" borderId="0" xfId="0" applyFont="1" applyAlignment="1">
      <alignment vertical="center" wrapText="1"/>
    </xf>
    <xf numFmtId="167" fontId="3" fillId="0" borderId="0" xfId="0" applyFont="1" applyAlignment="1">
      <alignment wrapText="1"/>
    </xf>
    <xf numFmtId="7" fontId="3" fillId="0" borderId="0" xfId="0" applyNumberFormat="1" applyFont="1"/>
    <xf numFmtId="7" fontId="4" fillId="0" borderId="0" xfId="0" applyNumberFormat="1" applyFont="1"/>
    <xf numFmtId="167" fontId="1" fillId="0" borderId="0" xfId="0" applyFont="1" applyProtection="1">
      <protection locked="0"/>
    </xf>
    <xf numFmtId="165" fontId="1" fillId="0" borderId="0" xfId="0" applyNumberFormat="1" applyFont="1"/>
    <xf numFmtId="165" fontId="4" fillId="0" borderId="0" xfId="0" applyNumberFormat="1" applyFont="1"/>
    <xf numFmtId="165" fontId="3" fillId="0" borderId="0" xfId="0" applyNumberFormat="1" applyFont="1"/>
    <xf numFmtId="165" fontId="1" fillId="0" borderId="0" xfId="0" applyNumberFormat="1" applyFont="1" applyProtection="1">
      <protection locked="0"/>
    </xf>
    <xf numFmtId="167" fontId="2" fillId="0" borderId="0" xfId="0" applyFont="1" applyAlignment="1">
      <alignment horizontal="left" wrapText="1"/>
    </xf>
    <xf numFmtId="166" fontId="1" fillId="0" borderId="0" xfId="0" applyNumberFormat="1" applyFont="1"/>
    <xf numFmtId="166" fontId="3" fillId="0" borderId="0" xfId="0" applyNumberFormat="1" applyFont="1"/>
    <xf numFmtId="167" fontId="5" fillId="0" borderId="0" xfId="0" applyFont="1"/>
    <xf numFmtId="167" fontId="5" fillId="0" borderId="0" xfId="0" applyFont="1" applyAlignment="1">
      <alignment vertical="center" wrapText="1"/>
    </xf>
    <xf numFmtId="165" fontId="5" fillId="0" borderId="0" xfId="0" applyNumberFormat="1" applyFont="1" applyProtection="1">
      <protection locked="0"/>
    </xf>
    <xf numFmtId="167" fontId="6" fillId="0" borderId="0" xfId="0" applyFont="1"/>
    <xf numFmtId="0" fontId="2" fillId="0" borderId="0" xfId="0" applyNumberFormat="1" applyFont="1" applyAlignment="1">
      <alignment horizontal="center"/>
    </xf>
    <xf numFmtId="167" fontId="1" fillId="0" borderId="0" xfId="0" applyFont="1" applyAlignment="1">
      <alignment horizontal="center"/>
    </xf>
    <xf numFmtId="167" fontId="1" fillId="0" borderId="0" xfId="0" applyFont="1" applyAlignment="1">
      <alignment horizontal="center" wrapText="1"/>
    </xf>
    <xf numFmtId="167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169" fontId="1" fillId="0" borderId="0" xfId="0" applyNumberFormat="1" applyFont="1"/>
    <xf numFmtId="165" fontId="6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7" fontId="8" fillId="0" borderId="0" xfId="0" applyFont="1"/>
    <xf numFmtId="167" fontId="1" fillId="0" borderId="0" xfId="0" applyNumberFormat="1" applyFont="1"/>
    <xf numFmtId="167" fontId="8" fillId="0" borderId="0" xfId="0" applyNumberFormat="1" applyFont="1" applyAlignment="1">
      <alignment vertical="center" wrapText="1"/>
    </xf>
    <xf numFmtId="167" fontId="8" fillId="0" borderId="0" xfId="0" applyNumberFormat="1" applyFont="1"/>
    <xf numFmtId="167" fontId="3" fillId="0" borderId="0" xfId="0" applyNumberFormat="1" applyFont="1"/>
    <xf numFmtId="167" fontId="6" fillId="0" borderId="0" xfId="0" applyNumberFormat="1" applyFont="1" applyAlignment="1">
      <alignment horizontal="center"/>
    </xf>
    <xf numFmtId="167" fontId="8" fillId="0" borderId="0" xfId="0" applyFont="1" applyAlignment="1">
      <alignment vertical="center" wrapText="1"/>
    </xf>
    <xf numFmtId="171" fontId="8" fillId="0" borderId="0" xfId="0" applyNumberFormat="1" applyFont="1"/>
    <xf numFmtId="167" fontId="9" fillId="0" borderId="0" xfId="0" applyNumberFormat="1" applyFont="1"/>
    <xf numFmtId="167" fontId="9" fillId="0" borderId="0" xfId="0" applyNumberFormat="1" applyFont="1" applyAlignment="1">
      <alignment horizontal="center"/>
    </xf>
    <xf numFmtId="167" fontId="3" fillId="0" borderId="0" xfId="0" applyFont="1" applyProtection="1">
      <protection locked="0"/>
    </xf>
    <xf numFmtId="165" fontId="3" fillId="0" borderId="0" xfId="0" applyNumberFormat="1" applyFont="1" applyProtection="1">
      <protection locked="0"/>
    </xf>
    <xf numFmtId="165" fontId="10" fillId="0" borderId="0" xfId="0" applyNumberFormat="1" applyFont="1"/>
    <xf numFmtId="165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63"/>
  <sheetViews>
    <sheetView tabSelected="1" workbookViewId="0">
      <selection activeCell="F8" sqref="F8"/>
    </sheetView>
  </sheetViews>
  <sheetFormatPr defaultColWidth="11.44140625" defaultRowHeight="10.199999999999999"/>
  <cols>
    <col min="1" max="1" width="19.6640625" style="1" customWidth="1"/>
    <col min="2" max="2" width="27.6640625" style="4" customWidth="1"/>
    <col min="3" max="6" width="10.6640625" style="1" customWidth="1"/>
    <col min="7" max="7" width="10.33203125" style="28" customWidth="1"/>
    <col min="8" max="8" width="10.33203125" style="31" customWidth="1"/>
    <col min="9" max="13" width="10.6640625" style="1" customWidth="1"/>
    <col min="14" max="14" width="10.6640625" style="17" customWidth="1"/>
    <col min="15" max="15" width="21.88671875" style="1" customWidth="1"/>
    <col min="16" max="16384" width="11.44140625" style="1"/>
  </cols>
  <sheetData>
    <row r="2" spans="1:15">
      <c r="A2" s="2" t="s">
        <v>150</v>
      </c>
      <c r="B2" s="16" t="s">
        <v>151</v>
      </c>
      <c r="C2" s="2" t="s">
        <v>87</v>
      </c>
      <c r="H2" s="32" t="s">
        <v>252</v>
      </c>
      <c r="J2" s="2" t="s">
        <v>88</v>
      </c>
      <c r="K2" s="2"/>
      <c r="M2" s="2" t="s">
        <v>89</v>
      </c>
      <c r="O2" s="2" t="s">
        <v>152</v>
      </c>
    </row>
    <row r="3" spans="1:15">
      <c r="A3" s="2" t="s">
        <v>90</v>
      </c>
      <c r="B3" s="5" t="s">
        <v>91</v>
      </c>
      <c r="F3" s="2" t="s">
        <v>92</v>
      </c>
      <c r="G3" s="29" t="s">
        <v>93</v>
      </c>
      <c r="H3" s="32" t="s">
        <v>253</v>
      </c>
    </row>
    <row r="4" spans="1:15" s="24" customFormat="1">
      <c r="B4" s="25"/>
      <c r="C4" s="23">
        <v>2002</v>
      </c>
      <c r="D4" s="23">
        <v>2003</v>
      </c>
      <c r="E4" s="23">
        <v>2004</v>
      </c>
      <c r="F4" s="27"/>
      <c r="G4" s="28"/>
      <c r="H4" s="32" t="s">
        <v>254</v>
      </c>
      <c r="I4" s="26" t="s">
        <v>94</v>
      </c>
      <c r="J4" s="23">
        <v>2003</v>
      </c>
      <c r="K4" s="23">
        <v>2004</v>
      </c>
      <c r="L4" s="26" t="s">
        <v>94</v>
      </c>
      <c r="M4" s="23">
        <v>2003</v>
      </c>
      <c r="N4" s="23">
        <v>2004</v>
      </c>
    </row>
    <row r="5" spans="1:15" s="3" customFormat="1" ht="20.399999999999999">
      <c r="A5" s="3" t="s">
        <v>153</v>
      </c>
      <c r="B5" s="8" t="s">
        <v>154</v>
      </c>
      <c r="C5" s="10">
        <f>SUM(C6+C450+C618+C657)</f>
        <v>2319.8990000000003</v>
      </c>
      <c r="D5" s="10">
        <f>SUM(D6+D450+D618+D657)</f>
        <v>2843.5190000000007</v>
      </c>
      <c r="E5" s="10">
        <f>SUM(E6+E450+E618+E657)</f>
        <v>1924.8240000000005</v>
      </c>
      <c r="F5" s="14" t="s">
        <v>52</v>
      </c>
      <c r="G5" s="28" t="s">
        <v>52</v>
      </c>
      <c r="H5" s="31"/>
      <c r="I5" s="10">
        <f t="shared" ref="I5:N5" si="0">SUM(I6+I450+I618+I657)</f>
        <v>1177.8960000000004</v>
      </c>
      <c r="J5" s="10">
        <f t="shared" si="0"/>
        <v>1603.88</v>
      </c>
      <c r="K5" s="10">
        <f t="shared" si="0"/>
        <v>819.19400000000007</v>
      </c>
      <c r="L5" s="10">
        <f t="shared" si="0"/>
        <v>1142.0060000000001</v>
      </c>
      <c r="M5" s="10">
        <f t="shared" si="0"/>
        <v>1239.6400000000001</v>
      </c>
      <c r="N5" s="10">
        <f t="shared" si="0"/>
        <v>1105.748</v>
      </c>
    </row>
    <row r="6" spans="1:15" s="3" customFormat="1" ht="13.5" customHeight="1">
      <c r="A6" s="3" t="s">
        <v>148</v>
      </c>
      <c r="B6" s="8" t="s">
        <v>149</v>
      </c>
      <c r="C6" s="10">
        <f>SUM(C7+C70+C133+C175+C196+C348+C362+C374+C391+C418+C440)</f>
        <v>910.87400000000002</v>
      </c>
      <c r="D6" s="10">
        <f>SUM(D7+D70+D133+D175+D196+D348+D362+D374+D391+D418+D440)</f>
        <v>1400.115</v>
      </c>
      <c r="E6" s="10">
        <f>SUM(E7+E70+E133+E175+E196+E348+E362+E374+E391+E418+E440)</f>
        <v>691.09400000000005</v>
      </c>
      <c r="F6" s="13" t="s">
        <v>52</v>
      </c>
      <c r="G6" s="28"/>
      <c r="H6" s="31"/>
      <c r="I6" s="10">
        <f t="shared" ref="I6:N6" si="1">SUM(I7+I70+I133+I175+I196+I348+I362+I374+I391+I418+I440)</f>
        <v>464.59299999999996</v>
      </c>
      <c r="J6" s="10">
        <f t="shared" si="1"/>
        <v>931.601</v>
      </c>
      <c r="K6" s="10">
        <f t="shared" si="1"/>
        <v>366.08699999999999</v>
      </c>
      <c r="L6" s="10">
        <f t="shared" si="1"/>
        <v>446.28200000000004</v>
      </c>
      <c r="M6" s="10">
        <f t="shared" si="1"/>
        <v>468.51499999999993</v>
      </c>
      <c r="N6" s="10">
        <f t="shared" si="1"/>
        <v>325.00700000000006</v>
      </c>
    </row>
    <row r="7" spans="1:15" s="3" customFormat="1">
      <c r="A7" s="3" t="s">
        <v>95</v>
      </c>
      <c r="B7" s="6" t="s">
        <v>96</v>
      </c>
      <c r="C7" s="9">
        <f>SUM(+C8+C11+C14+C17+C20+C23+C27+C30+C33+C38+C43+C46+C49+C53+C56+C59+C62+C65+C66)</f>
        <v>123.21299999999999</v>
      </c>
      <c r="D7" s="9">
        <f>SUM(+D8+D11+D14+D17+D20+D23+D27+D30+D33+D38+D43+D46+D49+D53+D56+D59+D62+D65+D66)</f>
        <v>147.13</v>
      </c>
      <c r="E7" s="9">
        <f>SUM(+E8+E11+E14+E17+E20+E23+E27+E30+E33+E38+E43+E46+E49+E53+E56+E59+E62+E65+E66)</f>
        <v>154.739</v>
      </c>
      <c r="F7" s="14"/>
      <c r="G7" s="28"/>
      <c r="H7" s="31"/>
      <c r="I7" s="9">
        <f t="shared" ref="I7:N7" si="2">SUM(+I8+I11+I14+I17+I20+I23+I27+I30+I33+I38+I43+I46+I49+I53+I56+I59+I62+I65+I66)</f>
        <v>23.111000000000001</v>
      </c>
      <c r="J7" s="9">
        <f t="shared" si="2"/>
        <v>62.25500000000001</v>
      </c>
      <c r="K7" s="9">
        <f t="shared" si="2"/>
        <v>73.516000000000005</v>
      </c>
      <c r="L7" s="9">
        <f t="shared" si="2"/>
        <v>100.102</v>
      </c>
      <c r="M7" s="9">
        <f t="shared" si="2"/>
        <v>84.875999999999991</v>
      </c>
      <c r="N7" s="9">
        <f t="shared" si="2"/>
        <v>81.223000000000013</v>
      </c>
    </row>
    <row r="8" spans="1:15" ht="20.399999999999999">
      <c r="A8" s="1" t="s">
        <v>155</v>
      </c>
      <c r="B8" s="7" t="s">
        <v>240</v>
      </c>
      <c r="C8" s="11">
        <v>13</v>
      </c>
      <c r="D8" s="11">
        <v>18</v>
      </c>
      <c r="E8" s="11">
        <v>13</v>
      </c>
      <c r="F8" s="15">
        <v>100</v>
      </c>
      <c r="G8" s="28">
        <v>5</v>
      </c>
      <c r="H8" s="31" t="s">
        <v>255</v>
      </c>
      <c r="I8" s="11">
        <v>4</v>
      </c>
      <c r="J8" s="11">
        <v>8</v>
      </c>
      <c r="K8" s="11">
        <v>3</v>
      </c>
      <c r="L8" s="11">
        <v>9</v>
      </c>
      <c r="M8" s="11">
        <v>10</v>
      </c>
      <c r="N8" s="22">
        <v>10</v>
      </c>
    </row>
    <row r="9" spans="1:15">
      <c r="A9" s="1" t="s">
        <v>53</v>
      </c>
      <c r="B9" s="7" t="s">
        <v>610</v>
      </c>
      <c r="C9" s="11">
        <v>13</v>
      </c>
      <c r="D9" s="11">
        <v>18</v>
      </c>
      <c r="E9" s="11">
        <v>13</v>
      </c>
      <c r="F9" s="15"/>
      <c r="I9" s="11">
        <v>4</v>
      </c>
      <c r="J9" s="11">
        <v>8</v>
      </c>
      <c r="K9" s="11">
        <v>3</v>
      </c>
      <c r="L9" s="11">
        <v>9</v>
      </c>
      <c r="M9" s="11">
        <v>10</v>
      </c>
      <c r="N9" s="22">
        <v>10</v>
      </c>
    </row>
    <row r="10" spans="1:15">
      <c r="A10" s="1" t="s">
        <v>54</v>
      </c>
      <c r="B10" s="7" t="s">
        <v>55</v>
      </c>
      <c r="C10" s="11">
        <f>SUM(C9)</f>
        <v>13</v>
      </c>
      <c r="D10" s="11">
        <f>SUM(D9)</f>
        <v>18</v>
      </c>
      <c r="E10" s="11">
        <f>SUM(E9)</f>
        <v>13</v>
      </c>
      <c r="F10" s="15"/>
      <c r="I10" s="11">
        <f t="shared" ref="I10:N10" si="3">SUM(I9)</f>
        <v>4</v>
      </c>
      <c r="J10" s="11">
        <f t="shared" si="3"/>
        <v>8</v>
      </c>
      <c r="K10" s="11">
        <f t="shared" si="3"/>
        <v>3</v>
      </c>
      <c r="L10" s="11">
        <f t="shared" si="3"/>
        <v>9</v>
      </c>
      <c r="M10" s="11">
        <f t="shared" si="3"/>
        <v>10</v>
      </c>
      <c r="N10" s="22">
        <f t="shared" si="3"/>
        <v>10</v>
      </c>
    </row>
    <row r="11" spans="1:15" ht="20.399999999999999">
      <c r="A11" s="1" t="s">
        <v>885</v>
      </c>
      <c r="B11" s="7" t="s">
        <v>888</v>
      </c>
      <c r="C11" s="11">
        <v>1.72</v>
      </c>
      <c r="D11" s="11">
        <v>19.010000000000002</v>
      </c>
      <c r="E11" s="11">
        <v>39.542999999999999</v>
      </c>
      <c r="F11" s="15">
        <v>100</v>
      </c>
      <c r="G11" s="28">
        <v>5</v>
      </c>
      <c r="H11" s="31" t="s">
        <v>255</v>
      </c>
      <c r="I11" s="11">
        <v>1.72</v>
      </c>
      <c r="J11" s="11">
        <v>18.327000000000002</v>
      </c>
      <c r="K11" s="11">
        <v>35.313000000000002</v>
      </c>
      <c r="L11" s="11">
        <v>0</v>
      </c>
      <c r="M11" s="11">
        <v>0.68400000000000005</v>
      </c>
      <c r="N11" s="22">
        <v>4.2300000000000004</v>
      </c>
    </row>
    <row r="12" spans="1:15">
      <c r="A12" s="1" t="s">
        <v>886</v>
      </c>
      <c r="B12" s="7" t="s">
        <v>889</v>
      </c>
      <c r="C12" s="11">
        <v>1.72</v>
      </c>
      <c r="D12" s="11">
        <v>19.010000000000002</v>
      </c>
      <c r="E12" s="11">
        <v>39.542999999999999</v>
      </c>
      <c r="F12" s="15"/>
      <c r="I12" s="11">
        <v>1.72</v>
      </c>
      <c r="J12" s="11">
        <v>18.327000000000002</v>
      </c>
      <c r="K12" s="11">
        <v>35.313000000000002</v>
      </c>
      <c r="L12" s="11">
        <v>0</v>
      </c>
      <c r="M12" s="11">
        <v>0.68400000000000005</v>
      </c>
      <c r="N12" s="22">
        <v>4.2300000000000004</v>
      </c>
    </row>
    <row r="13" spans="1:15">
      <c r="A13" s="1" t="s">
        <v>887</v>
      </c>
      <c r="B13" s="7" t="s">
        <v>55</v>
      </c>
      <c r="C13" s="11">
        <f>SUM(C12)</f>
        <v>1.72</v>
      </c>
      <c r="D13" s="11">
        <f>SUM(D12)</f>
        <v>19.010000000000002</v>
      </c>
      <c r="E13" s="11">
        <f>SUM(E12)</f>
        <v>39.542999999999999</v>
      </c>
      <c r="F13" s="15"/>
      <c r="I13" s="11">
        <f t="shared" ref="I13:N13" si="4">SUM(I12)</f>
        <v>1.72</v>
      </c>
      <c r="J13" s="11">
        <f t="shared" si="4"/>
        <v>18.327000000000002</v>
      </c>
      <c r="K13" s="11">
        <f t="shared" si="4"/>
        <v>35.313000000000002</v>
      </c>
      <c r="L13" s="11">
        <f t="shared" si="4"/>
        <v>0</v>
      </c>
      <c r="M13" s="11">
        <f t="shared" si="4"/>
        <v>0.68400000000000005</v>
      </c>
      <c r="N13" s="22">
        <f t="shared" si="4"/>
        <v>4.2300000000000004</v>
      </c>
    </row>
    <row r="14" spans="1:15" ht="20.399999999999999">
      <c r="A14" s="1" t="s">
        <v>156</v>
      </c>
      <c r="B14" s="7" t="s">
        <v>97</v>
      </c>
      <c r="C14" s="11">
        <v>17.8</v>
      </c>
      <c r="D14" s="11">
        <v>17.100000000000001</v>
      </c>
      <c r="E14" s="11">
        <v>15.2</v>
      </c>
      <c r="F14" s="15">
        <v>20</v>
      </c>
      <c r="G14" s="28">
        <v>5</v>
      </c>
      <c r="H14" s="31" t="s">
        <v>255</v>
      </c>
      <c r="I14" s="11">
        <v>1.8</v>
      </c>
      <c r="J14" s="11">
        <v>2.2000000000000002</v>
      </c>
      <c r="K14" s="11">
        <v>0.2</v>
      </c>
      <c r="L14" s="11">
        <v>16</v>
      </c>
      <c r="M14" s="11">
        <v>14.9</v>
      </c>
      <c r="N14" s="22">
        <v>15</v>
      </c>
    </row>
    <row r="15" spans="1:15">
      <c r="A15" s="1" t="s">
        <v>59</v>
      </c>
      <c r="B15" s="7" t="s">
        <v>915</v>
      </c>
      <c r="C15" s="11">
        <v>17.8</v>
      </c>
      <c r="D15" s="11">
        <v>17.100000000000001</v>
      </c>
      <c r="E15" s="11">
        <v>15.2</v>
      </c>
      <c r="F15" s="15"/>
      <c r="I15" s="11">
        <v>1.8</v>
      </c>
      <c r="J15" s="11">
        <v>2.4</v>
      </c>
      <c r="K15" s="11">
        <v>0.2</v>
      </c>
      <c r="L15" s="11">
        <v>16</v>
      </c>
      <c r="M15" s="11">
        <v>14.9</v>
      </c>
      <c r="N15" s="22">
        <v>15</v>
      </c>
    </row>
    <row r="16" spans="1:15">
      <c r="A16" s="1" t="s">
        <v>60</v>
      </c>
      <c r="B16" s="7" t="s">
        <v>55</v>
      </c>
      <c r="C16" s="11">
        <f>SUM(C15)</f>
        <v>17.8</v>
      </c>
      <c r="D16" s="11">
        <f>SUM(D15)</f>
        <v>17.100000000000001</v>
      </c>
      <c r="E16" s="11">
        <f>SUM(E15)</f>
        <v>15.2</v>
      </c>
      <c r="F16" s="15"/>
      <c r="I16" s="11">
        <f t="shared" ref="I16:N16" si="5">SUM(I15)</f>
        <v>1.8</v>
      </c>
      <c r="J16" s="11">
        <f t="shared" si="5"/>
        <v>2.4</v>
      </c>
      <c r="K16" s="11">
        <f t="shared" si="5"/>
        <v>0.2</v>
      </c>
      <c r="L16" s="11">
        <f t="shared" si="5"/>
        <v>16</v>
      </c>
      <c r="M16" s="11">
        <f t="shared" si="5"/>
        <v>14.9</v>
      </c>
      <c r="N16" s="22">
        <f t="shared" si="5"/>
        <v>15</v>
      </c>
    </row>
    <row r="17" spans="1:15">
      <c r="A17" s="1" t="s">
        <v>43</v>
      </c>
      <c r="B17" s="7" t="s">
        <v>66</v>
      </c>
      <c r="C17" s="11">
        <v>5.2</v>
      </c>
      <c r="D17" s="11">
        <v>4</v>
      </c>
      <c r="E17" s="11">
        <v>3.4</v>
      </c>
      <c r="F17" s="15">
        <v>100</v>
      </c>
      <c r="G17" s="28">
        <v>5</v>
      </c>
      <c r="H17" s="31" t="s">
        <v>255</v>
      </c>
      <c r="I17" s="11">
        <v>2.7</v>
      </c>
      <c r="J17" s="11">
        <v>2</v>
      </c>
      <c r="K17" s="11">
        <v>1.8</v>
      </c>
      <c r="L17" s="11">
        <v>2.5</v>
      </c>
      <c r="M17" s="11">
        <v>2</v>
      </c>
      <c r="N17" s="22">
        <v>1.6</v>
      </c>
    </row>
    <row r="18" spans="1:15">
      <c r="A18" s="1" t="s">
        <v>62</v>
      </c>
      <c r="B18" s="7" t="s">
        <v>610</v>
      </c>
      <c r="C18" s="11">
        <v>5.2</v>
      </c>
      <c r="D18" s="11">
        <v>4</v>
      </c>
      <c r="E18" s="11">
        <v>3.4</v>
      </c>
      <c r="F18" s="15"/>
      <c r="I18" s="11">
        <v>2.7</v>
      </c>
      <c r="J18" s="11">
        <v>2</v>
      </c>
      <c r="K18" s="11">
        <v>1.8</v>
      </c>
      <c r="L18" s="11">
        <v>2.5</v>
      </c>
      <c r="M18" s="11">
        <v>2</v>
      </c>
      <c r="N18" s="22">
        <v>1.6</v>
      </c>
    </row>
    <row r="19" spans="1:15">
      <c r="A19" s="1" t="s">
        <v>63</v>
      </c>
      <c r="B19" s="7" t="s">
        <v>55</v>
      </c>
      <c r="C19" s="11">
        <f>SUM(C18)</f>
        <v>5.2</v>
      </c>
      <c r="D19" s="11">
        <f>SUM(D18)</f>
        <v>4</v>
      </c>
      <c r="E19" s="11">
        <f>SUM(E18)</f>
        <v>3.4</v>
      </c>
      <c r="F19" s="15"/>
      <c r="I19" s="11">
        <f t="shared" ref="I19:N19" si="6">SUM(I18)</f>
        <v>2.7</v>
      </c>
      <c r="J19" s="11">
        <f t="shared" si="6"/>
        <v>2</v>
      </c>
      <c r="K19" s="11">
        <f t="shared" si="6"/>
        <v>1.8</v>
      </c>
      <c r="L19" s="11">
        <f t="shared" si="6"/>
        <v>2.5</v>
      </c>
      <c r="M19" s="11">
        <f t="shared" si="6"/>
        <v>2</v>
      </c>
      <c r="N19" s="22">
        <f t="shared" si="6"/>
        <v>1.6</v>
      </c>
    </row>
    <row r="20" spans="1:15" ht="20.399999999999999">
      <c r="A20" s="1" t="s">
        <v>916</v>
      </c>
      <c r="B20" s="7" t="s">
        <v>530</v>
      </c>
      <c r="C20" s="11">
        <v>0.01</v>
      </c>
      <c r="D20" s="11">
        <v>1.05</v>
      </c>
      <c r="E20" s="11">
        <v>8</v>
      </c>
      <c r="F20" s="15">
        <v>100</v>
      </c>
      <c r="G20" s="28">
        <v>5</v>
      </c>
      <c r="H20" s="31" t="s">
        <v>255</v>
      </c>
      <c r="I20" s="11">
        <v>0.01</v>
      </c>
      <c r="J20" s="11">
        <v>1</v>
      </c>
      <c r="K20" s="11">
        <v>6</v>
      </c>
      <c r="L20" s="11">
        <v>0</v>
      </c>
      <c r="M20" s="11">
        <v>0.05</v>
      </c>
      <c r="N20" s="22">
        <v>2</v>
      </c>
    </row>
    <row r="21" spans="1:15">
      <c r="A21" s="1" t="s">
        <v>917</v>
      </c>
      <c r="B21" s="7" t="s">
        <v>610</v>
      </c>
      <c r="C21" s="11">
        <v>0.01</v>
      </c>
      <c r="D21" s="11">
        <v>1.05</v>
      </c>
      <c r="E21" s="11">
        <v>8</v>
      </c>
      <c r="F21" s="15"/>
      <c r="I21" s="11">
        <v>0.01</v>
      </c>
      <c r="J21" s="11">
        <v>1</v>
      </c>
      <c r="K21" s="11">
        <v>6</v>
      </c>
      <c r="L21" s="11">
        <v>0</v>
      </c>
      <c r="M21" s="11">
        <v>0.05</v>
      </c>
      <c r="N21" s="22">
        <v>2</v>
      </c>
    </row>
    <row r="22" spans="1:15">
      <c r="A22" s="1" t="s">
        <v>918</v>
      </c>
      <c r="B22" s="7" t="s">
        <v>55</v>
      </c>
      <c r="C22" s="11">
        <f>SUM(C21)</f>
        <v>0.01</v>
      </c>
      <c r="D22" s="11">
        <f>SUM(D21)</f>
        <v>1.05</v>
      </c>
      <c r="E22" s="11">
        <f>SUM(E21)</f>
        <v>8</v>
      </c>
      <c r="F22" s="15"/>
      <c r="I22" s="11">
        <f t="shared" ref="I22:N22" si="7">SUM(I21)</f>
        <v>0.01</v>
      </c>
      <c r="J22" s="11">
        <f t="shared" si="7"/>
        <v>1</v>
      </c>
      <c r="K22" s="11">
        <f t="shared" si="7"/>
        <v>6</v>
      </c>
      <c r="L22" s="11">
        <f t="shared" si="7"/>
        <v>0</v>
      </c>
      <c r="M22" s="11">
        <f t="shared" si="7"/>
        <v>0.05</v>
      </c>
      <c r="N22" s="22">
        <f t="shared" si="7"/>
        <v>2</v>
      </c>
    </row>
    <row r="23" spans="1:15">
      <c r="A23" s="1" t="s">
        <v>157</v>
      </c>
      <c r="B23" s="7" t="s">
        <v>961</v>
      </c>
      <c r="C23" s="11">
        <v>3.8239999999999998</v>
      </c>
      <c r="D23" s="11">
        <v>7.0609999999999999</v>
      </c>
      <c r="E23" s="11">
        <v>3.9550000000000001</v>
      </c>
      <c r="F23" s="15">
        <v>100</v>
      </c>
      <c r="G23" s="28">
        <v>3</v>
      </c>
      <c r="H23" s="31" t="s">
        <v>255</v>
      </c>
      <c r="I23" s="11">
        <v>0.94799999999999995</v>
      </c>
      <c r="J23" s="11">
        <v>3.274</v>
      </c>
      <c r="K23" s="11">
        <v>0.50700000000000001</v>
      </c>
      <c r="L23" s="11">
        <v>2.8759999999999999</v>
      </c>
      <c r="M23" s="11">
        <v>3.7869999999999999</v>
      </c>
      <c r="N23" s="22">
        <v>3.448</v>
      </c>
      <c r="O23" s="1" t="s">
        <v>962</v>
      </c>
    </row>
    <row r="24" spans="1:15">
      <c r="A24" s="1" t="s">
        <v>64</v>
      </c>
      <c r="B24" s="7" t="s">
        <v>665</v>
      </c>
      <c r="C24" s="11">
        <v>4.0350000000000001</v>
      </c>
      <c r="D24" s="11">
        <v>3.589</v>
      </c>
      <c r="E24" s="11">
        <v>3.75</v>
      </c>
      <c r="F24" s="15"/>
      <c r="I24" s="11">
        <v>0.44600000000000001</v>
      </c>
      <c r="J24" s="11">
        <v>0</v>
      </c>
      <c r="K24" s="11">
        <v>0.128</v>
      </c>
      <c r="L24" s="11">
        <v>2.8759999999999999</v>
      </c>
      <c r="M24" s="11">
        <v>3.589</v>
      </c>
      <c r="N24" s="22">
        <v>3.448</v>
      </c>
    </row>
    <row r="25" spans="1:15">
      <c r="A25" s="1" t="s">
        <v>64</v>
      </c>
      <c r="B25" s="7" t="s">
        <v>610</v>
      </c>
      <c r="C25" s="11">
        <v>0.502</v>
      </c>
      <c r="D25" s="11">
        <v>3.472</v>
      </c>
      <c r="E25" s="11">
        <v>0.20499999999999999</v>
      </c>
      <c r="F25" s="15"/>
      <c r="I25" s="11">
        <v>0.502</v>
      </c>
      <c r="J25" s="11">
        <v>3.274</v>
      </c>
      <c r="K25" s="11">
        <v>0.379</v>
      </c>
      <c r="L25" s="11">
        <v>0</v>
      </c>
      <c r="M25" s="11">
        <v>0.19800000000000001</v>
      </c>
      <c r="N25" s="22">
        <v>0</v>
      </c>
    </row>
    <row r="26" spans="1:15">
      <c r="A26" s="1" t="s">
        <v>65</v>
      </c>
      <c r="B26" s="7" t="s">
        <v>55</v>
      </c>
      <c r="C26" s="11">
        <f>SUM(C24:C25)</f>
        <v>4.5369999999999999</v>
      </c>
      <c r="D26" s="11">
        <f>SUM(D24:D25)</f>
        <v>7.0609999999999999</v>
      </c>
      <c r="E26" s="11">
        <f>SUM(E24:E25)</f>
        <v>3.9550000000000001</v>
      </c>
      <c r="F26" s="15"/>
      <c r="I26" s="11">
        <f t="shared" ref="I26:N26" si="8">SUM(I24:I25)</f>
        <v>0.94799999999999995</v>
      </c>
      <c r="J26" s="11">
        <f t="shared" si="8"/>
        <v>3.274</v>
      </c>
      <c r="K26" s="11">
        <f t="shared" si="8"/>
        <v>0.50700000000000001</v>
      </c>
      <c r="L26" s="11">
        <f t="shared" si="8"/>
        <v>2.8759999999999999</v>
      </c>
      <c r="M26" s="11">
        <f t="shared" si="8"/>
        <v>3.7869999999999999</v>
      </c>
      <c r="N26" s="22">
        <f t="shared" si="8"/>
        <v>3.448</v>
      </c>
    </row>
    <row r="27" spans="1:15">
      <c r="A27" s="1" t="s">
        <v>158</v>
      </c>
      <c r="B27" s="7" t="s">
        <v>67</v>
      </c>
      <c r="C27" s="11">
        <v>4.4649999999999999</v>
      </c>
      <c r="D27" s="11">
        <v>4.6550000000000002</v>
      </c>
      <c r="E27" s="11">
        <v>4.7489999999999997</v>
      </c>
      <c r="F27" s="15">
        <v>93</v>
      </c>
      <c r="G27" s="28">
        <v>7</v>
      </c>
      <c r="H27" s="31" t="s">
        <v>276</v>
      </c>
      <c r="I27" s="11">
        <v>1.0629999999999999</v>
      </c>
      <c r="J27" s="11">
        <v>1.2769999999999999</v>
      </c>
      <c r="K27" s="11">
        <v>1.512</v>
      </c>
      <c r="L27" s="11">
        <v>3.4020000000000001</v>
      </c>
      <c r="M27" s="11">
        <v>3.3780000000000001</v>
      </c>
      <c r="N27" s="22">
        <v>3.2370000000000001</v>
      </c>
    </row>
    <row r="28" spans="1:15">
      <c r="A28" s="1" t="s">
        <v>409</v>
      </c>
      <c r="B28" s="7" t="s">
        <v>531</v>
      </c>
      <c r="C28" s="11">
        <v>4.4649999999999999</v>
      </c>
      <c r="D28" s="11">
        <v>4.6550000000000002</v>
      </c>
      <c r="E28" s="11">
        <v>4.7489999999999997</v>
      </c>
      <c r="F28" s="15"/>
      <c r="I28" s="11">
        <v>1.0629999999999999</v>
      </c>
      <c r="J28" s="11">
        <v>1.2769999999999999</v>
      </c>
      <c r="K28" s="11">
        <v>1.512</v>
      </c>
      <c r="L28" s="11">
        <v>3.4020000000000001</v>
      </c>
      <c r="M28" s="11">
        <v>3.3780000000000001</v>
      </c>
      <c r="N28" s="22">
        <v>3.2370000000000001</v>
      </c>
    </row>
    <row r="29" spans="1:15">
      <c r="A29" s="1" t="s">
        <v>410</v>
      </c>
      <c r="B29" s="7" t="s">
        <v>55</v>
      </c>
      <c r="C29" s="11">
        <f>SUM(C28)</f>
        <v>4.4649999999999999</v>
      </c>
      <c r="D29" s="11">
        <f>SUM(D28)</f>
        <v>4.6550000000000002</v>
      </c>
      <c r="E29" s="11">
        <f>SUM(E28)</f>
        <v>4.7489999999999997</v>
      </c>
      <c r="F29" s="15"/>
      <c r="I29" s="11">
        <f t="shared" ref="I29:N29" si="9">SUM(I28)</f>
        <v>1.0629999999999999</v>
      </c>
      <c r="J29" s="11">
        <f t="shared" si="9"/>
        <v>1.2769999999999999</v>
      </c>
      <c r="K29" s="11">
        <f t="shared" si="9"/>
        <v>1.512</v>
      </c>
      <c r="L29" s="11">
        <f t="shared" si="9"/>
        <v>3.4020000000000001</v>
      </c>
      <c r="M29" s="11">
        <f t="shared" si="9"/>
        <v>3.3780000000000001</v>
      </c>
      <c r="N29" s="22">
        <f t="shared" si="9"/>
        <v>3.2370000000000001</v>
      </c>
    </row>
    <row r="30" spans="1:15" ht="20.399999999999999">
      <c r="A30" s="1" t="s">
        <v>532</v>
      </c>
      <c r="B30" s="7" t="s">
        <v>535</v>
      </c>
      <c r="C30" s="11">
        <v>0</v>
      </c>
      <c r="D30" s="11">
        <v>16.527000000000001</v>
      </c>
      <c r="E30" s="11">
        <v>20.184000000000001</v>
      </c>
      <c r="F30" s="15">
        <v>86</v>
      </c>
      <c r="G30" s="28">
        <v>14</v>
      </c>
      <c r="H30" s="31" t="s">
        <v>276</v>
      </c>
      <c r="I30" s="11">
        <v>0</v>
      </c>
      <c r="J30" s="11">
        <v>16.527000000000001</v>
      </c>
      <c r="K30" s="11">
        <v>20.184000000000001</v>
      </c>
      <c r="L30" s="11">
        <v>0</v>
      </c>
      <c r="M30" s="11">
        <v>0</v>
      </c>
      <c r="N30" s="22">
        <v>0</v>
      </c>
    </row>
    <row r="31" spans="1:15">
      <c r="A31" s="1" t="s">
        <v>533</v>
      </c>
      <c r="B31" s="7" t="s">
        <v>531</v>
      </c>
      <c r="C31" s="11">
        <v>0</v>
      </c>
      <c r="D31" s="11">
        <v>16.527000000000001</v>
      </c>
      <c r="E31" s="11">
        <v>20.184000000000001</v>
      </c>
      <c r="F31" s="15"/>
      <c r="I31" s="11">
        <v>0</v>
      </c>
      <c r="J31" s="11">
        <v>16.527000000000001</v>
      </c>
      <c r="K31" s="11">
        <v>20.184000000000001</v>
      </c>
      <c r="L31" s="11">
        <v>0</v>
      </c>
      <c r="M31" s="11">
        <v>0</v>
      </c>
      <c r="N31" s="22">
        <v>0</v>
      </c>
    </row>
    <row r="32" spans="1:15">
      <c r="A32" s="1" t="s">
        <v>534</v>
      </c>
      <c r="B32" s="7" t="s">
        <v>55</v>
      </c>
      <c r="C32" s="11">
        <f>SUM(C31)</f>
        <v>0</v>
      </c>
      <c r="D32" s="11">
        <f>SUM(D31)</f>
        <v>16.527000000000001</v>
      </c>
      <c r="E32" s="11">
        <f>SUM(E31)</f>
        <v>20.184000000000001</v>
      </c>
      <c r="F32" s="15"/>
      <c r="I32" s="11">
        <f t="shared" ref="I32:N32" si="10">SUM(I31)</f>
        <v>0</v>
      </c>
      <c r="J32" s="11">
        <f t="shared" si="10"/>
        <v>16.527000000000001</v>
      </c>
      <c r="K32" s="11">
        <f t="shared" si="10"/>
        <v>20.184000000000001</v>
      </c>
      <c r="L32" s="11">
        <f t="shared" si="10"/>
        <v>0</v>
      </c>
      <c r="M32" s="11">
        <f t="shared" si="10"/>
        <v>0</v>
      </c>
      <c r="N32" s="22">
        <f t="shared" si="10"/>
        <v>0</v>
      </c>
    </row>
    <row r="33" spans="1:15" ht="20.399999999999999">
      <c r="A33" s="1" t="s">
        <v>159</v>
      </c>
      <c r="B33" s="7" t="s">
        <v>99</v>
      </c>
      <c r="C33" s="11">
        <v>14.185</v>
      </c>
      <c r="D33" s="11">
        <v>9.6739999999999995</v>
      </c>
      <c r="E33" s="11">
        <v>0</v>
      </c>
      <c r="F33" s="15">
        <v>100</v>
      </c>
      <c r="G33" s="28">
        <v>2</v>
      </c>
      <c r="H33" s="31" t="s">
        <v>255</v>
      </c>
      <c r="I33" s="11">
        <v>5.6</v>
      </c>
      <c r="J33" s="11">
        <v>0.9</v>
      </c>
      <c r="K33" s="11">
        <v>0</v>
      </c>
      <c r="L33" s="11">
        <v>8.5850000000000009</v>
      </c>
      <c r="M33" s="11">
        <v>8.7739999999999991</v>
      </c>
      <c r="N33" s="22">
        <v>0</v>
      </c>
    </row>
    <row r="34" spans="1:15">
      <c r="A34" s="1" t="s">
        <v>68</v>
      </c>
      <c r="B34" s="7" t="s">
        <v>666</v>
      </c>
      <c r="C34" s="11">
        <v>8.0289999999999999</v>
      </c>
      <c r="D34" s="11">
        <v>5.4749999999999996</v>
      </c>
      <c r="E34" s="11">
        <v>0</v>
      </c>
      <c r="F34" s="15"/>
      <c r="I34" s="11">
        <v>3.17</v>
      </c>
      <c r="J34" s="11">
        <v>0.50900000000000001</v>
      </c>
      <c r="K34" s="11">
        <v>0</v>
      </c>
      <c r="L34" s="11">
        <v>4.859</v>
      </c>
      <c r="M34" s="11">
        <v>4.9660000000000002</v>
      </c>
      <c r="N34" s="22">
        <v>0</v>
      </c>
    </row>
    <row r="35" spans="1:15">
      <c r="A35" s="1" t="s">
        <v>68</v>
      </c>
      <c r="B35" s="7" t="s">
        <v>667</v>
      </c>
      <c r="C35" s="11">
        <v>3.532</v>
      </c>
      <c r="D35" s="11">
        <v>2.4089999999999998</v>
      </c>
      <c r="E35" s="11">
        <v>0</v>
      </c>
      <c r="F35" s="15"/>
      <c r="I35" s="11">
        <v>1.3939999999999999</v>
      </c>
      <c r="J35" s="11">
        <v>0.224</v>
      </c>
      <c r="K35" s="11">
        <v>0</v>
      </c>
      <c r="L35" s="11">
        <v>2.1379999999999999</v>
      </c>
      <c r="M35" s="11">
        <v>2.1850000000000001</v>
      </c>
      <c r="N35" s="22">
        <v>0</v>
      </c>
    </row>
    <row r="36" spans="1:15">
      <c r="A36" s="1" t="s">
        <v>68</v>
      </c>
      <c r="B36" s="7" t="s">
        <v>668</v>
      </c>
      <c r="C36" s="11">
        <v>2.6240000000000001</v>
      </c>
      <c r="D36" s="11">
        <v>1.79</v>
      </c>
      <c r="E36" s="11">
        <v>0</v>
      </c>
      <c r="F36" s="15"/>
      <c r="I36" s="11">
        <v>1.036</v>
      </c>
      <c r="J36" s="11">
        <v>0.16700000000000001</v>
      </c>
      <c r="K36" s="11">
        <v>0</v>
      </c>
      <c r="L36" s="11">
        <v>1.5880000000000001</v>
      </c>
      <c r="M36" s="11">
        <v>1.623</v>
      </c>
      <c r="N36" s="22">
        <v>0</v>
      </c>
    </row>
    <row r="37" spans="1:15">
      <c r="A37" s="1" t="s">
        <v>69</v>
      </c>
      <c r="B37" s="7" t="s">
        <v>55</v>
      </c>
      <c r="C37" s="11">
        <f>SUM(C34:C36)</f>
        <v>14.185</v>
      </c>
      <c r="D37" s="11">
        <f>SUM(D34:D36)</f>
        <v>9.6739999999999995</v>
      </c>
      <c r="E37" s="11">
        <f>SUM(E34:E36)</f>
        <v>0</v>
      </c>
      <c r="F37" s="15"/>
      <c r="I37" s="11">
        <f>SUM(I34:I36)</f>
        <v>5.6</v>
      </c>
      <c r="J37" s="11">
        <f>SUM(J34:J36)</f>
        <v>0.9</v>
      </c>
      <c r="K37" s="11">
        <f>SUM(K34:K36)</f>
        <v>0</v>
      </c>
      <c r="L37" s="11">
        <f>SUM(L34:L36)</f>
        <v>8.5850000000000009</v>
      </c>
      <c r="M37" s="11">
        <f>SUM(M34:M36)</f>
        <v>8.7739999999999991</v>
      </c>
      <c r="N37" s="22">
        <v>0</v>
      </c>
    </row>
    <row r="38" spans="1:15">
      <c r="A38" s="1" t="s">
        <v>160</v>
      </c>
      <c r="B38" s="7" t="s">
        <v>974</v>
      </c>
      <c r="C38" s="11">
        <v>1.63</v>
      </c>
      <c r="D38" s="11">
        <v>1.1599999999999999</v>
      </c>
      <c r="E38" s="11">
        <v>0</v>
      </c>
      <c r="F38" s="15">
        <v>100</v>
      </c>
      <c r="G38" s="28">
        <v>1</v>
      </c>
      <c r="H38" s="31" t="s">
        <v>255</v>
      </c>
      <c r="I38" s="11">
        <v>0</v>
      </c>
      <c r="J38" s="11">
        <v>0</v>
      </c>
      <c r="K38" s="11">
        <v>0</v>
      </c>
      <c r="L38" s="11">
        <v>1.63</v>
      </c>
      <c r="M38" s="11">
        <v>1.1599999999999999</v>
      </c>
      <c r="N38" s="22">
        <v>0</v>
      </c>
      <c r="O38" s="1" t="s">
        <v>975</v>
      </c>
    </row>
    <row r="39" spans="1:15">
      <c r="A39" s="1" t="s">
        <v>70</v>
      </c>
      <c r="B39" s="7" t="s">
        <v>666</v>
      </c>
      <c r="C39" s="11">
        <v>0.89700000000000002</v>
      </c>
      <c r="D39" s="11">
        <v>0.63800000000000001</v>
      </c>
      <c r="E39" s="11">
        <v>0</v>
      </c>
      <c r="F39" s="15"/>
      <c r="I39" s="11">
        <v>0</v>
      </c>
      <c r="J39" s="11">
        <v>0</v>
      </c>
      <c r="K39" s="11">
        <v>0</v>
      </c>
      <c r="L39" s="11">
        <v>0.89700000000000002</v>
      </c>
      <c r="M39" s="11">
        <v>0.63800000000000001</v>
      </c>
      <c r="N39" s="22">
        <v>0</v>
      </c>
    </row>
    <row r="40" spans="1:15">
      <c r="A40" s="1" t="s">
        <v>70</v>
      </c>
      <c r="B40" s="7" t="s">
        <v>667</v>
      </c>
      <c r="C40" s="11">
        <v>0.505</v>
      </c>
      <c r="D40" s="11">
        <v>0.36</v>
      </c>
      <c r="E40" s="11">
        <v>0</v>
      </c>
      <c r="F40" s="15"/>
      <c r="I40" s="11">
        <v>0</v>
      </c>
      <c r="J40" s="11">
        <v>0</v>
      </c>
      <c r="K40" s="11">
        <v>0</v>
      </c>
      <c r="L40" s="11">
        <v>0.505</v>
      </c>
      <c r="M40" s="11">
        <v>0.36</v>
      </c>
      <c r="N40" s="22">
        <v>0</v>
      </c>
    </row>
    <row r="41" spans="1:15">
      <c r="A41" s="1" t="s">
        <v>70</v>
      </c>
      <c r="B41" s="7" t="s">
        <v>668</v>
      </c>
      <c r="C41" s="11">
        <v>0.22800000000000001</v>
      </c>
      <c r="D41" s="11">
        <v>0.16200000000000001</v>
      </c>
      <c r="E41" s="11">
        <v>0</v>
      </c>
      <c r="F41" s="15"/>
      <c r="I41" s="11">
        <v>0</v>
      </c>
      <c r="J41" s="11">
        <v>0</v>
      </c>
      <c r="K41" s="11">
        <v>0</v>
      </c>
      <c r="L41" s="11">
        <v>0.22800000000000001</v>
      </c>
      <c r="M41" s="11">
        <v>0.16200000000000001</v>
      </c>
      <c r="N41" s="22">
        <v>0</v>
      </c>
    </row>
    <row r="42" spans="1:15">
      <c r="A42" s="1" t="s">
        <v>71</v>
      </c>
      <c r="B42" s="7" t="s">
        <v>55</v>
      </c>
      <c r="C42" s="11">
        <f>SUM(C39:C41)</f>
        <v>1.6300000000000001</v>
      </c>
      <c r="D42" s="11">
        <f>SUM(D39:D41)</f>
        <v>1.1599999999999999</v>
      </c>
      <c r="E42" s="11">
        <f>SUM(E39:E41)</f>
        <v>0</v>
      </c>
      <c r="F42" s="15"/>
      <c r="I42" s="11">
        <f t="shared" ref="I42:N42" si="11">SUM(I39:I41)</f>
        <v>0</v>
      </c>
      <c r="J42" s="11">
        <f t="shared" si="11"/>
        <v>0</v>
      </c>
      <c r="K42" s="11">
        <f t="shared" si="11"/>
        <v>0</v>
      </c>
      <c r="L42" s="11">
        <f t="shared" si="11"/>
        <v>1.6300000000000001</v>
      </c>
      <c r="M42" s="11">
        <f t="shared" si="11"/>
        <v>1.1599999999999999</v>
      </c>
      <c r="N42" s="22">
        <f t="shared" si="11"/>
        <v>0</v>
      </c>
    </row>
    <row r="43" spans="1:15">
      <c r="A43" s="1" t="s">
        <v>477</v>
      </c>
      <c r="B43" s="7" t="s">
        <v>480</v>
      </c>
      <c r="C43" s="11">
        <v>0</v>
      </c>
      <c r="D43" s="11">
        <v>0</v>
      </c>
      <c r="E43" s="11">
        <v>0</v>
      </c>
      <c r="F43" s="15">
        <v>100</v>
      </c>
      <c r="G43" s="28">
        <v>5</v>
      </c>
      <c r="H43" s="31" t="s">
        <v>255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22">
        <v>0</v>
      </c>
    </row>
    <row r="44" spans="1:15">
      <c r="A44" s="1" t="s">
        <v>478</v>
      </c>
      <c r="B44" s="7" t="s">
        <v>714</v>
      </c>
      <c r="C44" s="11">
        <v>0</v>
      </c>
      <c r="D44" s="11">
        <v>0</v>
      </c>
      <c r="E44" s="11">
        <v>0</v>
      </c>
      <c r="F44" s="15"/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22">
        <v>0</v>
      </c>
    </row>
    <row r="45" spans="1:15">
      <c r="A45" s="1" t="s">
        <v>479</v>
      </c>
      <c r="B45" s="7" t="s">
        <v>55</v>
      </c>
      <c r="C45" s="11">
        <f>SUM(C44)</f>
        <v>0</v>
      </c>
      <c r="D45" s="11">
        <f>SUM(D44)</f>
        <v>0</v>
      </c>
      <c r="E45" s="11">
        <f>SUM(E44)</f>
        <v>0</v>
      </c>
      <c r="F45" s="15"/>
      <c r="I45" s="11">
        <f t="shared" ref="I45:N45" si="12">SUM(I44)</f>
        <v>0</v>
      </c>
      <c r="J45" s="11">
        <f t="shared" si="12"/>
        <v>0</v>
      </c>
      <c r="K45" s="11">
        <f t="shared" si="12"/>
        <v>0</v>
      </c>
      <c r="L45" s="11">
        <f t="shared" si="12"/>
        <v>0</v>
      </c>
      <c r="M45" s="11">
        <f t="shared" si="12"/>
        <v>0</v>
      </c>
      <c r="N45" s="22">
        <f t="shared" si="12"/>
        <v>0</v>
      </c>
    </row>
    <row r="46" spans="1:15" ht="20.399999999999999">
      <c r="A46" s="1" t="s">
        <v>161</v>
      </c>
      <c r="B46" s="7" t="s">
        <v>98</v>
      </c>
      <c r="C46" s="11">
        <v>1</v>
      </c>
      <c r="D46" s="11">
        <v>1.0129999999999999</v>
      </c>
      <c r="E46" s="11">
        <v>1.034</v>
      </c>
      <c r="F46" s="15">
        <v>90</v>
      </c>
      <c r="G46" s="28">
        <v>10</v>
      </c>
      <c r="H46" s="31" t="s">
        <v>255</v>
      </c>
      <c r="I46" s="11">
        <v>0.72499999999999998</v>
      </c>
      <c r="J46" s="11">
        <v>0.1</v>
      </c>
      <c r="K46" s="11">
        <v>0</v>
      </c>
      <c r="L46" s="11">
        <v>0.27500000000000002</v>
      </c>
      <c r="M46" s="11">
        <v>0.91300000000000003</v>
      </c>
      <c r="N46" s="22">
        <v>1.034</v>
      </c>
    </row>
    <row r="47" spans="1:15">
      <c r="A47" s="1" t="s">
        <v>72</v>
      </c>
      <c r="B47" s="7" t="s">
        <v>333</v>
      </c>
      <c r="C47" s="11">
        <v>1</v>
      </c>
      <c r="D47" s="11">
        <v>1.0129999999999999</v>
      </c>
      <c r="E47" s="11">
        <v>1.034</v>
      </c>
      <c r="F47" s="15"/>
      <c r="I47" s="11">
        <v>0.72499999999999998</v>
      </c>
      <c r="J47" s="11">
        <v>0.1</v>
      </c>
      <c r="K47" s="11">
        <v>0</v>
      </c>
      <c r="L47" s="11">
        <v>0.27500000000000002</v>
      </c>
      <c r="M47" s="11">
        <v>0.91300000000000003</v>
      </c>
      <c r="N47" s="22">
        <v>1.034</v>
      </c>
    </row>
    <row r="48" spans="1:15">
      <c r="A48" s="1" t="s">
        <v>73</v>
      </c>
      <c r="B48" s="7" t="s">
        <v>55</v>
      </c>
      <c r="C48" s="11">
        <f>SUM(C47)</f>
        <v>1</v>
      </c>
      <c r="D48" s="11">
        <f>SUM(D47)</f>
        <v>1.0129999999999999</v>
      </c>
      <c r="E48" s="11">
        <f>SUM(E47)</f>
        <v>1.034</v>
      </c>
      <c r="F48" s="15"/>
      <c r="I48" s="11">
        <f t="shared" ref="I48:N48" si="13">SUM(I47)</f>
        <v>0.72499999999999998</v>
      </c>
      <c r="J48" s="11">
        <f t="shared" si="13"/>
        <v>0.1</v>
      </c>
      <c r="K48" s="11">
        <f t="shared" si="13"/>
        <v>0</v>
      </c>
      <c r="L48" s="11">
        <f t="shared" si="13"/>
        <v>0.27500000000000002</v>
      </c>
      <c r="M48" s="11">
        <f t="shared" si="13"/>
        <v>0.91300000000000003</v>
      </c>
      <c r="N48" s="22">
        <f t="shared" si="13"/>
        <v>1.034</v>
      </c>
    </row>
    <row r="49" spans="1:15" ht="20.399999999999999">
      <c r="A49" s="1" t="s">
        <v>162</v>
      </c>
      <c r="B49" s="7" t="s">
        <v>100</v>
      </c>
      <c r="C49" s="11">
        <v>5.0999999999999996</v>
      </c>
      <c r="D49" s="11">
        <v>5.4</v>
      </c>
      <c r="E49" s="11">
        <v>5.5</v>
      </c>
      <c r="F49" s="15">
        <v>87</v>
      </c>
      <c r="G49" s="28">
        <v>13</v>
      </c>
      <c r="H49" s="31" t="s">
        <v>255</v>
      </c>
      <c r="I49" s="11">
        <v>0</v>
      </c>
      <c r="J49" s="11">
        <v>2</v>
      </c>
      <c r="K49" s="11">
        <v>2.1</v>
      </c>
      <c r="L49" s="11">
        <v>5.0999999999999996</v>
      </c>
      <c r="M49" s="11">
        <v>3.4</v>
      </c>
      <c r="N49" s="22">
        <v>3.4</v>
      </c>
    </row>
    <row r="50" spans="1:15">
      <c r="A50" s="1" t="s">
        <v>74</v>
      </c>
      <c r="B50" s="7" t="s">
        <v>508</v>
      </c>
      <c r="C50" s="11">
        <v>4.7</v>
      </c>
      <c r="D50" s="11">
        <v>5</v>
      </c>
      <c r="E50" s="11">
        <v>5.0999999999999996</v>
      </c>
      <c r="F50" s="15"/>
      <c r="I50" s="11">
        <v>0</v>
      </c>
      <c r="J50" s="11">
        <v>2</v>
      </c>
      <c r="K50" s="11">
        <v>2.1</v>
      </c>
      <c r="L50" s="11">
        <v>4.7</v>
      </c>
      <c r="M50" s="11">
        <v>3</v>
      </c>
      <c r="N50" s="22">
        <v>3</v>
      </c>
    </row>
    <row r="51" spans="1:15">
      <c r="A51" s="1" t="s">
        <v>74</v>
      </c>
      <c r="B51" s="7" t="s">
        <v>509</v>
      </c>
      <c r="C51" s="11">
        <v>0.4</v>
      </c>
      <c r="D51" s="11">
        <v>0.4</v>
      </c>
      <c r="E51" s="11">
        <v>0.4</v>
      </c>
      <c r="F51" s="15"/>
      <c r="I51" s="11">
        <v>0</v>
      </c>
      <c r="J51" s="11">
        <v>0</v>
      </c>
      <c r="K51" s="11">
        <v>0</v>
      </c>
      <c r="L51" s="11">
        <v>0.4</v>
      </c>
      <c r="M51" s="11">
        <v>0.4</v>
      </c>
      <c r="N51" s="22">
        <v>0.4</v>
      </c>
    </row>
    <row r="52" spans="1:15">
      <c r="A52" s="1" t="s">
        <v>75</v>
      </c>
      <c r="B52" s="7" t="s">
        <v>55</v>
      </c>
      <c r="C52" s="11">
        <f>SUM(C50:C51)</f>
        <v>5.1000000000000005</v>
      </c>
      <c r="D52" s="11">
        <f>SUM(D50:D51)</f>
        <v>5.4</v>
      </c>
      <c r="E52" s="11">
        <f>SUM(E50:E51)</f>
        <v>5.5</v>
      </c>
      <c r="F52" s="15"/>
      <c r="I52" s="11">
        <f t="shared" ref="I52:N52" si="14">SUM(I50:I51)</f>
        <v>0</v>
      </c>
      <c r="J52" s="11">
        <f t="shared" si="14"/>
        <v>2</v>
      </c>
      <c r="K52" s="11">
        <f t="shared" si="14"/>
        <v>2.1</v>
      </c>
      <c r="L52" s="11">
        <f t="shared" si="14"/>
        <v>5.1000000000000005</v>
      </c>
      <c r="M52" s="11">
        <f t="shared" si="14"/>
        <v>3.4</v>
      </c>
      <c r="N52" s="22">
        <f t="shared" si="14"/>
        <v>3.4</v>
      </c>
    </row>
    <row r="53" spans="1:15">
      <c r="A53" s="1" t="s">
        <v>244</v>
      </c>
      <c r="B53" s="7" t="s">
        <v>56</v>
      </c>
      <c r="C53" s="11">
        <v>10.8</v>
      </c>
      <c r="D53" s="11">
        <v>11.4</v>
      </c>
      <c r="E53" s="11">
        <v>11.8</v>
      </c>
      <c r="F53" s="15">
        <v>52</v>
      </c>
      <c r="G53" s="28">
        <v>10</v>
      </c>
      <c r="H53" s="31" t="s">
        <v>255</v>
      </c>
      <c r="I53" s="11">
        <v>1</v>
      </c>
      <c r="J53" s="11">
        <v>1.2</v>
      </c>
      <c r="K53" s="11">
        <v>1.2</v>
      </c>
      <c r="L53" s="11">
        <v>9.8000000000000007</v>
      </c>
      <c r="M53" s="11">
        <v>10.199999999999999</v>
      </c>
      <c r="N53" s="22">
        <v>10.6</v>
      </c>
    </row>
    <row r="54" spans="1:15">
      <c r="A54" s="1" t="s">
        <v>76</v>
      </c>
      <c r="B54" s="7" t="s">
        <v>287</v>
      </c>
      <c r="C54" s="11">
        <v>10.8</v>
      </c>
      <c r="D54" s="11">
        <v>11.4</v>
      </c>
      <c r="E54" s="11">
        <v>11.8</v>
      </c>
      <c r="F54" s="15"/>
      <c r="I54" s="11">
        <v>1</v>
      </c>
      <c r="J54" s="11">
        <v>1.2</v>
      </c>
      <c r="K54" s="11">
        <v>1.2</v>
      </c>
      <c r="L54" s="11">
        <v>9.8000000000000007</v>
      </c>
      <c r="M54" s="11">
        <v>10.199999999999999</v>
      </c>
      <c r="N54" s="22">
        <v>10.6</v>
      </c>
    </row>
    <row r="55" spans="1:15">
      <c r="A55" s="1" t="s">
        <v>77</v>
      </c>
      <c r="B55" s="7" t="s">
        <v>55</v>
      </c>
      <c r="C55" s="11">
        <f>SUM(C54)</f>
        <v>10.8</v>
      </c>
      <c r="D55" s="11">
        <f>SUM(D54)</f>
        <v>11.4</v>
      </c>
      <c r="E55" s="11">
        <f>SUM(E54)</f>
        <v>11.8</v>
      </c>
      <c r="F55" s="15"/>
      <c r="I55" s="11">
        <f t="shared" ref="I55:N55" si="15">SUM(I54)</f>
        <v>1</v>
      </c>
      <c r="J55" s="11">
        <f t="shared" si="15"/>
        <v>1.2</v>
      </c>
      <c r="K55" s="11">
        <f t="shared" si="15"/>
        <v>1.2</v>
      </c>
      <c r="L55" s="11">
        <f t="shared" si="15"/>
        <v>9.8000000000000007</v>
      </c>
      <c r="M55" s="11">
        <f t="shared" si="15"/>
        <v>10.199999999999999</v>
      </c>
      <c r="N55" s="22">
        <f t="shared" si="15"/>
        <v>10.6</v>
      </c>
    </row>
    <row r="56" spans="1:15">
      <c r="A56" s="1" t="s">
        <v>245</v>
      </c>
      <c r="B56" s="7" t="s">
        <v>976</v>
      </c>
      <c r="C56" s="11">
        <v>0.85</v>
      </c>
      <c r="D56" s="11">
        <v>0.44</v>
      </c>
      <c r="E56" s="11">
        <v>0</v>
      </c>
      <c r="F56" s="15">
        <v>90</v>
      </c>
      <c r="G56" s="28">
        <v>10</v>
      </c>
      <c r="H56" s="31" t="s">
        <v>255</v>
      </c>
      <c r="I56" s="11">
        <v>0</v>
      </c>
      <c r="J56" s="11">
        <v>0</v>
      </c>
      <c r="K56" s="11">
        <v>0</v>
      </c>
      <c r="L56" s="11">
        <v>0.85</v>
      </c>
      <c r="M56" s="11">
        <v>0.44</v>
      </c>
      <c r="N56" s="22">
        <v>0</v>
      </c>
      <c r="O56" s="1" t="s">
        <v>977</v>
      </c>
    </row>
    <row r="57" spans="1:15">
      <c r="A57" s="1" t="s">
        <v>78</v>
      </c>
      <c r="B57" s="7" t="s">
        <v>260</v>
      </c>
      <c r="C57" s="11">
        <v>0.85</v>
      </c>
      <c r="D57" s="11">
        <v>0.44</v>
      </c>
      <c r="E57" s="11">
        <v>0</v>
      </c>
      <c r="F57" s="15"/>
      <c r="I57" s="11">
        <v>0</v>
      </c>
      <c r="J57" s="11">
        <v>0</v>
      </c>
      <c r="K57" s="11">
        <v>0</v>
      </c>
      <c r="L57" s="11">
        <v>0.85</v>
      </c>
      <c r="M57" s="11">
        <v>0.44</v>
      </c>
      <c r="N57" s="22">
        <v>0</v>
      </c>
    </row>
    <row r="58" spans="1:15">
      <c r="A58" s="1" t="s">
        <v>79</v>
      </c>
      <c r="B58" s="7" t="s">
        <v>55</v>
      </c>
      <c r="C58" s="11">
        <f>SUM(C57)</f>
        <v>0.85</v>
      </c>
      <c r="D58" s="11">
        <f>SUM(D57)</f>
        <v>0.44</v>
      </c>
      <c r="E58" s="11">
        <f>SUM(E57)</f>
        <v>0</v>
      </c>
      <c r="F58" s="15"/>
      <c r="I58" s="11">
        <f t="shared" ref="I58:N58" si="16">SUM(I57)</f>
        <v>0</v>
      </c>
      <c r="J58" s="11">
        <f t="shared" si="16"/>
        <v>0</v>
      </c>
      <c r="K58" s="11">
        <f t="shared" si="16"/>
        <v>0</v>
      </c>
      <c r="L58" s="11">
        <f t="shared" si="16"/>
        <v>0.85</v>
      </c>
      <c r="M58" s="11">
        <f t="shared" si="16"/>
        <v>0.44</v>
      </c>
      <c r="N58" s="22">
        <f t="shared" si="16"/>
        <v>0</v>
      </c>
    </row>
    <row r="59" spans="1:15" ht="20.399999999999999">
      <c r="A59" s="1" t="s">
        <v>61</v>
      </c>
      <c r="B59" s="7" t="s">
        <v>261</v>
      </c>
      <c r="C59" s="11">
        <v>6</v>
      </c>
      <c r="D59" s="11">
        <v>4</v>
      </c>
      <c r="E59" s="11">
        <v>3.5</v>
      </c>
      <c r="F59" s="15">
        <v>90</v>
      </c>
      <c r="G59" s="28">
        <v>10</v>
      </c>
      <c r="H59" s="31" t="s">
        <v>255</v>
      </c>
      <c r="I59" s="11">
        <v>3.3450000000000002</v>
      </c>
      <c r="J59" s="11">
        <v>1.25</v>
      </c>
      <c r="K59" s="11">
        <v>0.5</v>
      </c>
      <c r="L59" s="11">
        <v>2.6549999999999998</v>
      </c>
      <c r="M59" s="11">
        <v>2.75</v>
      </c>
      <c r="N59" s="22">
        <v>3</v>
      </c>
    </row>
    <row r="60" spans="1:15">
      <c r="A60" s="1" t="s">
        <v>80</v>
      </c>
      <c r="B60" s="7" t="s">
        <v>260</v>
      </c>
      <c r="C60" s="11">
        <v>6</v>
      </c>
      <c r="D60" s="11">
        <v>4</v>
      </c>
      <c r="E60" s="11">
        <v>3.5</v>
      </c>
      <c r="F60" s="15"/>
      <c r="I60" s="11">
        <v>3.3450000000000002</v>
      </c>
      <c r="J60" s="11">
        <v>1.25</v>
      </c>
      <c r="K60" s="11">
        <v>0.5</v>
      </c>
      <c r="L60" s="11">
        <v>2.6549999999999998</v>
      </c>
      <c r="M60" s="11">
        <v>2.75</v>
      </c>
      <c r="N60" s="22">
        <v>3</v>
      </c>
    </row>
    <row r="61" spans="1:15">
      <c r="A61" s="1" t="s">
        <v>81</v>
      </c>
      <c r="B61" s="7" t="s">
        <v>55</v>
      </c>
      <c r="C61" s="11">
        <f>SUM(C60)</f>
        <v>6</v>
      </c>
      <c r="D61" s="11">
        <f>SUM(D60)</f>
        <v>4</v>
      </c>
      <c r="E61" s="11">
        <f>SUM(E60)</f>
        <v>3.5</v>
      </c>
      <c r="F61" s="15"/>
      <c r="I61" s="11">
        <f t="shared" ref="I61:N61" si="17">SUM(I60)</f>
        <v>3.3450000000000002</v>
      </c>
      <c r="J61" s="11">
        <f t="shared" si="17"/>
        <v>1.25</v>
      </c>
      <c r="K61" s="11">
        <f t="shared" si="17"/>
        <v>0.5</v>
      </c>
      <c r="L61" s="11">
        <f t="shared" si="17"/>
        <v>2.6549999999999998</v>
      </c>
      <c r="M61" s="11">
        <f t="shared" si="17"/>
        <v>2.75</v>
      </c>
      <c r="N61" s="22">
        <f t="shared" si="17"/>
        <v>3</v>
      </c>
    </row>
    <row r="62" spans="1:15" ht="20.399999999999999">
      <c r="A62" s="1" t="s">
        <v>262</v>
      </c>
      <c r="B62" s="7" t="s">
        <v>978</v>
      </c>
      <c r="C62" s="11">
        <v>37.1</v>
      </c>
      <c r="D62" s="11">
        <v>26.1</v>
      </c>
      <c r="E62" s="11">
        <v>24.7</v>
      </c>
      <c r="F62" s="15">
        <v>98</v>
      </c>
      <c r="G62" s="28">
        <v>2</v>
      </c>
      <c r="H62" s="31" t="s">
        <v>255</v>
      </c>
      <c r="I62" s="11">
        <v>0.2</v>
      </c>
      <c r="J62" s="11">
        <v>4.2</v>
      </c>
      <c r="K62" s="11">
        <v>1.2</v>
      </c>
      <c r="L62" s="11">
        <v>36.9</v>
      </c>
      <c r="M62" s="11">
        <v>21.9</v>
      </c>
      <c r="N62" s="22">
        <v>23.5</v>
      </c>
      <c r="O62" s="4" t="s">
        <v>979</v>
      </c>
    </row>
    <row r="63" spans="1:15">
      <c r="A63" s="1" t="s">
        <v>263</v>
      </c>
      <c r="B63" s="7" t="s">
        <v>260</v>
      </c>
      <c r="C63" s="11">
        <v>37.1</v>
      </c>
      <c r="D63" s="11">
        <v>26.1</v>
      </c>
      <c r="E63" s="11">
        <v>24.7</v>
      </c>
      <c r="F63" s="15"/>
      <c r="I63" s="11">
        <v>0.2</v>
      </c>
      <c r="J63" s="11">
        <v>4.2</v>
      </c>
      <c r="K63" s="11">
        <v>1.2</v>
      </c>
      <c r="L63" s="11">
        <v>36.9</v>
      </c>
      <c r="M63" s="11">
        <v>21.9</v>
      </c>
      <c r="N63" s="22">
        <v>23.5</v>
      </c>
    </row>
    <row r="64" spans="1:15">
      <c r="A64" s="1" t="s">
        <v>264</v>
      </c>
      <c r="B64" s="7" t="s">
        <v>55</v>
      </c>
      <c r="C64" s="11">
        <f>SUM(C63)</f>
        <v>37.1</v>
      </c>
      <c r="D64" s="11">
        <f>SUM(D63)</f>
        <v>26.1</v>
      </c>
      <c r="E64" s="11">
        <f>SUM(E63)</f>
        <v>24.7</v>
      </c>
      <c r="F64" s="15"/>
      <c r="I64" s="11">
        <f t="shared" ref="I64:N64" si="18">SUM(I63)</f>
        <v>0.2</v>
      </c>
      <c r="J64" s="11">
        <f t="shared" si="18"/>
        <v>4.2</v>
      </c>
      <c r="K64" s="11">
        <f t="shared" si="18"/>
        <v>1.2</v>
      </c>
      <c r="L64" s="11">
        <f t="shared" si="18"/>
        <v>36.9</v>
      </c>
      <c r="M64" s="11">
        <f t="shared" si="18"/>
        <v>21.9</v>
      </c>
      <c r="N64" s="22">
        <f t="shared" si="18"/>
        <v>23.5</v>
      </c>
    </row>
    <row r="65" spans="1:15">
      <c r="A65" s="1" t="s">
        <v>316</v>
      </c>
      <c r="B65" s="7" t="s">
        <v>39</v>
      </c>
      <c r="C65" s="11">
        <v>0.125</v>
      </c>
      <c r="D65" s="11">
        <v>0.128</v>
      </c>
      <c r="E65" s="11">
        <v>0.17399999999999999</v>
      </c>
      <c r="F65" s="15">
        <v>5</v>
      </c>
      <c r="G65" s="28">
        <v>5</v>
      </c>
      <c r="H65" s="31" t="s">
        <v>255</v>
      </c>
      <c r="I65" s="11">
        <v>0</v>
      </c>
      <c r="J65" s="11">
        <v>0</v>
      </c>
      <c r="K65" s="11">
        <v>0</v>
      </c>
      <c r="L65" s="11">
        <v>0.125</v>
      </c>
      <c r="M65" s="11">
        <v>0.128</v>
      </c>
      <c r="N65" s="22">
        <v>0.17399999999999999</v>
      </c>
    </row>
    <row r="66" spans="1:15">
      <c r="A66" s="1" t="s">
        <v>969</v>
      </c>
      <c r="B66" s="7" t="s">
        <v>970</v>
      </c>
      <c r="C66" s="11">
        <v>0.40400000000000003</v>
      </c>
      <c r="D66" s="11">
        <v>0.41199999999999998</v>
      </c>
      <c r="E66" s="11">
        <v>0</v>
      </c>
      <c r="F66" s="15">
        <v>100</v>
      </c>
      <c r="G66" s="28">
        <v>3</v>
      </c>
      <c r="I66" s="11">
        <v>0</v>
      </c>
      <c r="J66" s="11">
        <v>0</v>
      </c>
      <c r="K66" s="11">
        <v>0</v>
      </c>
      <c r="L66" s="11">
        <v>0.40400000000000003</v>
      </c>
      <c r="M66" s="11">
        <v>0.41199999999999998</v>
      </c>
      <c r="N66" s="22">
        <v>0</v>
      </c>
    </row>
    <row r="67" spans="1:15">
      <c r="A67" s="2" t="s">
        <v>150</v>
      </c>
      <c r="B67" s="16" t="s">
        <v>151</v>
      </c>
      <c r="C67" s="2" t="s">
        <v>87</v>
      </c>
      <c r="H67" s="32" t="s">
        <v>252</v>
      </c>
      <c r="J67" s="2" t="s">
        <v>88</v>
      </c>
      <c r="K67" s="2"/>
      <c r="M67" s="2" t="s">
        <v>89</v>
      </c>
      <c r="O67" s="2" t="s">
        <v>152</v>
      </c>
    </row>
    <row r="68" spans="1:15">
      <c r="A68" s="2" t="s">
        <v>90</v>
      </c>
      <c r="B68" s="5" t="s">
        <v>91</v>
      </c>
      <c r="F68" s="2" t="s">
        <v>92</v>
      </c>
      <c r="G68" s="29" t="s">
        <v>93</v>
      </c>
      <c r="H68" s="32" t="s">
        <v>253</v>
      </c>
    </row>
    <row r="69" spans="1:15" s="24" customFormat="1">
      <c r="B69" s="25"/>
      <c r="C69" s="23">
        <v>2002</v>
      </c>
      <c r="D69" s="23">
        <v>2003</v>
      </c>
      <c r="E69" s="23">
        <v>2004</v>
      </c>
      <c r="F69" s="27"/>
      <c r="G69" s="28"/>
      <c r="H69" s="32" t="s">
        <v>254</v>
      </c>
      <c r="I69" s="26" t="s">
        <v>94</v>
      </c>
      <c r="J69" s="23">
        <v>2003</v>
      </c>
      <c r="K69" s="23">
        <v>2004</v>
      </c>
      <c r="L69" s="26" t="s">
        <v>94</v>
      </c>
      <c r="M69" s="23">
        <v>2003</v>
      </c>
      <c r="N69" s="23">
        <v>2004</v>
      </c>
    </row>
    <row r="70" spans="1:15" s="3" customFormat="1" ht="20.399999999999999">
      <c r="A70" s="3" t="s">
        <v>101</v>
      </c>
      <c r="B70" s="6" t="s">
        <v>280</v>
      </c>
      <c r="C70" s="9">
        <f>SUM(C109:C129)+C71+C74+C77+C81+C84+C87+C88+C91+C94+C97+C101+C105</f>
        <v>98.269000000000005</v>
      </c>
      <c r="D70" s="9">
        <f>SUM(D109:D129)+D71+D74+D77+D81+D84+D87+D88+D91+D94+D97+D101+D105</f>
        <v>99.1</v>
      </c>
      <c r="E70" s="9">
        <f>SUM(E109:E129)+E71+E74+E77+E81+E84+E87+E88+E91+E94+E97+E101+E105</f>
        <v>111.529</v>
      </c>
      <c r="F70" s="14"/>
      <c r="G70" s="28"/>
      <c r="H70" s="31"/>
      <c r="I70" s="9">
        <f t="shared" ref="I70:N70" si="19">SUM(I109:I129)+I71+I74+I77+I81+I84+I87+I88+I91+I94+I97+I101+I105</f>
        <v>47.82500000000001</v>
      </c>
      <c r="J70" s="9">
        <f t="shared" si="19"/>
        <v>41.142000000000003</v>
      </c>
      <c r="K70" s="9">
        <f t="shared" si="19"/>
        <v>45.746000000000002</v>
      </c>
      <c r="L70" s="9">
        <f t="shared" si="19"/>
        <v>50.443999999999996</v>
      </c>
      <c r="M70" s="9">
        <f t="shared" si="19"/>
        <v>57.957999999999998</v>
      </c>
      <c r="N70" s="9">
        <f t="shared" si="19"/>
        <v>65.783000000000001</v>
      </c>
    </row>
    <row r="71" spans="1:15" ht="30.6">
      <c r="A71" s="1" t="s">
        <v>163</v>
      </c>
      <c r="B71" s="7" t="s">
        <v>980</v>
      </c>
      <c r="C71" s="11">
        <v>12.833</v>
      </c>
      <c r="D71" s="11">
        <v>11.109</v>
      </c>
      <c r="E71" s="11">
        <v>13.686999999999999</v>
      </c>
      <c r="F71" s="15"/>
      <c r="G71" s="28">
        <v>6</v>
      </c>
      <c r="H71" s="31" t="s">
        <v>255</v>
      </c>
      <c r="I71" s="11">
        <v>5.0359999999999996</v>
      </c>
      <c r="J71" s="11">
        <v>3.2679999999999998</v>
      </c>
      <c r="K71" s="11">
        <v>4.8730000000000002</v>
      </c>
      <c r="L71" s="11">
        <v>7.7969999999999997</v>
      </c>
      <c r="M71" s="11">
        <v>7.8410000000000002</v>
      </c>
      <c r="N71" s="22">
        <v>8.8140000000000001</v>
      </c>
      <c r="O71" s="4" t="s">
        <v>981</v>
      </c>
    </row>
    <row r="72" spans="1:15">
      <c r="A72" s="1" t="s">
        <v>411</v>
      </c>
      <c r="B72" s="7" t="s">
        <v>333</v>
      </c>
      <c r="C72" s="11">
        <v>12.833</v>
      </c>
      <c r="D72" s="11">
        <v>11.109</v>
      </c>
      <c r="E72" s="11">
        <v>13.686999999999999</v>
      </c>
      <c r="F72" s="15"/>
      <c r="I72" s="11">
        <v>5.0359999999999996</v>
      </c>
      <c r="J72" s="11">
        <v>3.2679999999999998</v>
      </c>
      <c r="K72" s="11">
        <v>4.8730000000000002</v>
      </c>
      <c r="L72" s="11">
        <v>7.7969999999999997</v>
      </c>
      <c r="M72" s="11">
        <v>7.8410000000000002</v>
      </c>
      <c r="N72" s="22">
        <v>8.8140000000000001</v>
      </c>
    </row>
    <row r="73" spans="1:15">
      <c r="A73" s="1" t="s">
        <v>412</v>
      </c>
      <c r="B73" s="7" t="s">
        <v>55</v>
      </c>
      <c r="C73" s="11">
        <f>SUM(C72)</f>
        <v>12.833</v>
      </c>
      <c r="D73" s="11">
        <f>SUM(D72)</f>
        <v>11.109</v>
      </c>
      <c r="E73" s="11">
        <f>SUM(E72)</f>
        <v>13.686999999999999</v>
      </c>
      <c r="F73" s="15"/>
      <c r="I73" s="11">
        <f t="shared" ref="I73:N73" si="20">SUM(I72)</f>
        <v>5.0359999999999996</v>
      </c>
      <c r="J73" s="11">
        <f t="shared" si="20"/>
        <v>3.2679999999999998</v>
      </c>
      <c r="K73" s="11">
        <f t="shared" si="20"/>
        <v>4.8730000000000002</v>
      </c>
      <c r="L73" s="11">
        <f t="shared" si="20"/>
        <v>7.7969999999999997</v>
      </c>
      <c r="M73" s="11">
        <f t="shared" si="20"/>
        <v>7.8410000000000002</v>
      </c>
      <c r="N73" s="22">
        <f t="shared" si="20"/>
        <v>8.8140000000000001</v>
      </c>
    </row>
    <row r="74" spans="1:15">
      <c r="A74" s="1" t="s">
        <v>681</v>
      </c>
      <c r="B74" s="7" t="s">
        <v>671</v>
      </c>
      <c r="C74" s="11">
        <v>2.911</v>
      </c>
      <c r="D74" s="11">
        <v>3.117</v>
      </c>
      <c r="E74" s="11">
        <v>3.3239999999999998</v>
      </c>
      <c r="F74" s="15"/>
      <c r="G74" s="28">
        <v>10</v>
      </c>
      <c r="H74" s="31" t="s">
        <v>276</v>
      </c>
      <c r="I74" s="22">
        <v>2.911</v>
      </c>
      <c r="J74" s="22">
        <v>3.0659999999999998</v>
      </c>
      <c r="K74" s="22">
        <v>2.9590000000000001</v>
      </c>
      <c r="L74" s="22">
        <v>0</v>
      </c>
      <c r="M74" s="22">
        <v>5.0999999999999997E-2</v>
      </c>
      <c r="N74" s="22">
        <v>0.36499999999999999</v>
      </c>
    </row>
    <row r="75" spans="1:15">
      <c r="A75" s="1" t="s">
        <v>417</v>
      </c>
      <c r="B75" s="7" t="s">
        <v>665</v>
      </c>
      <c r="C75" s="11">
        <v>2.911</v>
      </c>
      <c r="D75" s="11">
        <v>3.117</v>
      </c>
      <c r="E75" s="11">
        <v>3.3239999999999998</v>
      </c>
      <c r="F75" s="15"/>
      <c r="I75" s="22">
        <v>2.911</v>
      </c>
      <c r="J75" s="22">
        <v>3.0659999999999998</v>
      </c>
      <c r="K75" s="22">
        <v>2.9590000000000001</v>
      </c>
      <c r="L75" s="22">
        <v>0</v>
      </c>
      <c r="M75" s="22">
        <v>5.0999999999999997E-2</v>
      </c>
      <c r="N75" s="22">
        <v>0.36499999999999999</v>
      </c>
    </row>
    <row r="76" spans="1:15">
      <c r="A76" s="1" t="s">
        <v>418</v>
      </c>
      <c r="B76" s="7" t="s">
        <v>55</v>
      </c>
      <c r="C76" s="11">
        <f>SUM(C75)</f>
        <v>2.911</v>
      </c>
      <c r="D76" s="11">
        <f>SUM(D75)</f>
        <v>3.117</v>
      </c>
      <c r="E76" s="11">
        <f>SUM(E75)</f>
        <v>3.3239999999999998</v>
      </c>
      <c r="F76" s="15"/>
      <c r="I76" s="22">
        <f t="shared" ref="I76:N76" si="21">SUM(I75)</f>
        <v>2.911</v>
      </c>
      <c r="J76" s="22">
        <f t="shared" si="21"/>
        <v>3.0659999999999998</v>
      </c>
      <c r="K76" s="22">
        <f t="shared" si="21"/>
        <v>2.9590000000000001</v>
      </c>
      <c r="L76" s="22">
        <f t="shared" si="21"/>
        <v>0</v>
      </c>
      <c r="M76" s="22">
        <f t="shared" si="21"/>
        <v>5.0999999999999997E-2</v>
      </c>
      <c r="N76" s="22">
        <f t="shared" si="21"/>
        <v>0.36499999999999999</v>
      </c>
    </row>
    <row r="77" spans="1:15" ht="40.799999999999997">
      <c r="A77" s="1" t="s">
        <v>684</v>
      </c>
      <c r="B77" s="7" t="s">
        <v>685</v>
      </c>
      <c r="C77" s="11">
        <v>3.081</v>
      </c>
      <c r="D77" s="11">
        <v>5.6420000000000003</v>
      </c>
      <c r="E77" s="11">
        <v>11.361000000000001</v>
      </c>
      <c r="F77" s="15"/>
      <c r="G77" s="28">
        <v>5</v>
      </c>
      <c r="H77" s="31" t="s">
        <v>255</v>
      </c>
      <c r="I77" s="22">
        <v>3.081</v>
      </c>
      <c r="J77" s="22">
        <v>5.6420000000000003</v>
      </c>
      <c r="K77" s="22">
        <v>9.1539999999999999</v>
      </c>
      <c r="L77" s="22">
        <v>0</v>
      </c>
      <c r="M77" s="22">
        <v>0</v>
      </c>
      <c r="N77" s="22">
        <v>2.2069999999999999</v>
      </c>
    </row>
    <row r="78" spans="1:15">
      <c r="A78" s="1" t="s">
        <v>683</v>
      </c>
      <c r="B78" s="7" t="s">
        <v>665</v>
      </c>
      <c r="C78" s="11">
        <v>0.17100000000000001</v>
      </c>
      <c r="D78" s="11">
        <v>0.17699999999999999</v>
      </c>
      <c r="E78" s="11">
        <v>0.32600000000000001</v>
      </c>
      <c r="F78" s="15"/>
      <c r="I78" s="22">
        <v>0.17100000000000001</v>
      </c>
      <c r="J78" s="22">
        <v>0.17699999999999999</v>
      </c>
      <c r="K78" s="22">
        <v>0.32600000000000001</v>
      </c>
      <c r="L78" s="22">
        <v>0</v>
      </c>
      <c r="M78" s="22">
        <v>0</v>
      </c>
      <c r="N78" s="22">
        <v>0</v>
      </c>
    </row>
    <row r="79" spans="1:15">
      <c r="A79" s="1" t="s">
        <v>683</v>
      </c>
      <c r="B79" s="7" t="s">
        <v>669</v>
      </c>
      <c r="C79" s="11">
        <v>2.91</v>
      </c>
      <c r="D79" s="11">
        <v>5.4649999999999999</v>
      </c>
      <c r="E79" s="11">
        <v>11.035</v>
      </c>
      <c r="F79" s="15"/>
      <c r="I79" s="22">
        <v>2.91</v>
      </c>
      <c r="J79" s="22">
        <v>5.4649999999999999</v>
      </c>
      <c r="K79" s="22">
        <v>8.8279999999999994</v>
      </c>
      <c r="L79" s="22">
        <v>0</v>
      </c>
      <c r="M79" s="22">
        <v>0</v>
      </c>
      <c r="N79" s="22">
        <v>0</v>
      </c>
    </row>
    <row r="80" spans="1:15">
      <c r="A80" s="1" t="s">
        <v>925</v>
      </c>
      <c r="B80" s="7" t="s">
        <v>55</v>
      </c>
      <c r="C80" s="11">
        <f>SUM(C78:C79)</f>
        <v>3.081</v>
      </c>
      <c r="D80" s="11">
        <f>SUM(D78:D79)</f>
        <v>5.6419999999999995</v>
      </c>
      <c r="E80" s="11">
        <f>SUM(E78:E79)</f>
        <v>11.361000000000001</v>
      </c>
      <c r="F80" s="15"/>
      <c r="I80" s="22">
        <f t="shared" ref="I80:N80" si="22">SUM(I78:I79)</f>
        <v>3.081</v>
      </c>
      <c r="J80" s="22">
        <f t="shared" si="22"/>
        <v>5.6419999999999995</v>
      </c>
      <c r="K80" s="22">
        <f t="shared" si="22"/>
        <v>9.1539999999999999</v>
      </c>
      <c r="L80" s="22">
        <f t="shared" si="22"/>
        <v>0</v>
      </c>
      <c r="M80" s="22">
        <f t="shared" si="22"/>
        <v>0</v>
      </c>
      <c r="N80" s="22">
        <f t="shared" si="22"/>
        <v>0</v>
      </c>
    </row>
    <row r="81" spans="1:15">
      <c r="A81" s="1" t="s">
        <v>686</v>
      </c>
      <c r="B81" s="7" t="s">
        <v>689</v>
      </c>
      <c r="C81" s="11">
        <v>2.2410000000000001</v>
      </c>
      <c r="D81" s="11">
        <v>1.125</v>
      </c>
      <c r="E81" s="11">
        <v>2.3159999999999998</v>
      </c>
      <c r="F81" s="15"/>
      <c r="G81" s="28">
        <v>5</v>
      </c>
      <c r="H81" s="31" t="s">
        <v>276</v>
      </c>
      <c r="I81" s="22">
        <v>2.0960000000000001</v>
      </c>
      <c r="J81" s="22">
        <v>0.97799999999999998</v>
      </c>
      <c r="K81" s="22">
        <v>2.1669999999999998</v>
      </c>
      <c r="L81" s="22">
        <v>0.14499999999999999</v>
      </c>
      <c r="M81" s="22">
        <v>0.14699999999999999</v>
      </c>
      <c r="N81" s="22">
        <v>0.14899999999999999</v>
      </c>
    </row>
    <row r="82" spans="1:15">
      <c r="A82" s="1" t="s">
        <v>687</v>
      </c>
      <c r="B82" s="7" t="s">
        <v>669</v>
      </c>
      <c r="C82" s="11">
        <v>2.2410000000000001</v>
      </c>
      <c r="D82" s="11">
        <v>1.125</v>
      </c>
      <c r="E82" s="11">
        <v>2.3159999999999998</v>
      </c>
      <c r="F82" s="15"/>
      <c r="I82" s="22">
        <v>2.0960000000000001</v>
      </c>
      <c r="J82" s="22">
        <v>0.97799999999999998</v>
      </c>
      <c r="K82" s="22">
        <v>2.1669999999999998</v>
      </c>
      <c r="L82" s="22">
        <v>0.14499999999999999</v>
      </c>
      <c r="M82" s="22">
        <v>0.14699999999999999</v>
      </c>
      <c r="N82" s="22">
        <v>0.14899999999999999</v>
      </c>
    </row>
    <row r="83" spans="1:15">
      <c r="A83" s="1" t="s">
        <v>688</v>
      </c>
      <c r="B83" s="7" t="s">
        <v>55</v>
      </c>
      <c r="C83" s="11">
        <f>SUM(C82)</f>
        <v>2.2410000000000001</v>
      </c>
      <c r="D83" s="11">
        <f>SUM(D82)</f>
        <v>1.125</v>
      </c>
      <c r="E83" s="11">
        <f>SUM(E82)</f>
        <v>2.3159999999999998</v>
      </c>
      <c r="F83" s="15"/>
      <c r="I83" s="22">
        <f t="shared" ref="I83:N83" si="23">SUM(I82)</f>
        <v>2.0960000000000001</v>
      </c>
      <c r="J83" s="22">
        <f t="shared" si="23"/>
        <v>0.97799999999999998</v>
      </c>
      <c r="K83" s="22">
        <f t="shared" si="23"/>
        <v>2.1669999999999998</v>
      </c>
      <c r="L83" s="22">
        <f t="shared" si="23"/>
        <v>0.14499999999999999</v>
      </c>
      <c r="M83" s="22">
        <f t="shared" si="23"/>
        <v>0.14699999999999999</v>
      </c>
      <c r="N83" s="22">
        <f t="shared" si="23"/>
        <v>0.14899999999999999</v>
      </c>
    </row>
    <row r="84" spans="1:15" ht="20.399999999999999">
      <c r="A84" s="1" t="s">
        <v>690</v>
      </c>
      <c r="B84" s="7" t="s">
        <v>707</v>
      </c>
      <c r="C84" s="11">
        <v>2.2090000000000001</v>
      </c>
      <c r="D84" s="11">
        <v>2.1469999999999998</v>
      </c>
      <c r="E84" s="11">
        <v>2.1989999999999998</v>
      </c>
      <c r="F84" s="15"/>
      <c r="G84" s="28">
        <v>5</v>
      </c>
      <c r="H84" s="31" t="s">
        <v>276</v>
      </c>
      <c r="I84" s="22">
        <v>2.109</v>
      </c>
      <c r="J84" s="22">
        <v>1.847</v>
      </c>
      <c r="K84" s="22">
        <v>1.762</v>
      </c>
      <c r="L84" s="22">
        <v>0.1</v>
      </c>
      <c r="M84" s="22">
        <v>0.3</v>
      </c>
      <c r="N84" s="22">
        <v>0.437</v>
      </c>
    </row>
    <row r="85" spans="1:15">
      <c r="A85" s="1" t="s">
        <v>691</v>
      </c>
      <c r="B85" s="7" t="s">
        <v>665</v>
      </c>
      <c r="C85" s="11">
        <v>2.2090000000000001</v>
      </c>
      <c r="D85" s="11">
        <v>2.1469999999999998</v>
      </c>
      <c r="E85" s="11">
        <v>2.1989999999999998</v>
      </c>
      <c r="F85" s="15"/>
      <c r="I85" s="22">
        <v>2.109</v>
      </c>
      <c r="J85" s="22">
        <v>1.847</v>
      </c>
      <c r="K85" s="22">
        <v>1.762</v>
      </c>
      <c r="L85" s="22">
        <v>0.1</v>
      </c>
      <c r="M85" s="22">
        <v>0.3</v>
      </c>
      <c r="N85" s="22">
        <v>0.437</v>
      </c>
    </row>
    <row r="86" spans="1:15">
      <c r="A86" s="1" t="s">
        <v>692</v>
      </c>
      <c r="B86" s="7" t="s">
        <v>55</v>
      </c>
      <c r="C86" s="11">
        <f>SUM(C85)</f>
        <v>2.2090000000000001</v>
      </c>
      <c r="D86" s="11">
        <f>SUM(D85)</f>
        <v>2.1469999999999998</v>
      </c>
      <c r="E86" s="11">
        <f>SUM(E85)</f>
        <v>2.1989999999999998</v>
      </c>
      <c r="F86" s="15"/>
      <c r="I86" s="22">
        <f t="shared" ref="I86:N86" si="24">SUM(I85)</f>
        <v>2.109</v>
      </c>
      <c r="J86" s="22">
        <f t="shared" si="24"/>
        <v>1.847</v>
      </c>
      <c r="K86" s="22">
        <f t="shared" si="24"/>
        <v>1.762</v>
      </c>
      <c r="L86" s="22">
        <f t="shared" si="24"/>
        <v>0.1</v>
      </c>
      <c r="M86" s="22">
        <f t="shared" si="24"/>
        <v>0.3</v>
      </c>
      <c r="N86" s="22">
        <f t="shared" si="24"/>
        <v>0.437</v>
      </c>
    </row>
    <row r="87" spans="1:15" ht="30.6">
      <c r="A87" s="1" t="s">
        <v>460</v>
      </c>
      <c r="B87" s="7" t="s">
        <v>991</v>
      </c>
      <c r="C87" s="11">
        <v>0</v>
      </c>
      <c r="D87" s="11">
        <v>0</v>
      </c>
      <c r="E87" s="11">
        <v>0</v>
      </c>
      <c r="F87" s="15"/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4" t="s">
        <v>990</v>
      </c>
    </row>
    <row r="88" spans="1:15">
      <c r="A88" s="1" t="s">
        <v>672</v>
      </c>
      <c r="B88" s="7" t="s">
        <v>982</v>
      </c>
      <c r="C88" s="11">
        <v>1.728</v>
      </c>
      <c r="D88" s="11">
        <v>3.7949999999999999</v>
      </c>
      <c r="E88" s="11">
        <v>4.49</v>
      </c>
      <c r="F88" s="15"/>
      <c r="G88" s="28">
        <v>10</v>
      </c>
      <c r="H88" s="31" t="s">
        <v>276</v>
      </c>
      <c r="I88" s="22">
        <v>0.253</v>
      </c>
      <c r="J88" s="22">
        <v>1.742</v>
      </c>
      <c r="K88" s="22">
        <v>2.117</v>
      </c>
      <c r="L88" s="22">
        <v>1.4750000000000001</v>
      </c>
      <c r="M88" s="22">
        <v>2.0529999999999999</v>
      </c>
      <c r="N88" s="22">
        <v>2.3730000000000002</v>
      </c>
      <c r="O88" s="1" t="s">
        <v>983</v>
      </c>
    </row>
    <row r="89" spans="1:15">
      <c r="A89" s="1" t="s">
        <v>673</v>
      </c>
      <c r="B89" s="7" t="s">
        <v>665</v>
      </c>
      <c r="C89" s="11">
        <v>1.728</v>
      </c>
      <c r="D89" s="11">
        <v>3.7949999999999999</v>
      </c>
      <c r="E89" s="11">
        <v>4.49</v>
      </c>
      <c r="F89" s="15"/>
      <c r="I89" s="11">
        <v>0.253</v>
      </c>
      <c r="J89" s="11">
        <v>1.742</v>
      </c>
      <c r="K89" s="11">
        <v>2.117</v>
      </c>
      <c r="L89" s="11">
        <v>1.4750000000000001</v>
      </c>
      <c r="M89" s="11">
        <v>2.0529999999999999</v>
      </c>
      <c r="N89" s="22">
        <v>2.3730000000000002</v>
      </c>
    </row>
    <row r="90" spans="1:15">
      <c r="A90" s="1" t="s">
        <v>674</v>
      </c>
      <c r="B90" s="7" t="s">
        <v>55</v>
      </c>
      <c r="C90" s="11">
        <f>SUM(C89)</f>
        <v>1.728</v>
      </c>
      <c r="D90" s="11">
        <f>SUM(D89)</f>
        <v>3.7949999999999999</v>
      </c>
      <c r="E90" s="11">
        <f>SUM(E89)</f>
        <v>4.49</v>
      </c>
      <c r="F90" s="15"/>
      <c r="I90" s="11">
        <f t="shared" ref="I90:N90" si="25">SUM(I89)</f>
        <v>0.253</v>
      </c>
      <c r="J90" s="11">
        <f t="shared" si="25"/>
        <v>1.742</v>
      </c>
      <c r="K90" s="11">
        <f t="shared" si="25"/>
        <v>2.117</v>
      </c>
      <c r="L90" s="11">
        <f t="shared" si="25"/>
        <v>1.4750000000000001</v>
      </c>
      <c r="M90" s="11">
        <f t="shared" si="25"/>
        <v>2.0529999999999999</v>
      </c>
      <c r="N90" s="22">
        <f t="shared" si="25"/>
        <v>2.3730000000000002</v>
      </c>
    </row>
    <row r="91" spans="1:15" ht="20.399999999999999">
      <c r="A91" s="1" t="s">
        <v>849</v>
      </c>
      <c r="B91" s="7" t="s">
        <v>709</v>
      </c>
      <c r="C91" s="11">
        <v>5.343</v>
      </c>
      <c r="D91" s="11">
        <v>5.0730000000000004</v>
      </c>
      <c r="E91" s="11">
        <v>1.9490000000000001</v>
      </c>
      <c r="F91" s="15"/>
      <c r="G91" s="28">
        <v>10</v>
      </c>
      <c r="H91" s="31" t="s">
        <v>276</v>
      </c>
      <c r="I91" s="22">
        <v>3.681</v>
      </c>
      <c r="J91" s="22">
        <v>3.1640000000000001</v>
      </c>
      <c r="K91" s="22">
        <v>0.38200000000000001</v>
      </c>
      <c r="L91" s="22">
        <v>1.6619999999999999</v>
      </c>
      <c r="M91" s="22">
        <v>1.909</v>
      </c>
      <c r="N91" s="22">
        <v>1.5669999999999999</v>
      </c>
    </row>
    <row r="92" spans="1:15">
      <c r="A92" s="1" t="s">
        <v>850</v>
      </c>
      <c r="B92" s="7" t="s">
        <v>669</v>
      </c>
      <c r="C92" s="11">
        <v>5.343</v>
      </c>
      <c r="D92" s="11">
        <v>5.0730000000000004</v>
      </c>
      <c r="E92" s="11">
        <v>1.9490000000000001</v>
      </c>
      <c r="F92" s="15"/>
      <c r="I92" s="11">
        <v>3.681</v>
      </c>
      <c r="J92" s="11">
        <v>3.1640000000000001</v>
      </c>
      <c r="K92" s="11">
        <v>0.38200000000000001</v>
      </c>
      <c r="L92" s="11">
        <v>1.6619999999999999</v>
      </c>
      <c r="M92" s="11">
        <v>1.909</v>
      </c>
      <c r="N92" s="22">
        <v>1.5669999999999999</v>
      </c>
    </row>
    <row r="93" spans="1:15">
      <c r="A93" s="1" t="s">
        <v>851</v>
      </c>
      <c r="B93" s="7" t="s">
        <v>55</v>
      </c>
      <c r="C93" s="11">
        <f>SUM(C92:C92)</f>
        <v>5.343</v>
      </c>
      <c r="D93" s="11">
        <f>SUM(D92:D92)</f>
        <v>5.0730000000000004</v>
      </c>
      <c r="E93" s="11">
        <f>SUM(E92:E92)</f>
        <v>1.9490000000000001</v>
      </c>
      <c r="F93" s="15"/>
      <c r="I93" s="11">
        <f t="shared" ref="I93:N93" si="26">SUM(I92)</f>
        <v>3.681</v>
      </c>
      <c r="J93" s="11">
        <f t="shared" si="26"/>
        <v>3.1640000000000001</v>
      </c>
      <c r="K93" s="11">
        <f t="shared" si="26"/>
        <v>0.38200000000000001</v>
      </c>
      <c r="L93" s="11">
        <f t="shared" si="26"/>
        <v>1.6619999999999999</v>
      </c>
      <c r="M93" s="11">
        <f t="shared" si="26"/>
        <v>1.909</v>
      </c>
      <c r="N93" s="22">
        <f t="shared" si="26"/>
        <v>1.5669999999999999</v>
      </c>
    </row>
    <row r="94" spans="1:15">
      <c r="A94" s="1" t="s">
        <v>675</v>
      </c>
      <c r="B94" s="7" t="s">
        <v>984</v>
      </c>
      <c r="C94" s="11">
        <v>19.045000000000002</v>
      </c>
      <c r="D94" s="11">
        <v>17.286999999999999</v>
      </c>
      <c r="E94" s="11">
        <v>22.620999999999999</v>
      </c>
      <c r="F94" s="15"/>
      <c r="G94" s="28">
        <v>7</v>
      </c>
      <c r="H94" s="31" t="s">
        <v>276</v>
      </c>
      <c r="I94" s="22">
        <v>14.217000000000001</v>
      </c>
      <c r="J94" s="22">
        <v>7.77</v>
      </c>
      <c r="K94" s="22">
        <v>8.1319999999999997</v>
      </c>
      <c r="L94" s="22">
        <v>4.8280000000000003</v>
      </c>
      <c r="M94" s="22">
        <v>9.5169999999999995</v>
      </c>
      <c r="N94" s="22">
        <v>14.489000000000001</v>
      </c>
      <c r="O94" s="1" t="s">
        <v>985</v>
      </c>
    </row>
    <row r="95" spans="1:15">
      <c r="A95" s="1" t="s">
        <v>676</v>
      </c>
      <c r="B95" s="7" t="s">
        <v>665</v>
      </c>
      <c r="C95" s="11">
        <v>19.045000000000002</v>
      </c>
      <c r="D95" s="11">
        <v>17.286999999999999</v>
      </c>
      <c r="E95" s="11">
        <v>22.620999999999999</v>
      </c>
      <c r="F95" s="15"/>
      <c r="I95" s="11">
        <v>14.217000000000001</v>
      </c>
      <c r="J95" s="11">
        <v>7.77</v>
      </c>
      <c r="K95" s="11">
        <v>8.1319999999999997</v>
      </c>
      <c r="L95" s="11">
        <v>4.8280000000000003</v>
      </c>
      <c r="M95" s="11">
        <v>9.5169999999999995</v>
      </c>
      <c r="N95" s="22">
        <v>14.489000000000001</v>
      </c>
    </row>
    <row r="96" spans="1:15">
      <c r="A96" s="1" t="s">
        <v>677</v>
      </c>
      <c r="B96" s="7" t="s">
        <v>55</v>
      </c>
      <c r="C96" s="11">
        <f>SUM(C95)</f>
        <v>19.045000000000002</v>
      </c>
      <c r="D96" s="11">
        <f>SUM(D95)</f>
        <v>17.286999999999999</v>
      </c>
      <c r="E96" s="11">
        <f>SUM(E95)</f>
        <v>22.620999999999999</v>
      </c>
      <c r="F96" s="15"/>
      <c r="I96" s="11">
        <f t="shared" ref="I96:N96" si="27">SUM(I95)</f>
        <v>14.217000000000001</v>
      </c>
      <c r="J96" s="11">
        <f t="shared" si="27"/>
        <v>7.77</v>
      </c>
      <c r="K96" s="11">
        <f t="shared" si="27"/>
        <v>8.1319999999999997</v>
      </c>
      <c r="L96" s="11">
        <f t="shared" si="27"/>
        <v>4.8280000000000003</v>
      </c>
      <c r="M96" s="11">
        <f t="shared" si="27"/>
        <v>9.5169999999999995</v>
      </c>
      <c r="N96" s="22">
        <f t="shared" si="27"/>
        <v>14.489000000000001</v>
      </c>
    </row>
    <row r="97" spans="1:15" ht="20.399999999999999">
      <c r="A97" s="1" t="s">
        <v>164</v>
      </c>
      <c r="B97" s="7" t="s">
        <v>102</v>
      </c>
      <c r="C97" s="11">
        <v>15.96</v>
      </c>
      <c r="D97" s="11">
        <v>15.48</v>
      </c>
      <c r="E97" s="11">
        <v>15.58</v>
      </c>
      <c r="F97" s="15"/>
      <c r="G97" s="28">
        <v>5.22</v>
      </c>
      <c r="H97" s="31" t="s">
        <v>276</v>
      </c>
      <c r="I97" s="11">
        <v>10.74</v>
      </c>
      <c r="J97" s="11">
        <v>9.1999999999999993</v>
      </c>
      <c r="K97" s="11">
        <v>8.58</v>
      </c>
      <c r="L97" s="11">
        <v>5.22</v>
      </c>
      <c r="M97" s="11">
        <v>6.28</v>
      </c>
      <c r="N97" s="22">
        <v>7</v>
      </c>
    </row>
    <row r="98" spans="1:15">
      <c r="A98" s="1" t="s">
        <v>413</v>
      </c>
      <c r="B98" s="7" t="s">
        <v>919</v>
      </c>
      <c r="C98" s="11">
        <v>1</v>
      </c>
      <c r="D98" s="11">
        <v>15.48</v>
      </c>
      <c r="E98" s="11">
        <v>15.58</v>
      </c>
      <c r="F98" s="15"/>
      <c r="I98" s="11">
        <v>1</v>
      </c>
      <c r="J98" s="11">
        <v>9.1999999999999993</v>
      </c>
      <c r="K98" s="11">
        <v>8.58</v>
      </c>
      <c r="L98" s="11">
        <v>0</v>
      </c>
      <c r="M98" s="11">
        <v>6.28</v>
      </c>
      <c r="N98" s="22">
        <v>7</v>
      </c>
    </row>
    <row r="99" spans="1:15">
      <c r="A99" s="1" t="s">
        <v>413</v>
      </c>
      <c r="B99" s="7" t="s">
        <v>610</v>
      </c>
      <c r="C99" s="11">
        <v>14.96</v>
      </c>
      <c r="D99" s="11">
        <v>0</v>
      </c>
      <c r="E99" s="11">
        <v>0</v>
      </c>
      <c r="F99" s="15"/>
      <c r="I99" s="11">
        <v>9.74</v>
      </c>
      <c r="J99" s="11">
        <v>0</v>
      </c>
      <c r="K99" s="11">
        <v>0</v>
      </c>
      <c r="L99" s="11">
        <v>5.22</v>
      </c>
      <c r="M99" s="11">
        <v>0</v>
      </c>
      <c r="N99" s="22">
        <v>0</v>
      </c>
    </row>
    <row r="100" spans="1:15">
      <c r="A100" s="1" t="s">
        <v>414</v>
      </c>
      <c r="B100" s="7" t="s">
        <v>55</v>
      </c>
      <c r="C100" s="11">
        <f>SUM(C98:C99)</f>
        <v>15.96</v>
      </c>
      <c r="D100" s="11">
        <f>SUM(D98:D99)</f>
        <v>15.48</v>
      </c>
      <c r="E100" s="11">
        <f>SUM(E98:E99)</f>
        <v>15.58</v>
      </c>
      <c r="F100" s="15"/>
      <c r="I100" s="11">
        <f t="shared" ref="I100:N100" si="28">SUM(I98:I99)</f>
        <v>10.74</v>
      </c>
      <c r="J100" s="11">
        <f t="shared" si="28"/>
        <v>9.1999999999999993</v>
      </c>
      <c r="K100" s="11">
        <f t="shared" si="28"/>
        <v>8.58</v>
      </c>
      <c r="L100" s="11">
        <f t="shared" si="28"/>
        <v>5.22</v>
      </c>
      <c r="M100" s="11">
        <f t="shared" si="28"/>
        <v>6.28</v>
      </c>
      <c r="N100" s="22">
        <f t="shared" si="28"/>
        <v>7</v>
      </c>
    </row>
    <row r="101" spans="1:15">
      <c r="A101" s="1" t="s">
        <v>678</v>
      </c>
      <c r="B101" s="7" t="s">
        <v>986</v>
      </c>
      <c r="C101" s="11">
        <v>6.1050000000000004</v>
      </c>
      <c r="D101" s="11">
        <v>6.3150000000000004</v>
      </c>
      <c r="E101" s="11">
        <v>6.5519999999999996</v>
      </c>
      <c r="F101" s="15"/>
      <c r="G101" s="28">
        <v>5</v>
      </c>
      <c r="H101" s="31" t="s">
        <v>276</v>
      </c>
      <c r="I101" s="22">
        <v>0.95599999999999996</v>
      </c>
      <c r="J101" s="22">
        <v>0.99099999999999999</v>
      </c>
      <c r="K101" s="22">
        <v>1.133</v>
      </c>
      <c r="L101" s="22">
        <v>5.149</v>
      </c>
      <c r="M101" s="22">
        <v>5.3239999999999998</v>
      </c>
      <c r="N101" s="22">
        <v>5.4189999999999996</v>
      </c>
      <c r="O101" s="1" t="s">
        <v>987</v>
      </c>
    </row>
    <row r="102" spans="1:15">
      <c r="A102" s="1" t="s">
        <v>679</v>
      </c>
      <c r="B102" s="7" t="s">
        <v>665</v>
      </c>
      <c r="C102" s="11">
        <v>5.2569999999999997</v>
      </c>
      <c r="D102" s="11">
        <v>6.3150000000000004</v>
      </c>
      <c r="E102" s="11">
        <v>6.5519999999999996</v>
      </c>
      <c r="F102" s="15"/>
      <c r="I102" s="11">
        <v>0.95599999999999996</v>
      </c>
      <c r="J102" s="11">
        <v>0.99099999999999999</v>
      </c>
      <c r="K102" s="11">
        <v>1.133</v>
      </c>
      <c r="L102" s="11">
        <v>4.3010000000000002</v>
      </c>
      <c r="M102" s="11">
        <v>5.3239999999999998</v>
      </c>
      <c r="N102" s="22">
        <v>5.4189999999999996</v>
      </c>
    </row>
    <row r="103" spans="1:15">
      <c r="A103" s="1" t="s">
        <v>679</v>
      </c>
      <c r="B103" s="7" t="s">
        <v>926</v>
      </c>
      <c r="C103" s="11">
        <v>0.84799999999999998</v>
      </c>
      <c r="D103" s="11">
        <v>0</v>
      </c>
      <c r="E103" s="11">
        <v>0</v>
      </c>
      <c r="F103" s="15"/>
      <c r="I103" s="11">
        <v>0</v>
      </c>
      <c r="J103" s="11">
        <v>0</v>
      </c>
      <c r="K103" s="11">
        <v>0</v>
      </c>
      <c r="L103" s="11">
        <v>0.84799999999999998</v>
      </c>
      <c r="M103" s="11">
        <v>0</v>
      </c>
      <c r="N103" s="22">
        <v>0</v>
      </c>
    </row>
    <row r="104" spans="1:15">
      <c r="A104" s="1" t="s">
        <v>680</v>
      </c>
      <c r="B104" s="7" t="s">
        <v>55</v>
      </c>
      <c r="C104" s="11">
        <f>SUM(C102:C103)</f>
        <v>6.1049999999999995</v>
      </c>
      <c r="D104" s="11">
        <f>SUM(D102:D103)</f>
        <v>6.3150000000000004</v>
      </c>
      <c r="E104" s="11">
        <f>SUM(E102:E103)</f>
        <v>6.5519999999999996</v>
      </c>
      <c r="F104" s="15"/>
      <c r="I104" s="11">
        <f t="shared" ref="I104:N104" si="29">SUM(I102:I103)</f>
        <v>0.95599999999999996</v>
      </c>
      <c r="J104" s="11">
        <f t="shared" si="29"/>
        <v>0.99099999999999999</v>
      </c>
      <c r="K104" s="11">
        <f t="shared" si="29"/>
        <v>1.133</v>
      </c>
      <c r="L104" s="11">
        <f t="shared" si="29"/>
        <v>5.149</v>
      </c>
      <c r="M104" s="11">
        <f t="shared" si="29"/>
        <v>5.3239999999999998</v>
      </c>
      <c r="N104" s="22">
        <f t="shared" si="29"/>
        <v>5.4189999999999996</v>
      </c>
    </row>
    <row r="105" spans="1:15">
      <c r="A105" s="1" t="s">
        <v>165</v>
      </c>
      <c r="B105" s="7" t="s">
        <v>104</v>
      </c>
      <c r="C105" s="11">
        <v>17.067</v>
      </c>
      <c r="D105" s="11">
        <v>17.373999999999999</v>
      </c>
      <c r="E105" s="11">
        <v>17.701000000000001</v>
      </c>
      <c r="F105" s="15"/>
      <c r="G105" s="28">
        <v>10</v>
      </c>
      <c r="H105" s="31" t="s">
        <v>276</v>
      </c>
      <c r="I105" s="11">
        <v>0</v>
      </c>
      <c r="J105" s="11">
        <v>0</v>
      </c>
      <c r="K105" s="11">
        <v>0</v>
      </c>
      <c r="L105" s="11">
        <v>17.067</v>
      </c>
      <c r="M105" s="11">
        <v>17.373999999999999</v>
      </c>
      <c r="N105" s="22">
        <v>17.701000000000001</v>
      </c>
    </row>
    <row r="106" spans="1:15">
      <c r="A106" s="1" t="s">
        <v>415</v>
      </c>
      <c r="B106" s="7" t="s">
        <v>665</v>
      </c>
      <c r="C106" s="11">
        <v>15.82</v>
      </c>
      <c r="D106" s="11">
        <v>16.105</v>
      </c>
      <c r="E106" s="11">
        <v>16.408000000000001</v>
      </c>
      <c r="F106" s="15"/>
      <c r="I106" s="11">
        <v>0</v>
      </c>
      <c r="J106" s="11">
        <v>0</v>
      </c>
      <c r="K106" s="11">
        <v>0</v>
      </c>
      <c r="L106" s="11">
        <v>15.82</v>
      </c>
      <c r="M106" s="11">
        <v>16.105</v>
      </c>
      <c r="N106" s="11">
        <v>16.408000000000001</v>
      </c>
    </row>
    <row r="107" spans="1:15">
      <c r="A107" s="1" t="s">
        <v>415</v>
      </c>
      <c r="B107" s="7" t="s">
        <v>669</v>
      </c>
      <c r="C107" s="11">
        <v>1.2470000000000001</v>
      </c>
      <c r="D107" s="11">
        <v>1.2689999999999999</v>
      </c>
      <c r="E107" s="11">
        <v>1.2929999999999999</v>
      </c>
      <c r="F107" s="15"/>
      <c r="I107" s="11">
        <v>0</v>
      </c>
      <c r="J107" s="11">
        <v>0</v>
      </c>
      <c r="K107" s="11">
        <v>0</v>
      </c>
      <c r="L107" s="11">
        <v>1.2470000000000001</v>
      </c>
      <c r="M107" s="11">
        <v>1.2689999999999999</v>
      </c>
      <c r="N107" s="11">
        <v>1.2929999999999999</v>
      </c>
    </row>
    <row r="108" spans="1:15">
      <c r="A108" s="1" t="s">
        <v>416</v>
      </c>
      <c r="B108" s="7" t="s">
        <v>55</v>
      </c>
      <c r="C108" s="11">
        <f>SUM(C106:C107)</f>
        <v>17.067</v>
      </c>
      <c r="D108" s="11">
        <f>SUM(D106:D107)</f>
        <v>17.373999999999999</v>
      </c>
      <c r="E108" s="11">
        <f>SUM(E106:E107)</f>
        <v>17.701000000000001</v>
      </c>
      <c r="F108" s="15"/>
      <c r="I108" s="11">
        <f t="shared" ref="I108:N108" si="30">SUM(I106:I107)</f>
        <v>0</v>
      </c>
      <c r="J108" s="11">
        <f t="shared" si="30"/>
        <v>0</v>
      </c>
      <c r="K108" s="11">
        <f t="shared" si="30"/>
        <v>0</v>
      </c>
      <c r="L108" s="11">
        <f t="shared" si="30"/>
        <v>17.067</v>
      </c>
      <c r="M108" s="11">
        <f t="shared" si="30"/>
        <v>17.373999999999999</v>
      </c>
      <c r="N108" s="22">
        <f t="shared" si="30"/>
        <v>17.701000000000001</v>
      </c>
    </row>
    <row r="109" spans="1:15" ht="20.399999999999999">
      <c r="A109" s="1" t="s">
        <v>170</v>
      </c>
      <c r="B109" s="7" t="s">
        <v>105</v>
      </c>
      <c r="C109" s="11">
        <v>2.4</v>
      </c>
      <c r="D109" s="11">
        <v>2.4</v>
      </c>
      <c r="E109" s="11">
        <v>2.4</v>
      </c>
      <c r="F109" s="15"/>
      <c r="G109" s="28">
        <v>6</v>
      </c>
      <c r="H109" s="31" t="s">
        <v>276</v>
      </c>
      <c r="I109" s="22">
        <v>1.92</v>
      </c>
      <c r="J109" s="22">
        <v>1.92</v>
      </c>
      <c r="K109" s="22">
        <v>1.92</v>
      </c>
      <c r="L109" s="22">
        <v>0.48</v>
      </c>
      <c r="M109" s="22">
        <v>0.48</v>
      </c>
      <c r="N109" s="22">
        <v>0.48</v>
      </c>
    </row>
    <row r="110" spans="1:15" ht="20.399999999999999">
      <c r="A110" s="1" t="s">
        <v>708</v>
      </c>
      <c r="B110" s="7" t="s">
        <v>682</v>
      </c>
      <c r="C110" s="11">
        <v>0.505</v>
      </c>
      <c r="D110" s="11">
        <v>0.51600000000000001</v>
      </c>
      <c r="E110" s="11">
        <v>1.111</v>
      </c>
      <c r="F110" s="15"/>
      <c r="G110" s="28">
        <v>0</v>
      </c>
      <c r="H110" s="31" t="s">
        <v>276</v>
      </c>
      <c r="I110" s="22">
        <v>0.505</v>
      </c>
      <c r="J110" s="22">
        <v>0.51600000000000001</v>
      </c>
      <c r="K110" s="22">
        <v>0.96899999999999997</v>
      </c>
      <c r="L110" s="22">
        <v>0</v>
      </c>
      <c r="M110" s="22">
        <v>0</v>
      </c>
      <c r="N110" s="22">
        <v>0.14199999999999999</v>
      </c>
    </row>
    <row r="111" spans="1:15">
      <c r="A111" s="1" t="s">
        <v>927</v>
      </c>
      <c r="B111" s="7" t="s">
        <v>930</v>
      </c>
      <c r="C111" s="11">
        <v>2.585</v>
      </c>
      <c r="D111" s="11">
        <v>2.593</v>
      </c>
      <c r="E111" s="11">
        <v>2.5449999999999999</v>
      </c>
      <c r="F111" s="15"/>
      <c r="H111" s="31" t="s">
        <v>276</v>
      </c>
      <c r="I111" s="22">
        <v>0</v>
      </c>
      <c r="J111" s="22">
        <v>0</v>
      </c>
      <c r="K111" s="22">
        <v>1.2549999999999999</v>
      </c>
      <c r="L111" s="22">
        <v>2.585</v>
      </c>
      <c r="M111" s="22">
        <v>2.593</v>
      </c>
      <c r="N111" s="22">
        <v>1.29</v>
      </c>
    </row>
    <row r="112" spans="1:15">
      <c r="A112" s="1" t="s">
        <v>928</v>
      </c>
      <c r="B112" s="7" t="s">
        <v>931</v>
      </c>
      <c r="C112" s="11">
        <v>6.0999999999999999E-2</v>
      </c>
      <c r="D112" s="11">
        <v>6.3E-2</v>
      </c>
      <c r="E112" s="11">
        <v>6.4000000000000001E-2</v>
      </c>
      <c r="F112" s="15"/>
      <c r="G112" s="28">
        <v>0</v>
      </c>
      <c r="H112" s="31" t="s">
        <v>255</v>
      </c>
      <c r="I112" s="22">
        <v>3.5999999999999997E-2</v>
      </c>
      <c r="J112" s="22">
        <v>3.6999999999999998E-2</v>
      </c>
      <c r="K112" s="22">
        <v>3.7999999999999999E-2</v>
      </c>
      <c r="L112" s="22">
        <v>2.5000000000000001E-2</v>
      </c>
      <c r="M112" s="22">
        <v>2.5999999999999999E-2</v>
      </c>
      <c r="N112" s="22">
        <v>2.5999999999999999E-2</v>
      </c>
    </row>
    <row r="113" spans="1:15">
      <c r="A113" s="1" t="s">
        <v>929</v>
      </c>
      <c r="B113" s="7" t="s">
        <v>932</v>
      </c>
      <c r="C113" s="11">
        <v>9.2999999999999999E-2</v>
      </c>
      <c r="D113" s="11">
        <v>9.4E-2</v>
      </c>
      <c r="E113" s="11">
        <v>9.4E-2</v>
      </c>
      <c r="F113" s="15"/>
      <c r="G113" s="28">
        <v>0</v>
      </c>
      <c r="H113" s="31" t="s">
        <v>255</v>
      </c>
      <c r="I113" s="22">
        <v>8.4000000000000005E-2</v>
      </c>
      <c r="J113" s="22">
        <v>8.5000000000000006E-2</v>
      </c>
      <c r="K113" s="22">
        <v>8.5000000000000006E-2</v>
      </c>
      <c r="L113" s="22">
        <v>8.9999999999999993E-3</v>
      </c>
      <c r="M113" s="22">
        <v>8.9999999999999993E-3</v>
      </c>
      <c r="N113" s="22">
        <v>8.9999999999999993E-3</v>
      </c>
    </row>
    <row r="114" spans="1:15" ht="20.25" customHeight="1">
      <c r="A114" s="1" t="s">
        <v>852</v>
      </c>
      <c r="B114" s="7" t="s">
        <v>988</v>
      </c>
      <c r="C114" s="11">
        <v>0</v>
      </c>
      <c r="D114" s="11">
        <v>0</v>
      </c>
      <c r="E114" s="11">
        <v>0</v>
      </c>
      <c r="F114" s="15"/>
      <c r="G114" s="28">
        <v>0</v>
      </c>
      <c r="H114" s="31" t="s">
        <v>255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4" t="s">
        <v>989</v>
      </c>
    </row>
    <row r="115" spans="1:15">
      <c r="A115" s="1" t="s">
        <v>441</v>
      </c>
      <c r="B115" s="7" t="s">
        <v>442</v>
      </c>
      <c r="C115" s="11">
        <v>0.57599999999999996</v>
      </c>
      <c r="D115" s="11">
        <v>1.359</v>
      </c>
      <c r="E115" s="11">
        <v>0.34499999999999997</v>
      </c>
      <c r="F115" s="15"/>
      <c r="G115" s="28">
        <v>15</v>
      </c>
      <c r="H115" s="31" t="s">
        <v>255</v>
      </c>
      <c r="I115" s="22">
        <v>0.104</v>
      </c>
      <c r="J115" s="22">
        <v>0.82</v>
      </c>
      <c r="K115" s="22">
        <v>0.22</v>
      </c>
      <c r="L115" s="22">
        <v>0.47199999999999998</v>
      </c>
      <c r="M115" s="22">
        <v>0.53900000000000003</v>
      </c>
      <c r="N115" s="22">
        <v>0.125</v>
      </c>
    </row>
    <row r="116" spans="1:15" ht="20.399999999999999">
      <c r="A116" s="1" t="s">
        <v>495</v>
      </c>
      <c r="B116" s="7" t="s">
        <v>992</v>
      </c>
      <c r="C116" s="11">
        <v>0.46600000000000003</v>
      </c>
      <c r="D116" s="11">
        <v>0.48099999999999998</v>
      </c>
      <c r="E116" s="11">
        <v>0</v>
      </c>
      <c r="F116" s="15"/>
      <c r="G116" s="28">
        <v>0</v>
      </c>
      <c r="H116" s="31" t="s">
        <v>255</v>
      </c>
      <c r="I116" s="22">
        <v>9.6000000000000002E-2</v>
      </c>
      <c r="J116" s="22">
        <v>9.6000000000000002E-2</v>
      </c>
      <c r="K116" s="22">
        <v>0</v>
      </c>
      <c r="L116" s="22">
        <v>0.37</v>
      </c>
      <c r="M116" s="22">
        <v>0.38500000000000001</v>
      </c>
      <c r="N116" s="22">
        <v>0</v>
      </c>
      <c r="O116" s="1" t="s">
        <v>993</v>
      </c>
    </row>
    <row r="117" spans="1:15" ht="20.399999999999999">
      <c r="A117" s="1" t="s">
        <v>166</v>
      </c>
      <c r="B117" s="7" t="s">
        <v>994</v>
      </c>
      <c r="C117" s="11">
        <v>0</v>
      </c>
      <c r="D117" s="11">
        <v>0</v>
      </c>
      <c r="E117" s="11">
        <v>0</v>
      </c>
      <c r="F117" s="15"/>
      <c r="G117" s="28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1" t="s">
        <v>1003</v>
      </c>
    </row>
    <row r="118" spans="1:15" ht="20.399999999999999">
      <c r="A118" s="1" t="s">
        <v>167</v>
      </c>
      <c r="B118" s="7" t="s">
        <v>995</v>
      </c>
      <c r="C118" s="11">
        <v>0</v>
      </c>
      <c r="D118" s="11">
        <v>0</v>
      </c>
      <c r="E118" s="11">
        <v>0</v>
      </c>
      <c r="F118" s="15"/>
      <c r="G118" s="28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1" t="s">
        <v>1004</v>
      </c>
    </row>
    <row r="119" spans="1:15" ht="30.6">
      <c r="A119" s="1" t="s">
        <v>168</v>
      </c>
      <c r="B119" s="7" t="s">
        <v>996</v>
      </c>
      <c r="C119" s="11">
        <v>0</v>
      </c>
      <c r="D119" s="11">
        <v>0</v>
      </c>
      <c r="E119" s="11">
        <v>0</v>
      </c>
      <c r="F119" s="15"/>
      <c r="G119" s="28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4" t="s">
        <v>1005</v>
      </c>
    </row>
    <row r="120" spans="1:15" ht="30.6">
      <c r="A120" s="1" t="s">
        <v>557</v>
      </c>
      <c r="B120" s="7" t="s">
        <v>997</v>
      </c>
      <c r="C120" s="11">
        <v>0</v>
      </c>
      <c r="D120" s="11">
        <v>0</v>
      </c>
      <c r="E120" s="11">
        <v>0</v>
      </c>
      <c r="F120" s="15"/>
      <c r="G120" s="28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1" t="s">
        <v>1006</v>
      </c>
    </row>
    <row r="121" spans="1:15" ht="20.399999999999999">
      <c r="A121" s="1" t="s">
        <v>595</v>
      </c>
      <c r="B121" s="7" t="s">
        <v>1013</v>
      </c>
      <c r="C121" s="11">
        <v>0</v>
      </c>
      <c r="D121" s="11">
        <v>0</v>
      </c>
      <c r="E121" s="11">
        <v>0</v>
      </c>
      <c r="F121" s="15"/>
      <c r="G121" s="28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4" t="s">
        <v>1007</v>
      </c>
    </row>
    <row r="122" spans="1:15" ht="20.399999999999999">
      <c r="A122" s="1" t="s">
        <v>595</v>
      </c>
      <c r="B122" s="7" t="s">
        <v>998</v>
      </c>
      <c r="C122" s="11">
        <v>0</v>
      </c>
      <c r="D122" s="11">
        <v>0</v>
      </c>
      <c r="E122" s="11">
        <v>0</v>
      </c>
      <c r="F122" s="15"/>
      <c r="G122" s="28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1" t="s">
        <v>1008</v>
      </c>
    </row>
    <row r="123" spans="1:15" ht="20.399999999999999">
      <c r="A123" s="1" t="s">
        <v>596</v>
      </c>
      <c r="B123" s="7" t="s">
        <v>999</v>
      </c>
      <c r="C123" s="11">
        <v>0</v>
      </c>
      <c r="D123" s="11">
        <v>0</v>
      </c>
      <c r="E123" s="11">
        <v>0</v>
      </c>
      <c r="F123" s="15"/>
      <c r="G123" s="28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1" t="s">
        <v>1009</v>
      </c>
    </row>
    <row r="124" spans="1:15" ht="20.399999999999999">
      <c r="A124" s="1" t="s">
        <v>597</v>
      </c>
      <c r="B124" s="7" t="s">
        <v>1000</v>
      </c>
      <c r="C124" s="11">
        <v>0</v>
      </c>
      <c r="D124" s="11">
        <v>0</v>
      </c>
      <c r="E124" s="11">
        <v>0</v>
      </c>
      <c r="F124" s="15"/>
      <c r="G124" s="28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1" t="s">
        <v>1010</v>
      </c>
    </row>
    <row r="125" spans="1:15" ht="20.399999999999999">
      <c r="A125" s="1" t="s">
        <v>598</v>
      </c>
      <c r="B125" s="7" t="s">
        <v>1001</v>
      </c>
      <c r="C125" s="11">
        <v>0</v>
      </c>
      <c r="D125" s="11">
        <v>0</v>
      </c>
      <c r="E125" s="11">
        <v>0</v>
      </c>
      <c r="F125" s="15"/>
      <c r="G125" s="28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1" t="s">
        <v>1011</v>
      </c>
    </row>
    <row r="126" spans="1:15" ht="20.399999999999999">
      <c r="A126" s="1" t="s">
        <v>599</v>
      </c>
      <c r="B126" s="4" t="s">
        <v>1002</v>
      </c>
      <c r="C126" s="1">
        <v>0</v>
      </c>
      <c r="D126" s="1">
        <v>0</v>
      </c>
      <c r="E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30">
        <v>0</v>
      </c>
      <c r="O126" s="1" t="s">
        <v>1012</v>
      </c>
    </row>
    <row r="127" spans="1:15">
      <c r="A127" s="1" t="s">
        <v>169</v>
      </c>
      <c r="B127" s="7" t="s">
        <v>103</v>
      </c>
      <c r="C127" s="11">
        <v>0.2</v>
      </c>
      <c r="D127" s="11">
        <v>0.21</v>
      </c>
      <c r="E127" s="11">
        <v>0.21</v>
      </c>
      <c r="F127" s="15"/>
      <c r="G127" s="28">
        <v>15</v>
      </c>
      <c r="H127" s="31" t="s">
        <v>255</v>
      </c>
      <c r="I127" s="22">
        <v>0</v>
      </c>
      <c r="J127" s="22">
        <v>0</v>
      </c>
      <c r="K127" s="22">
        <v>0</v>
      </c>
      <c r="L127" s="22">
        <v>0.2</v>
      </c>
      <c r="M127" s="22">
        <v>0.21</v>
      </c>
      <c r="N127" s="22">
        <v>0.21</v>
      </c>
    </row>
    <row r="128" spans="1:15">
      <c r="A128" s="1" t="s">
        <v>358</v>
      </c>
      <c r="B128" s="7" t="s">
        <v>360</v>
      </c>
      <c r="C128" s="11">
        <v>0.41</v>
      </c>
      <c r="D128" s="11">
        <v>0.42</v>
      </c>
      <c r="E128" s="11">
        <v>0.43</v>
      </c>
      <c r="F128" s="15"/>
      <c r="G128" s="28">
        <v>15</v>
      </c>
      <c r="H128" s="31" t="s">
        <v>255</v>
      </c>
      <c r="I128" s="22">
        <v>0</v>
      </c>
      <c r="J128" s="22">
        <v>0</v>
      </c>
      <c r="K128" s="22">
        <v>0</v>
      </c>
      <c r="L128" s="22">
        <v>0.41</v>
      </c>
      <c r="M128" s="22">
        <v>0.42</v>
      </c>
      <c r="N128" s="22">
        <v>0.43</v>
      </c>
    </row>
    <row r="129" spans="1:15">
      <c r="A129" s="1" t="s">
        <v>359</v>
      </c>
      <c r="B129" s="7" t="s">
        <v>361</v>
      </c>
      <c r="C129" s="11">
        <v>2.4500000000000002</v>
      </c>
      <c r="D129" s="11">
        <v>2.5</v>
      </c>
      <c r="E129" s="11">
        <v>2.5499999999999998</v>
      </c>
      <c r="F129" s="15"/>
      <c r="G129" s="28">
        <v>15</v>
      </c>
      <c r="H129" s="31" t="s">
        <v>255</v>
      </c>
      <c r="I129" s="22">
        <v>0</v>
      </c>
      <c r="J129" s="22">
        <v>0</v>
      </c>
      <c r="K129" s="22">
        <v>0</v>
      </c>
      <c r="L129" s="22">
        <v>2.4500000000000002</v>
      </c>
      <c r="M129" s="22">
        <v>2.5</v>
      </c>
      <c r="N129" s="22">
        <v>2.5499999999999998</v>
      </c>
    </row>
    <row r="130" spans="1:15">
      <c r="A130" s="2" t="s">
        <v>150</v>
      </c>
      <c r="B130" s="16" t="s">
        <v>151</v>
      </c>
      <c r="C130" s="2" t="s">
        <v>87</v>
      </c>
      <c r="H130" s="32" t="s">
        <v>252</v>
      </c>
      <c r="J130" s="2" t="s">
        <v>88</v>
      </c>
      <c r="K130" s="2"/>
      <c r="M130" s="2" t="s">
        <v>89</v>
      </c>
      <c r="O130" s="2" t="s">
        <v>152</v>
      </c>
    </row>
    <row r="131" spans="1:15">
      <c r="A131" s="2" t="s">
        <v>90</v>
      </c>
      <c r="B131" s="5" t="s">
        <v>91</v>
      </c>
      <c r="F131" s="2" t="s">
        <v>92</v>
      </c>
      <c r="G131" s="29" t="s">
        <v>93</v>
      </c>
      <c r="H131" s="32" t="s">
        <v>253</v>
      </c>
    </row>
    <row r="132" spans="1:15" s="24" customFormat="1">
      <c r="B132" s="25"/>
      <c r="C132" s="23">
        <v>2002</v>
      </c>
      <c r="D132" s="23">
        <v>2003</v>
      </c>
      <c r="E132" s="23">
        <v>2004</v>
      </c>
      <c r="F132" s="27"/>
      <c r="G132" s="28"/>
      <c r="H132" s="32" t="s">
        <v>254</v>
      </c>
      <c r="I132" s="26" t="s">
        <v>94</v>
      </c>
      <c r="J132" s="23">
        <v>2003</v>
      </c>
      <c r="K132" s="23">
        <v>2004</v>
      </c>
      <c r="L132" s="26" t="s">
        <v>94</v>
      </c>
      <c r="M132" s="23">
        <v>2003</v>
      </c>
      <c r="N132" s="23">
        <v>2004</v>
      </c>
    </row>
    <row r="133" spans="1:15" s="3" customFormat="1" ht="40.799999999999997">
      <c r="A133" s="3" t="s">
        <v>106</v>
      </c>
      <c r="B133" s="6" t="s">
        <v>107</v>
      </c>
      <c r="C133" s="9">
        <f>SUM(C165:C171)+C134+C140+C146+C150+C155+C158+C161</f>
        <v>137.57</v>
      </c>
      <c r="D133" s="9">
        <f>SUM(D165:D171)+D134+D140+D146+D150+D155+D158+D161</f>
        <v>232.964</v>
      </c>
      <c r="E133" s="9">
        <f>SUM(E165:E171)+E134+E140+E146+E150+E155+E158+E161</f>
        <v>160.22199999999998</v>
      </c>
      <c r="F133" s="14"/>
      <c r="G133" s="28"/>
      <c r="H133" s="31"/>
      <c r="I133" s="9">
        <f t="shared" ref="I133:N133" si="31">SUM(I165:I171)+I134+I140+I146+I150+I155+I158+I161</f>
        <v>82.284999999999997</v>
      </c>
      <c r="J133" s="9">
        <f t="shared" si="31"/>
        <v>183.79999999999998</v>
      </c>
      <c r="K133" s="9">
        <f t="shared" si="31"/>
        <v>93.877999999999986</v>
      </c>
      <c r="L133" s="9">
        <f t="shared" si="31"/>
        <v>55.284999999999997</v>
      </c>
      <c r="M133" s="9">
        <f t="shared" si="31"/>
        <v>49.164000000000001</v>
      </c>
      <c r="N133" s="9">
        <f t="shared" si="31"/>
        <v>66.343999999999994</v>
      </c>
    </row>
    <row r="134" spans="1:15" ht="20.399999999999999">
      <c r="A134" s="1" t="s">
        <v>171</v>
      </c>
      <c r="B134" s="7" t="s">
        <v>108</v>
      </c>
      <c r="C134" s="11">
        <v>44.975000000000001</v>
      </c>
      <c r="D134" s="11">
        <v>55.456000000000003</v>
      </c>
      <c r="E134" s="11">
        <v>52.137999999999998</v>
      </c>
      <c r="F134" s="15"/>
      <c r="G134" s="28">
        <v>3.9</v>
      </c>
      <c r="H134" s="31" t="s">
        <v>276</v>
      </c>
      <c r="I134" s="11">
        <v>23.346</v>
      </c>
      <c r="J134" s="11">
        <v>34.875999999999998</v>
      </c>
      <c r="K134" s="11">
        <v>29.204999999999998</v>
      </c>
      <c r="L134" s="11">
        <v>21.629000000000001</v>
      </c>
      <c r="M134" s="11">
        <v>20.58</v>
      </c>
      <c r="N134" s="22">
        <v>22.933</v>
      </c>
    </row>
    <row r="135" spans="1:15">
      <c r="A135" s="1" t="s">
        <v>419</v>
      </c>
      <c r="B135" s="7" t="s">
        <v>362</v>
      </c>
      <c r="C135" s="11">
        <v>13.678000000000001</v>
      </c>
      <c r="D135" s="11">
        <v>12.555</v>
      </c>
      <c r="E135" s="11">
        <v>13.182</v>
      </c>
      <c r="F135" s="15"/>
      <c r="I135" s="11"/>
      <c r="J135" s="11"/>
      <c r="K135" s="11"/>
      <c r="L135" s="11"/>
      <c r="M135" s="11"/>
      <c r="N135" s="22"/>
    </row>
    <row r="136" spans="1:15">
      <c r="A136" s="1" t="s">
        <v>419</v>
      </c>
      <c r="B136" s="7" t="s">
        <v>600</v>
      </c>
      <c r="C136" s="11">
        <v>15.957000000000001</v>
      </c>
      <c r="D136" s="11">
        <v>33.036999999999999</v>
      </c>
      <c r="E136" s="11">
        <v>28.597999999999999</v>
      </c>
      <c r="F136" s="15"/>
      <c r="I136" s="11"/>
      <c r="J136" s="11"/>
      <c r="K136" s="11"/>
      <c r="L136" s="11"/>
      <c r="M136" s="11"/>
      <c r="N136" s="22"/>
    </row>
    <row r="137" spans="1:15">
      <c r="A137" s="1" t="s">
        <v>419</v>
      </c>
      <c r="B137" s="7" t="s">
        <v>603</v>
      </c>
      <c r="C137" s="11">
        <v>0.23499999999999999</v>
      </c>
      <c r="D137" s="11">
        <v>0</v>
      </c>
      <c r="E137" s="11">
        <v>0</v>
      </c>
      <c r="F137" s="15"/>
      <c r="I137" s="11"/>
      <c r="J137" s="11"/>
      <c r="K137" s="11"/>
      <c r="L137" s="11"/>
      <c r="M137" s="11"/>
      <c r="N137" s="22"/>
    </row>
    <row r="138" spans="1:15">
      <c r="A138" s="1" t="s">
        <v>419</v>
      </c>
      <c r="B138" s="7" t="s">
        <v>601</v>
      </c>
      <c r="C138" s="11">
        <v>15.105</v>
      </c>
      <c r="D138" s="11">
        <v>9.8640000000000008</v>
      </c>
      <c r="E138" s="11">
        <v>10.358000000000001</v>
      </c>
      <c r="F138" s="15"/>
      <c r="I138" s="11"/>
      <c r="J138" s="11"/>
      <c r="K138" s="11"/>
      <c r="L138" s="11"/>
      <c r="M138" s="11"/>
      <c r="N138" s="22"/>
    </row>
    <row r="139" spans="1:15">
      <c r="A139" s="1" t="s">
        <v>420</v>
      </c>
      <c r="B139" s="7" t="s">
        <v>55</v>
      </c>
      <c r="C139" s="11">
        <f>SUM(C135:C138)</f>
        <v>44.975000000000001</v>
      </c>
      <c r="D139" s="11">
        <f>SUM(D135:D138)</f>
        <v>55.456000000000003</v>
      </c>
      <c r="E139" s="11">
        <f>SUM(E135:E138)</f>
        <v>52.138000000000005</v>
      </c>
      <c r="F139" s="15"/>
      <c r="I139" s="11"/>
      <c r="J139" s="11"/>
      <c r="K139" s="11"/>
      <c r="L139" s="11"/>
      <c r="M139" s="11"/>
      <c r="N139" s="22"/>
    </row>
    <row r="140" spans="1:15" ht="20.399999999999999">
      <c r="A140" s="1" t="s">
        <v>172</v>
      </c>
      <c r="B140" s="7" t="s">
        <v>109</v>
      </c>
      <c r="C140" s="11">
        <v>22.940999999999999</v>
      </c>
      <c r="D140" s="11">
        <v>29.195</v>
      </c>
      <c r="E140" s="11">
        <v>22.559000000000001</v>
      </c>
      <c r="F140" s="15"/>
      <c r="G140" s="28">
        <v>2.6</v>
      </c>
      <c r="H140" s="31" t="s">
        <v>276</v>
      </c>
      <c r="I140" s="11">
        <v>16.905999999999999</v>
      </c>
      <c r="J140" s="11">
        <v>23.03</v>
      </c>
      <c r="K140" s="11">
        <v>13.912000000000001</v>
      </c>
      <c r="L140" s="11">
        <v>6.0350000000000001</v>
      </c>
      <c r="M140" s="11">
        <v>6.165</v>
      </c>
      <c r="N140" s="22">
        <v>8.6470000000000002</v>
      </c>
    </row>
    <row r="141" spans="1:15">
      <c r="A141" s="1" t="s">
        <v>421</v>
      </c>
      <c r="B141" s="7" t="s">
        <v>362</v>
      </c>
      <c r="C141" s="11">
        <v>20.765000000000001</v>
      </c>
      <c r="D141" s="11">
        <v>26.248999999999999</v>
      </c>
      <c r="E141" s="11">
        <v>22.559000000000001</v>
      </c>
      <c r="F141" s="15"/>
      <c r="I141" s="11"/>
      <c r="J141" s="11"/>
      <c r="K141" s="11"/>
      <c r="L141" s="11"/>
      <c r="M141" s="11"/>
      <c r="N141" s="22"/>
    </row>
    <row r="142" spans="1:15">
      <c r="A142" s="1" t="s">
        <v>421</v>
      </c>
      <c r="B142" s="7" t="s">
        <v>602</v>
      </c>
      <c r="C142" s="11">
        <v>2.0910000000000002</v>
      </c>
      <c r="D142" s="11">
        <v>0</v>
      </c>
      <c r="E142" s="11">
        <v>0</v>
      </c>
      <c r="F142" s="15"/>
      <c r="I142" s="11"/>
      <c r="J142" s="11"/>
      <c r="K142" s="11"/>
      <c r="L142" s="11"/>
      <c r="M142" s="11"/>
      <c r="N142" s="22"/>
    </row>
    <row r="143" spans="1:15">
      <c r="A143" s="1" t="s">
        <v>421</v>
      </c>
      <c r="B143" s="7" t="s">
        <v>600</v>
      </c>
      <c r="C143" s="11">
        <v>0</v>
      </c>
      <c r="D143" s="11">
        <v>0.88400000000000001</v>
      </c>
      <c r="E143" s="11">
        <v>0</v>
      </c>
      <c r="F143" s="15"/>
      <c r="I143" s="11"/>
      <c r="J143" s="11"/>
      <c r="K143" s="11"/>
      <c r="L143" s="11"/>
      <c r="M143" s="11"/>
      <c r="N143" s="22"/>
    </row>
    <row r="144" spans="1:15">
      <c r="A144" s="1" t="s">
        <v>421</v>
      </c>
      <c r="B144" s="7" t="s">
        <v>603</v>
      </c>
      <c r="C144" s="11">
        <v>8.5000000000000006E-2</v>
      </c>
      <c r="D144" s="11">
        <v>2.0619999999999998</v>
      </c>
      <c r="E144" s="11">
        <v>0</v>
      </c>
      <c r="F144" s="15"/>
      <c r="I144" s="11"/>
      <c r="J144" s="11"/>
      <c r="K144" s="11"/>
      <c r="L144" s="11"/>
      <c r="M144" s="11"/>
      <c r="N144" s="22"/>
    </row>
    <row r="145" spans="1:14">
      <c r="A145" s="1" t="s">
        <v>422</v>
      </c>
      <c r="B145" s="7" t="s">
        <v>55</v>
      </c>
      <c r="C145" s="11">
        <f>SUM(C141:C144)</f>
        <v>22.941000000000003</v>
      </c>
      <c r="D145" s="11">
        <f>SUM(D141:D144)</f>
        <v>29.195</v>
      </c>
      <c r="E145" s="11">
        <f>SUM(E141:E144)</f>
        <v>22.559000000000001</v>
      </c>
      <c r="F145" s="15"/>
      <c r="I145" s="11"/>
      <c r="J145" s="11"/>
      <c r="K145" s="11"/>
      <c r="L145" s="11"/>
      <c r="M145" s="11"/>
      <c r="N145" s="22"/>
    </row>
    <row r="146" spans="1:14">
      <c r="A146" s="1" t="s">
        <v>173</v>
      </c>
      <c r="B146" s="7" t="s">
        <v>110</v>
      </c>
      <c r="C146" s="11">
        <v>9.9930000000000003</v>
      </c>
      <c r="D146" s="11">
        <v>9.5429999999999993</v>
      </c>
      <c r="E146" s="11">
        <v>9.5429999999999993</v>
      </c>
      <c r="F146" s="15"/>
      <c r="G146" s="28">
        <v>1.5</v>
      </c>
      <c r="H146" s="31" t="s">
        <v>276</v>
      </c>
      <c r="I146" s="11">
        <v>4.6219999999999999</v>
      </c>
      <c r="J146" s="11">
        <v>4.1719999999999997</v>
      </c>
      <c r="K146" s="11">
        <v>4.1719999999999997</v>
      </c>
      <c r="L146" s="11">
        <v>5.3710000000000004</v>
      </c>
      <c r="M146" s="11">
        <v>5.3710000000000004</v>
      </c>
      <c r="N146" s="22">
        <v>5.3710000000000004</v>
      </c>
    </row>
    <row r="147" spans="1:14">
      <c r="A147" s="1" t="s">
        <v>423</v>
      </c>
      <c r="B147" s="7" t="s">
        <v>362</v>
      </c>
      <c r="C147" s="11">
        <v>6.1929999999999996</v>
      </c>
      <c r="D147" s="11">
        <v>9.5429999999999993</v>
      </c>
      <c r="E147" s="11">
        <v>9.5429999999999993</v>
      </c>
      <c r="F147" s="15"/>
      <c r="I147" s="11"/>
      <c r="J147" s="11"/>
      <c r="K147" s="11"/>
      <c r="L147" s="11"/>
      <c r="M147" s="11"/>
      <c r="N147" s="22"/>
    </row>
    <row r="148" spans="1:14">
      <c r="A148" s="1" t="s">
        <v>423</v>
      </c>
      <c r="B148" s="7" t="s">
        <v>604</v>
      </c>
      <c r="C148" s="11">
        <v>3.8</v>
      </c>
      <c r="D148" s="11">
        <v>0</v>
      </c>
      <c r="E148" s="11">
        <v>0</v>
      </c>
      <c r="F148" s="15"/>
      <c r="I148" s="11"/>
      <c r="J148" s="11"/>
      <c r="K148" s="11"/>
      <c r="L148" s="11"/>
      <c r="M148" s="11"/>
      <c r="N148" s="22"/>
    </row>
    <row r="149" spans="1:14">
      <c r="A149" s="1" t="s">
        <v>424</v>
      </c>
      <c r="B149" s="7" t="s">
        <v>55</v>
      </c>
      <c r="C149" s="11">
        <f>SUM(C147:C148)</f>
        <v>9.9929999999999986</v>
      </c>
      <c r="D149" s="11">
        <f>SUM(D147:D148)</f>
        <v>9.5429999999999993</v>
      </c>
      <c r="E149" s="11">
        <f>SUM(E147:E148)</f>
        <v>9.5429999999999993</v>
      </c>
      <c r="F149" s="15"/>
      <c r="I149" s="11"/>
      <c r="J149" s="11"/>
      <c r="K149" s="11"/>
      <c r="L149" s="11"/>
      <c r="M149" s="11"/>
      <c r="N149" s="22"/>
    </row>
    <row r="150" spans="1:14" ht="20.399999999999999">
      <c r="A150" s="1" t="s">
        <v>174</v>
      </c>
      <c r="B150" s="7" t="s">
        <v>111</v>
      </c>
      <c r="C150" s="11">
        <v>5.9729999999999999</v>
      </c>
      <c r="D150" s="11">
        <v>8.2309999999999999</v>
      </c>
      <c r="E150" s="11">
        <v>8.1150000000000002</v>
      </c>
      <c r="F150" s="15"/>
      <c r="G150" s="28">
        <v>5.2</v>
      </c>
      <c r="H150" s="31" t="s">
        <v>276</v>
      </c>
      <c r="I150" s="11">
        <v>0.122</v>
      </c>
      <c r="J150" s="11">
        <v>2.6</v>
      </c>
      <c r="K150" s="11">
        <v>2.1</v>
      </c>
      <c r="L150" s="11">
        <v>5.851</v>
      </c>
      <c r="M150" s="11">
        <v>5.6310000000000002</v>
      </c>
      <c r="N150" s="22">
        <v>6.0149999999999997</v>
      </c>
    </row>
    <row r="151" spans="1:14">
      <c r="A151" s="1" t="s">
        <v>425</v>
      </c>
      <c r="B151" s="7" t="s">
        <v>362</v>
      </c>
      <c r="C151" s="11">
        <v>5.5839999999999996</v>
      </c>
      <c r="D151" s="11">
        <v>5.1369999999999996</v>
      </c>
      <c r="E151" s="11">
        <v>5.3940000000000001</v>
      </c>
      <c r="F151" s="15"/>
      <c r="I151" s="11"/>
      <c r="J151" s="11"/>
      <c r="K151" s="11"/>
      <c r="L151" s="11"/>
      <c r="M151" s="11"/>
      <c r="N151" s="22"/>
    </row>
    <row r="152" spans="1:14">
      <c r="A152" s="1" t="s">
        <v>425</v>
      </c>
      <c r="B152" s="7" t="s">
        <v>603</v>
      </c>
      <c r="C152" s="11">
        <v>0.06</v>
      </c>
      <c r="D152" s="11">
        <v>0</v>
      </c>
      <c r="E152" s="11">
        <v>0</v>
      </c>
      <c r="F152" s="15"/>
      <c r="I152" s="11"/>
      <c r="J152" s="11"/>
      <c r="K152" s="11"/>
      <c r="L152" s="11"/>
      <c r="M152" s="11"/>
      <c r="N152" s="22"/>
    </row>
    <row r="153" spans="1:14">
      <c r="A153" s="1" t="s">
        <v>425</v>
      </c>
      <c r="B153" s="7" t="s">
        <v>600</v>
      </c>
      <c r="C153" s="11">
        <v>0.32900000000000001</v>
      </c>
      <c r="D153" s="11">
        <v>3.0939999999999999</v>
      </c>
      <c r="E153" s="11">
        <v>2.7210000000000001</v>
      </c>
      <c r="F153" s="15"/>
      <c r="I153" s="11"/>
      <c r="J153" s="11"/>
      <c r="K153" s="11"/>
      <c r="L153" s="11"/>
      <c r="M153" s="11"/>
      <c r="N153" s="22"/>
    </row>
    <row r="154" spans="1:14">
      <c r="A154" s="1" t="s">
        <v>426</v>
      </c>
      <c r="B154" s="7" t="s">
        <v>55</v>
      </c>
      <c r="C154" s="11">
        <f>SUM(C151:C153)</f>
        <v>5.972999999999999</v>
      </c>
      <c r="D154" s="11">
        <f>SUM(D151:D153)</f>
        <v>8.2309999999999999</v>
      </c>
      <c r="E154" s="11">
        <f>SUM(E151:E153)</f>
        <v>8.1150000000000002</v>
      </c>
      <c r="F154" s="15"/>
      <c r="I154" s="11"/>
      <c r="J154" s="11"/>
      <c r="K154" s="11"/>
      <c r="L154" s="11"/>
      <c r="M154" s="11"/>
      <c r="N154" s="22"/>
    </row>
    <row r="155" spans="1:14">
      <c r="A155" s="1" t="s">
        <v>175</v>
      </c>
      <c r="B155" s="7" t="s">
        <v>232</v>
      </c>
      <c r="C155" s="11">
        <v>37.055</v>
      </c>
      <c r="D155" s="11">
        <v>39.19</v>
      </c>
      <c r="E155" s="11">
        <v>39.19</v>
      </c>
      <c r="F155" s="15"/>
      <c r="G155" s="28">
        <v>3</v>
      </c>
      <c r="H155" s="31" t="s">
        <v>276</v>
      </c>
      <c r="I155" s="11">
        <v>32.89</v>
      </c>
      <c r="J155" s="11">
        <v>34.005000000000003</v>
      </c>
      <c r="K155" s="11">
        <v>32.064999999999998</v>
      </c>
      <c r="L155" s="11">
        <v>4.165</v>
      </c>
      <c r="M155" s="11">
        <v>5.1849999999999996</v>
      </c>
      <c r="N155" s="22">
        <v>7.125</v>
      </c>
    </row>
    <row r="156" spans="1:14">
      <c r="A156" s="1" t="s">
        <v>427</v>
      </c>
      <c r="B156" s="7" t="s">
        <v>362</v>
      </c>
      <c r="C156" s="11">
        <v>37.055</v>
      </c>
      <c r="D156" s="11">
        <v>39.19</v>
      </c>
      <c r="E156" s="11">
        <v>39.19</v>
      </c>
      <c r="F156" s="15"/>
      <c r="I156" s="11">
        <v>32.89</v>
      </c>
      <c r="J156" s="11">
        <v>34.005000000000003</v>
      </c>
      <c r="K156" s="11">
        <v>32.064999999999998</v>
      </c>
      <c r="L156" s="11">
        <v>4.165</v>
      </c>
      <c r="M156" s="11">
        <v>5.1849999999999996</v>
      </c>
      <c r="N156" s="22">
        <v>7.125</v>
      </c>
    </row>
    <row r="157" spans="1:14">
      <c r="A157" s="1" t="s">
        <v>428</v>
      </c>
      <c r="B157" s="7" t="s">
        <v>55</v>
      </c>
      <c r="C157" s="11">
        <f>SUM(C156)</f>
        <v>37.055</v>
      </c>
      <c r="D157" s="11">
        <f>SUM(D156)</f>
        <v>39.19</v>
      </c>
      <c r="E157" s="11">
        <f>SUM(E156)</f>
        <v>39.19</v>
      </c>
      <c r="F157" s="15"/>
      <c r="I157" s="11">
        <f t="shared" ref="I157:N157" si="32">SUM(I156)</f>
        <v>32.89</v>
      </c>
      <c r="J157" s="11">
        <f t="shared" si="32"/>
        <v>34.005000000000003</v>
      </c>
      <c r="K157" s="11">
        <f t="shared" si="32"/>
        <v>32.064999999999998</v>
      </c>
      <c r="L157" s="11">
        <f t="shared" si="32"/>
        <v>4.165</v>
      </c>
      <c r="M157" s="11">
        <f t="shared" si="32"/>
        <v>5.1849999999999996</v>
      </c>
      <c r="N157" s="22">
        <f t="shared" si="32"/>
        <v>7.125</v>
      </c>
    </row>
    <row r="158" spans="1:14" ht="20.399999999999999">
      <c r="A158" s="1" t="s">
        <v>605</v>
      </c>
      <c r="B158" s="7" t="s">
        <v>82</v>
      </c>
      <c r="C158" s="11">
        <v>0</v>
      </c>
      <c r="D158" s="11">
        <v>11.327999999999999</v>
      </c>
      <c r="E158" s="11">
        <v>11.398999999999999</v>
      </c>
      <c r="F158" s="15"/>
      <c r="G158" s="28">
        <v>10</v>
      </c>
      <c r="H158" s="31" t="s">
        <v>276</v>
      </c>
      <c r="I158" s="11">
        <v>0</v>
      </c>
      <c r="J158" s="11">
        <v>11.077999999999999</v>
      </c>
      <c r="K158" s="11">
        <v>11.148999999999999</v>
      </c>
      <c r="L158" s="11">
        <v>0</v>
      </c>
      <c r="M158" s="11">
        <v>0.25</v>
      </c>
      <c r="N158" s="22">
        <v>0.25</v>
      </c>
    </row>
    <row r="159" spans="1:14">
      <c r="A159" s="1" t="s">
        <v>429</v>
      </c>
      <c r="B159" s="7" t="s">
        <v>362</v>
      </c>
      <c r="C159" s="11">
        <v>0</v>
      </c>
      <c r="D159" s="11">
        <v>11.327999999999999</v>
      </c>
      <c r="E159" s="11">
        <v>11.398999999999999</v>
      </c>
      <c r="F159" s="15"/>
      <c r="I159" s="11">
        <v>0</v>
      </c>
      <c r="J159" s="11">
        <v>11.077999999999999</v>
      </c>
      <c r="K159" s="11">
        <v>11.148999999999999</v>
      </c>
      <c r="L159" s="11">
        <v>0</v>
      </c>
      <c r="M159" s="11">
        <v>0.25</v>
      </c>
      <c r="N159" s="22">
        <v>0.25</v>
      </c>
    </row>
    <row r="160" spans="1:14">
      <c r="A160" s="1" t="s">
        <v>430</v>
      </c>
      <c r="B160" s="7" t="s">
        <v>55</v>
      </c>
      <c r="C160" s="11">
        <f>SUM(C159)</f>
        <v>0</v>
      </c>
      <c r="D160" s="11">
        <f>SUM(D159)</f>
        <v>11.327999999999999</v>
      </c>
      <c r="E160" s="11">
        <f>SUM(E159)</f>
        <v>11.398999999999999</v>
      </c>
      <c r="F160" s="15"/>
      <c r="I160" s="11">
        <f t="shared" ref="I160:N160" si="33">SUM(I159)</f>
        <v>0</v>
      </c>
      <c r="J160" s="11">
        <f t="shared" si="33"/>
        <v>11.077999999999999</v>
      </c>
      <c r="K160" s="11">
        <f t="shared" si="33"/>
        <v>11.148999999999999</v>
      </c>
      <c r="L160" s="11">
        <f t="shared" si="33"/>
        <v>0</v>
      </c>
      <c r="M160" s="11">
        <f t="shared" si="33"/>
        <v>0.25</v>
      </c>
      <c r="N160" s="22">
        <f t="shared" si="33"/>
        <v>0.25</v>
      </c>
    </row>
    <row r="161" spans="1:15" ht="20.399999999999999">
      <c r="A161" s="1" t="s">
        <v>606</v>
      </c>
      <c r="B161" s="7" t="s">
        <v>83</v>
      </c>
      <c r="C161" s="11">
        <v>3.4039999999999999</v>
      </c>
      <c r="D161" s="11">
        <v>50.713999999999999</v>
      </c>
      <c r="E161" s="11">
        <v>12.128</v>
      </c>
      <c r="F161" s="15"/>
      <c r="G161" s="28">
        <v>17</v>
      </c>
      <c r="H161" s="31" t="s">
        <v>276</v>
      </c>
      <c r="I161" s="11">
        <v>3.4039999999999999</v>
      </c>
      <c r="J161" s="11">
        <v>50.713999999999999</v>
      </c>
      <c r="K161" s="11">
        <v>0</v>
      </c>
      <c r="L161" s="11">
        <v>0</v>
      </c>
      <c r="M161" s="11">
        <v>0</v>
      </c>
      <c r="N161" s="22">
        <v>12.128</v>
      </c>
    </row>
    <row r="162" spans="1:15">
      <c r="A162" s="1" t="s">
        <v>431</v>
      </c>
      <c r="B162" s="7" t="s">
        <v>362</v>
      </c>
      <c r="C162" s="11">
        <v>0.40400000000000003</v>
      </c>
      <c r="D162" s="11">
        <v>50.713999999999999</v>
      </c>
      <c r="E162" s="11">
        <v>12.128</v>
      </c>
      <c r="F162" s="15"/>
      <c r="I162" s="11">
        <v>0.40400000000000003</v>
      </c>
      <c r="J162" s="11">
        <v>50.713999999999999</v>
      </c>
      <c r="K162" s="11">
        <v>0</v>
      </c>
      <c r="L162" s="11">
        <v>0</v>
      </c>
      <c r="M162" s="11">
        <v>0</v>
      </c>
      <c r="N162" s="22">
        <v>12.128</v>
      </c>
    </row>
    <row r="163" spans="1:15">
      <c r="A163" s="1" t="s">
        <v>431</v>
      </c>
      <c r="B163" s="7" t="s">
        <v>604</v>
      </c>
      <c r="C163" s="11">
        <v>3</v>
      </c>
      <c r="D163" s="11">
        <v>0</v>
      </c>
      <c r="E163" s="11">
        <v>0</v>
      </c>
      <c r="F163" s="15"/>
      <c r="I163" s="11">
        <v>3</v>
      </c>
      <c r="J163" s="11">
        <v>0</v>
      </c>
      <c r="K163" s="11">
        <v>0</v>
      </c>
      <c r="L163" s="11">
        <v>0</v>
      </c>
      <c r="M163" s="11">
        <v>0</v>
      </c>
      <c r="N163" s="22">
        <v>0</v>
      </c>
    </row>
    <row r="164" spans="1:15">
      <c r="A164" s="1" t="s">
        <v>432</v>
      </c>
      <c r="B164" s="7" t="s">
        <v>55</v>
      </c>
      <c r="C164" s="11">
        <f>SUM(C162:C163)</f>
        <v>3.4039999999999999</v>
      </c>
      <c r="D164" s="11">
        <f>SUM(D162:D163)</f>
        <v>50.713999999999999</v>
      </c>
      <c r="E164" s="11">
        <f>SUM(E162:E163)</f>
        <v>12.128</v>
      </c>
      <c r="F164" s="15"/>
      <c r="I164" s="11">
        <f t="shared" ref="I164:N164" si="34">SUM(I162:I163)</f>
        <v>3.4039999999999999</v>
      </c>
      <c r="J164" s="11">
        <f t="shared" si="34"/>
        <v>50.713999999999999</v>
      </c>
      <c r="K164" s="11">
        <f t="shared" si="34"/>
        <v>0</v>
      </c>
      <c r="L164" s="11">
        <f t="shared" si="34"/>
        <v>0</v>
      </c>
      <c r="M164" s="11">
        <f t="shared" si="34"/>
        <v>0</v>
      </c>
      <c r="N164" s="22">
        <f t="shared" si="34"/>
        <v>12.128</v>
      </c>
    </row>
    <row r="165" spans="1:15">
      <c r="A165" s="1" t="s">
        <v>607</v>
      </c>
      <c r="B165" s="7" t="s">
        <v>1014</v>
      </c>
      <c r="C165" s="11">
        <v>0.21299999999999999</v>
      </c>
      <c r="D165" s="11">
        <v>11</v>
      </c>
      <c r="E165" s="11">
        <v>2.125</v>
      </c>
      <c r="F165" s="15"/>
      <c r="G165" s="28">
        <v>0</v>
      </c>
      <c r="H165" s="31" t="s">
        <v>276</v>
      </c>
      <c r="I165" s="11">
        <v>0.21299999999999999</v>
      </c>
      <c r="J165" s="11">
        <v>11</v>
      </c>
      <c r="K165" s="11">
        <v>0</v>
      </c>
      <c r="L165" s="11">
        <v>0</v>
      </c>
      <c r="M165" s="11">
        <v>0</v>
      </c>
      <c r="N165" s="22">
        <v>2.125</v>
      </c>
      <c r="O165" s="1" t="s">
        <v>1015</v>
      </c>
    </row>
    <row r="166" spans="1:15">
      <c r="A166" s="1" t="s">
        <v>853</v>
      </c>
      <c r="B166" s="7" t="s">
        <v>855</v>
      </c>
      <c r="C166" s="11">
        <v>6</v>
      </c>
      <c r="D166" s="11">
        <v>0</v>
      </c>
      <c r="E166" s="11">
        <v>0</v>
      </c>
      <c r="F166" s="15"/>
      <c r="G166" s="28">
        <v>0</v>
      </c>
      <c r="H166" s="31" t="s">
        <v>255</v>
      </c>
      <c r="I166" s="11">
        <v>0</v>
      </c>
      <c r="J166" s="11">
        <v>0</v>
      </c>
      <c r="K166" s="11">
        <v>0</v>
      </c>
      <c r="L166" s="11">
        <v>6</v>
      </c>
      <c r="M166" s="11">
        <v>0</v>
      </c>
      <c r="N166" s="22">
        <v>0</v>
      </c>
    </row>
    <row r="167" spans="1:15" ht="20.399999999999999">
      <c r="A167" s="1" t="s">
        <v>176</v>
      </c>
      <c r="B167" s="7" t="s">
        <v>30</v>
      </c>
      <c r="C167" s="11">
        <v>5.4139999999999997</v>
      </c>
      <c r="D167" s="11">
        <v>4.0570000000000004</v>
      </c>
      <c r="E167" s="11">
        <v>0</v>
      </c>
      <c r="F167" s="15"/>
      <c r="G167" s="28">
        <v>0</v>
      </c>
      <c r="H167" s="31" t="s">
        <v>255</v>
      </c>
      <c r="I167" s="11">
        <v>0</v>
      </c>
      <c r="J167" s="11">
        <v>0</v>
      </c>
      <c r="K167" s="11">
        <v>0</v>
      </c>
      <c r="L167" s="11">
        <v>5.4139999999999997</v>
      </c>
      <c r="M167" s="11">
        <v>4.0570000000000004</v>
      </c>
      <c r="N167" s="22">
        <v>0</v>
      </c>
    </row>
    <row r="168" spans="1:15">
      <c r="A168" s="1" t="s">
        <v>608</v>
      </c>
      <c r="B168" s="7" t="s">
        <v>447</v>
      </c>
      <c r="C168" s="11">
        <v>0</v>
      </c>
      <c r="D168" s="11">
        <v>10</v>
      </c>
      <c r="E168" s="11">
        <v>0</v>
      </c>
      <c r="F168" s="15"/>
      <c r="G168" s="28">
        <v>0</v>
      </c>
      <c r="H168" s="31" t="s">
        <v>276</v>
      </c>
      <c r="I168" s="11">
        <v>0</v>
      </c>
      <c r="J168" s="11">
        <v>10</v>
      </c>
      <c r="K168" s="11">
        <v>0</v>
      </c>
      <c r="L168" s="11">
        <v>0</v>
      </c>
      <c r="M168" s="11">
        <v>0</v>
      </c>
      <c r="N168" s="22">
        <v>0</v>
      </c>
    </row>
    <row r="169" spans="1:15" ht="15" customHeight="1">
      <c r="A169" s="1" t="s">
        <v>455</v>
      </c>
      <c r="B169" s="7" t="s">
        <v>448</v>
      </c>
      <c r="C169" s="11">
        <v>0.98199999999999998</v>
      </c>
      <c r="D169" s="11">
        <v>2.8</v>
      </c>
      <c r="E169" s="11">
        <v>1.62</v>
      </c>
      <c r="F169" s="15"/>
      <c r="G169" s="28">
        <v>0</v>
      </c>
      <c r="H169" s="31" t="s">
        <v>255</v>
      </c>
      <c r="I169" s="11">
        <v>0.56200000000000006</v>
      </c>
      <c r="J169" s="11">
        <v>2.2749999999999999</v>
      </c>
      <c r="K169" s="11">
        <v>0.87</v>
      </c>
      <c r="L169" s="11">
        <v>0.42</v>
      </c>
      <c r="M169" s="11">
        <v>0.52500000000000002</v>
      </c>
      <c r="N169" s="22">
        <v>0.75</v>
      </c>
    </row>
    <row r="170" spans="1:15">
      <c r="A170" s="1" t="s">
        <v>364</v>
      </c>
      <c r="B170" s="7" t="s">
        <v>365</v>
      </c>
      <c r="C170" s="11">
        <v>0.22</v>
      </c>
      <c r="D170" s="11">
        <v>0.05</v>
      </c>
      <c r="E170" s="11">
        <v>0.03</v>
      </c>
      <c r="F170" s="15"/>
      <c r="G170" s="28">
        <v>26</v>
      </c>
      <c r="H170" s="31" t="s">
        <v>255</v>
      </c>
      <c r="I170" s="11">
        <v>0.22</v>
      </c>
      <c r="J170" s="11">
        <v>0.05</v>
      </c>
      <c r="K170" s="11">
        <v>0.03</v>
      </c>
      <c r="L170" s="11">
        <v>0</v>
      </c>
      <c r="M170" s="11">
        <v>0</v>
      </c>
      <c r="N170" s="22">
        <v>0</v>
      </c>
    </row>
    <row r="171" spans="1:15">
      <c r="A171" s="1" t="s">
        <v>496</v>
      </c>
      <c r="B171" s="7" t="s">
        <v>497</v>
      </c>
      <c r="C171" s="11">
        <v>0.4</v>
      </c>
      <c r="D171" s="11">
        <v>1.4</v>
      </c>
      <c r="E171" s="11">
        <v>1.375</v>
      </c>
      <c r="F171" s="15"/>
      <c r="G171" s="28">
        <v>9</v>
      </c>
      <c r="H171" s="31" t="s">
        <v>255</v>
      </c>
      <c r="I171" s="11">
        <v>0</v>
      </c>
      <c r="J171" s="11">
        <v>0</v>
      </c>
      <c r="K171" s="11">
        <v>0.375</v>
      </c>
      <c r="L171" s="11">
        <v>0.4</v>
      </c>
      <c r="M171" s="11">
        <v>1.4</v>
      </c>
      <c r="N171" s="22">
        <v>1</v>
      </c>
    </row>
    <row r="172" spans="1:15">
      <c r="A172" s="2" t="s">
        <v>150</v>
      </c>
      <c r="B172" s="16" t="s">
        <v>151</v>
      </c>
      <c r="C172" s="2" t="s">
        <v>87</v>
      </c>
      <c r="H172" s="32" t="s">
        <v>252</v>
      </c>
      <c r="J172" s="2" t="s">
        <v>88</v>
      </c>
      <c r="K172" s="2"/>
      <c r="M172" s="2" t="s">
        <v>89</v>
      </c>
      <c r="O172" s="2" t="s">
        <v>152</v>
      </c>
    </row>
    <row r="173" spans="1:15">
      <c r="A173" s="2" t="s">
        <v>90</v>
      </c>
      <c r="B173" s="5" t="s">
        <v>91</v>
      </c>
      <c r="F173" s="2" t="s">
        <v>92</v>
      </c>
      <c r="G173" s="29" t="s">
        <v>93</v>
      </c>
      <c r="H173" s="32" t="s">
        <v>253</v>
      </c>
    </row>
    <row r="174" spans="1:15" s="24" customFormat="1">
      <c r="B174" s="25"/>
      <c r="C174" s="23">
        <v>2002</v>
      </c>
      <c r="D174" s="23">
        <v>2003</v>
      </c>
      <c r="E174" s="23">
        <v>2004</v>
      </c>
      <c r="F174" s="27"/>
      <c r="G174" s="28"/>
      <c r="H174" s="32" t="s">
        <v>254</v>
      </c>
      <c r="I174" s="26" t="s">
        <v>94</v>
      </c>
      <c r="J174" s="23">
        <v>2003</v>
      </c>
      <c r="K174" s="23">
        <v>2004</v>
      </c>
      <c r="L174" s="26" t="s">
        <v>94</v>
      </c>
      <c r="M174" s="23">
        <v>2003</v>
      </c>
      <c r="N174" s="23">
        <v>2004</v>
      </c>
    </row>
    <row r="175" spans="1:15" ht="51">
      <c r="A175" s="3" t="s">
        <v>112</v>
      </c>
      <c r="B175" s="6" t="s">
        <v>281</v>
      </c>
      <c r="C175" s="9">
        <f>SUM(C176:C192)</f>
        <v>27.168000000000003</v>
      </c>
      <c r="D175" s="9">
        <f>SUM(D176:D192)</f>
        <v>28.260999999999999</v>
      </c>
      <c r="E175" s="9">
        <f>SUM(E176:E192)</f>
        <v>29.317</v>
      </c>
      <c r="F175" s="14"/>
      <c r="I175" s="9">
        <f t="shared" ref="I175:N175" si="35">SUM(I176:I192)</f>
        <v>4.9489999999999998</v>
      </c>
      <c r="J175" s="9">
        <f t="shared" si="35"/>
        <v>5.7080000000000002</v>
      </c>
      <c r="K175" s="9">
        <f t="shared" si="35"/>
        <v>5.56</v>
      </c>
      <c r="L175" s="9">
        <f t="shared" si="35"/>
        <v>22.22</v>
      </c>
      <c r="M175" s="9">
        <f t="shared" si="35"/>
        <v>22.553000000000001</v>
      </c>
      <c r="N175" s="9">
        <f t="shared" si="35"/>
        <v>23.756999999999998</v>
      </c>
    </row>
    <row r="176" spans="1:15">
      <c r="A176" s="1" t="s">
        <v>178</v>
      </c>
      <c r="B176" s="7" t="s">
        <v>1016</v>
      </c>
      <c r="C176" s="11">
        <v>0</v>
      </c>
      <c r="D176" s="11">
        <v>0</v>
      </c>
      <c r="E176" s="1">
        <v>0</v>
      </c>
      <c r="F176" s="15"/>
      <c r="G176" s="28">
        <v>0.5</v>
      </c>
      <c r="H176" s="31" t="s">
        <v>255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22">
        <v>0</v>
      </c>
      <c r="O176" s="1" t="s">
        <v>1017</v>
      </c>
    </row>
    <row r="177" spans="1:15">
      <c r="A177" s="1" t="s">
        <v>179</v>
      </c>
      <c r="B177" s="7" t="s">
        <v>113</v>
      </c>
      <c r="C177" s="11">
        <v>1.04</v>
      </c>
      <c r="D177" s="11">
        <v>1.06</v>
      </c>
      <c r="E177" s="11">
        <v>1.08</v>
      </c>
      <c r="F177" s="15"/>
      <c r="G177" s="28">
        <v>4.5999999999999996</v>
      </c>
      <c r="H177" s="31" t="s">
        <v>255</v>
      </c>
      <c r="I177" s="11">
        <v>0.54</v>
      </c>
      <c r="J177" s="11">
        <v>0.54</v>
      </c>
      <c r="K177" s="11">
        <v>0.54</v>
      </c>
      <c r="L177" s="11">
        <v>0.5</v>
      </c>
      <c r="M177" s="11">
        <v>0.52</v>
      </c>
      <c r="N177" s="22">
        <v>0.54</v>
      </c>
    </row>
    <row r="178" spans="1:15">
      <c r="A178" s="1" t="s">
        <v>334</v>
      </c>
      <c r="B178" s="7" t="s">
        <v>335</v>
      </c>
      <c r="C178" s="11">
        <v>1.554</v>
      </c>
      <c r="D178" s="11">
        <v>1.647</v>
      </c>
      <c r="E178" s="11">
        <v>1.7390000000000001</v>
      </c>
      <c r="F178" s="15"/>
      <c r="G178" s="28">
        <v>4.5</v>
      </c>
      <c r="H178" s="31" t="s">
        <v>255</v>
      </c>
      <c r="I178" s="11">
        <v>0.37</v>
      </c>
      <c r="J178" s="11">
        <v>0.40699999999999997</v>
      </c>
      <c r="K178" s="11">
        <v>0.44400000000000001</v>
      </c>
      <c r="L178" s="11">
        <v>1.1839999999999999</v>
      </c>
      <c r="M178" s="11">
        <v>1.24</v>
      </c>
      <c r="N178" s="22">
        <v>1.2949999999999999</v>
      </c>
    </row>
    <row r="179" spans="1:15" ht="20.399999999999999">
      <c r="A179" s="1" t="s">
        <v>461</v>
      </c>
      <c r="B179" s="7" t="s">
        <v>462</v>
      </c>
      <c r="C179" s="11">
        <v>4.16</v>
      </c>
      <c r="D179" s="11">
        <v>4.29</v>
      </c>
      <c r="E179" s="11">
        <v>4.32</v>
      </c>
      <c r="F179" s="15"/>
      <c r="G179" s="28">
        <v>1.3</v>
      </c>
      <c r="H179" s="31" t="s">
        <v>255</v>
      </c>
      <c r="I179" s="11">
        <v>0.26</v>
      </c>
      <c r="J179" s="11">
        <v>0.31</v>
      </c>
      <c r="K179" s="11">
        <v>0.31</v>
      </c>
      <c r="L179" s="11">
        <v>3.9</v>
      </c>
      <c r="M179" s="11">
        <v>3.98</v>
      </c>
      <c r="N179" s="22">
        <v>4.01</v>
      </c>
    </row>
    <row r="180" spans="1:15">
      <c r="A180" s="1" t="s">
        <v>180</v>
      </c>
      <c r="B180" s="7" t="s">
        <v>114</v>
      </c>
      <c r="C180" s="11">
        <v>2.6459999999999999</v>
      </c>
      <c r="D180" s="11">
        <v>2.7959999999999998</v>
      </c>
      <c r="E180" s="11">
        <v>2.9609999999999999</v>
      </c>
      <c r="F180" s="15"/>
      <c r="G180" s="28">
        <v>4.5</v>
      </c>
      <c r="H180" s="31" t="s">
        <v>255</v>
      </c>
      <c r="I180" s="11">
        <v>0.63</v>
      </c>
      <c r="J180" s="11">
        <v>0.69299999999999995</v>
      </c>
      <c r="K180" s="11">
        <v>0.75600000000000001</v>
      </c>
      <c r="L180" s="11">
        <v>2.016</v>
      </c>
      <c r="M180" s="11">
        <v>2.1030000000000002</v>
      </c>
      <c r="N180" s="22">
        <v>2.2050000000000001</v>
      </c>
    </row>
    <row r="181" spans="1:15">
      <c r="A181" s="1" t="s">
        <v>181</v>
      </c>
      <c r="B181" s="7" t="s">
        <v>115</v>
      </c>
      <c r="C181" s="11">
        <v>0.5</v>
      </c>
      <c r="D181" s="11">
        <v>0.55000000000000004</v>
      </c>
      <c r="E181" s="11">
        <v>0.6</v>
      </c>
      <c r="F181" s="15"/>
      <c r="G181" s="28">
        <v>0</v>
      </c>
      <c r="H181" s="31" t="s">
        <v>255</v>
      </c>
      <c r="I181" s="11">
        <v>0</v>
      </c>
      <c r="J181" s="11">
        <v>0</v>
      </c>
      <c r="K181" s="11">
        <v>0</v>
      </c>
      <c r="L181" s="11">
        <v>0.5</v>
      </c>
      <c r="M181" s="11">
        <v>0.55000000000000004</v>
      </c>
      <c r="N181" s="22">
        <v>0.6</v>
      </c>
    </row>
    <row r="182" spans="1:15">
      <c r="A182" s="1" t="s">
        <v>182</v>
      </c>
      <c r="B182" s="7" t="s">
        <v>116</v>
      </c>
      <c r="C182" s="11">
        <v>1.9350000000000001</v>
      </c>
      <c r="D182" s="11">
        <v>1.99</v>
      </c>
      <c r="E182" s="11">
        <v>2.1349999999999998</v>
      </c>
      <c r="F182" s="15"/>
      <c r="G182" s="28">
        <v>0</v>
      </c>
      <c r="H182" s="31" t="s">
        <v>255</v>
      </c>
      <c r="I182" s="11">
        <v>0.498</v>
      </c>
      <c r="J182" s="11">
        <v>0.53600000000000003</v>
      </c>
      <c r="K182" s="11">
        <v>0.58399999999999996</v>
      </c>
      <c r="L182" s="11">
        <v>1.4370000000000001</v>
      </c>
      <c r="M182" s="11">
        <v>1.454</v>
      </c>
      <c r="N182" s="22">
        <v>1.5509999999999999</v>
      </c>
    </row>
    <row r="183" spans="1:15">
      <c r="A183" s="1" t="s">
        <v>183</v>
      </c>
      <c r="B183" s="7" t="s">
        <v>117</v>
      </c>
      <c r="C183" s="11">
        <v>0.64900000000000002</v>
      </c>
      <c r="D183" s="11">
        <v>0.71299999999999997</v>
      </c>
      <c r="E183" s="11">
        <v>0.78500000000000003</v>
      </c>
      <c r="F183" s="15"/>
      <c r="G183" s="28">
        <v>0</v>
      </c>
      <c r="H183" s="31" t="s">
        <v>255</v>
      </c>
      <c r="I183" s="11">
        <v>0.48699999999999999</v>
      </c>
      <c r="J183" s="11">
        <v>0.53500000000000003</v>
      </c>
      <c r="K183" s="11">
        <v>0.58899999999999997</v>
      </c>
      <c r="L183" s="11">
        <v>0.16200000000000001</v>
      </c>
      <c r="M183" s="11">
        <v>0.17799999999999999</v>
      </c>
      <c r="N183" s="22">
        <v>0.19600000000000001</v>
      </c>
    </row>
    <row r="184" spans="1:15">
      <c r="A184" s="1" t="s">
        <v>302</v>
      </c>
      <c r="B184" s="7" t="s">
        <v>304</v>
      </c>
      <c r="C184" s="11">
        <v>0.56999999999999995</v>
      </c>
      <c r="D184" s="11">
        <v>0.44400000000000001</v>
      </c>
      <c r="E184" s="11">
        <v>0.45900000000000002</v>
      </c>
      <c r="F184" s="15"/>
      <c r="G184" s="28">
        <v>0</v>
      </c>
      <c r="H184" s="31" t="s">
        <v>255</v>
      </c>
      <c r="I184" s="11">
        <v>0</v>
      </c>
      <c r="J184" s="11">
        <v>0</v>
      </c>
      <c r="K184" s="11">
        <v>0</v>
      </c>
      <c r="L184" s="11">
        <v>0.56999999999999995</v>
      </c>
      <c r="M184" s="11">
        <v>0.44400000000000001</v>
      </c>
      <c r="N184" s="22">
        <v>0.45900000000000002</v>
      </c>
    </row>
    <row r="185" spans="1:15">
      <c r="A185" s="1" t="s">
        <v>303</v>
      </c>
      <c r="B185" s="7" t="s">
        <v>305</v>
      </c>
      <c r="C185" s="11">
        <v>0.43</v>
      </c>
      <c r="D185" s="11">
        <v>0.55800000000000005</v>
      </c>
      <c r="E185" s="11">
        <v>0.56299999999999994</v>
      </c>
      <c r="F185" s="15"/>
      <c r="G185" s="28">
        <v>0</v>
      </c>
      <c r="H185" s="31" t="s">
        <v>255</v>
      </c>
      <c r="I185" s="11">
        <v>0.39400000000000002</v>
      </c>
      <c r="J185" s="11">
        <v>0.50700000000000001</v>
      </c>
      <c r="K185" s="11">
        <v>0.50700000000000001</v>
      </c>
      <c r="L185" s="11">
        <v>3.6999999999999998E-2</v>
      </c>
      <c r="M185" s="11">
        <v>5.0999999999999997E-2</v>
      </c>
      <c r="N185" s="22">
        <v>5.6000000000000001E-2</v>
      </c>
    </row>
    <row r="186" spans="1:15" ht="20.399999999999999">
      <c r="A186" s="1" t="s">
        <v>184</v>
      </c>
      <c r="B186" s="7" t="s">
        <v>1018</v>
      </c>
      <c r="C186" s="11">
        <v>0.4</v>
      </c>
      <c r="D186" s="11">
        <v>0.5</v>
      </c>
      <c r="E186" s="11">
        <v>0.5</v>
      </c>
      <c r="F186" s="15"/>
      <c r="G186" s="28">
        <v>0</v>
      </c>
      <c r="H186" s="31" t="s">
        <v>255</v>
      </c>
      <c r="I186" s="11">
        <v>0</v>
      </c>
      <c r="J186" s="11">
        <v>0</v>
      </c>
      <c r="K186" s="11">
        <v>0</v>
      </c>
      <c r="L186" s="11">
        <v>0.4</v>
      </c>
      <c r="M186" s="11">
        <v>0.5</v>
      </c>
      <c r="N186" s="22">
        <v>0.5</v>
      </c>
      <c r="O186" s="4" t="s">
        <v>1019</v>
      </c>
    </row>
    <row r="187" spans="1:15">
      <c r="A187" s="1" t="s">
        <v>318</v>
      </c>
      <c r="B187" s="7" t="s">
        <v>319</v>
      </c>
      <c r="C187" s="11">
        <v>0.8</v>
      </c>
      <c r="D187" s="11">
        <v>0.6</v>
      </c>
      <c r="E187" s="11">
        <v>0.7</v>
      </c>
      <c r="F187" s="15"/>
      <c r="G187" s="28">
        <v>0</v>
      </c>
      <c r="H187" s="31" t="s">
        <v>255</v>
      </c>
      <c r="I187" s="11">
        <v>0</v>
      </c>
      <c r="J187" s="11">
        <v>0</v>
      </c>
      <c r="K187" s="11">
        <v>0</v>
      </c>
      <c r="L187" s="11">
        <v>0.8</v>
      </c>
      <c r="M187" s="11">
        <v>0.6</v>
      </c>
      <c r="N187" s="22">
        <v>0.7</v>
      </c>
    </row>
    <row r="188" spans="1:15">
      <c r="A188" s="1" t="s">
        <v>185</v>
      </c>
      <c r="B188" s="7" t="s">
        <v>317</v>
      </c>
      <c r="C188" s="11">
        <v>0.8</v>
      </c>
      <c r="D188" s="11">
        <v>0.7</v>
      </c>
      <c r="E188" s="11">
        <v>0.8</v>
      </c>
      <c r="F188" s="15"/>
      <c r="G188" s="28">
        <v>0</v>
      </c>
      <c r="H188" s="31" t="s">
        <v>255</v>
      </c>
      <c r="I188" s="11">
        <v>0.7</v>
      </c>
      <c r="J188" s="11">
        <v>0.6</v>
      </c>
      <c r="K188" s="11">
        <v>0.7</v>
      </c>
      <c r="L188" s="11">
        <v>0.1</v>
      </c>
      <c r="M188" s="11">
        <v>0.1</v>
      </c>
      <c r="N188" s="22">
        <v>0.1</v>
      </c>
    </row>
    <row r="189" spans="1:15">
      <c r="A189" s="1" t="s">
        <v>186</v>
      </c>
      <c r="B189" s="7" t="s">
        <v>294</v>
      </c>
      <c r="C189" s="11">
        <v>1.9970000000000001</v>
      </c>
      <c r="D189" s="11">
        <v>1.7889999999999999</v>
      </c>
      <c r="E189" s="11">
        <v>1.974</v>
      </c>
      <c r="F189" s="15"/>
      <c r="G189" s="28">
        <v>0</v>
      </c>
      <c r="H189" s="31" t="s">
        <v>255</v>
      </c>
      <c r="I189" s="11">
        <v>0</v>
      </c>
      <c r="J189" s="11">
        <v>0</v>
      </c>
      <c r="K189" s="11">
        <v>0</v>
      </c>
      <c r="L189" s="11">
        <v>1.9970000000000001</v>
      </c>
      <c r="M189" s="11">
        <v>1.7889999999999999</v>
      </c>
      <c r="N189" s="22">
        <v>1.974</v>
      </c>
    </row>
    <row r="190" spans="1:15" ht="30.6">
      <c r="A190" s="1" t="s">
        <v>187</v>
      </c>
      <c r="B190" s="7" t="s">
        <v>1020</v>
      </c>
      <c r="C190" s="11">
        <v>3.1739999999999999</v>
      </c>
      <c r="D190" s="11">
        <v>3.8079999999999998</v>
      </c>
      <c r="E190" s="11">
        <v>3.5819999999999999</v>
      </c>
      <c r="F190" s="15"/>
      <c r="G190" s="28">
        <v>0</v>
      </c>
      <c r="H190" s="31" t="s">
        <v>255</v>
      </c>
      <c r="I190" s="11">
        <v>7.0000000000000007E-2</v>
      </c>
      <c r="J190" s="11">
        <v>0.57999999999999996</v>
      </c>
      <c r="K190" s="11">
        <v>0.33</v>
      </c>
      <c r="L190" s="11">
        <v>3.1040000000000001</v>
      </c>
      <c r="M190" s="11">
        <v>3.2280000000000002</v>
      </c>
      <c r="N190" s="22">
        <v>3.2519999999999998</v>
      </c>
      <c r="O190" s="4" t="s">
        <v>1021</v>
      </c>
    </row>
    <row r="191" spans="1:15">
      <c r="A191" s="1" t="s">
        <v>295</v>
      </c>
      <c r="B191" s="7" t="s">
        <v>296</v>
      </c>
      <c r="C191" s="11">
        <v>3.3130000000000002</v>
      </c>
      <c r="D191" s="11">
        <v>3.3159999999999998</v>
      </c>
      <c r="E191" s="11">
        <v>3.319</v>
      </c>
      <c r="F191" s="15"/>
      <c r="G191" s="28">
        <v>0</v>
      </c>
      <c r="H191" s="31" t="s">
        <v>255</v>
      </c>
      <c r="I191" s="11">
        <v>0</v>
      </c>
      <c r="J191" s="11">
        <v>0</v>
      </c>
      <c r="K191" s="11">
        <v>0</v>
      </c>
      <c r="L191" s="11">
        <v>3.3130000000000002</v>
      </c>
      <c r="M191" s="11">
        <v>3.3159999999999998</v>
      </c>
      <c r="N191" s="22">
        <v>3.319</v>
      </c>
    </row>
    <row r="192" spans="1:15" ht="20.399999999999999">
      <c r="A192" s="1" t="s">
        <v>177</v>
      </c>
      <c r="B192" s="7" t="s">
        <v>301</v>
      </c>
      <c r="C192" s="11">
        <v>3.2</v>
      </c>
      <c r="D192" s="11">
        <v>3.5</v>
      </c>
      <c r="E192" s="11">
        <v>3.8</v>
      </c>
      <c r="F192" s="15"/>
      <c r="G192" s="28">
        <v>1</v>
      </c>
      <c r="H192" s="31" t="s">
        <v>255</v>
      </c>
      <c r="I192" s="11">
        <v>1</v>
      </c>
      <c r="J192" s="11">
        <v>1</v>
      </c>
      <c r="K192" s="11">
        <v>0.8</v>
      </c>
      <c r="L192" s="11">
        <v>2.2000000000000002</v>
      </c>
      <c r="M192" s="11">
        <v>2.5</v>
      </c>
      <c r="N192" s="22">
        <v>3</v>
      </c>
    </row>
    <row r="193" spans="1:15">
      <c r="A193" s="2" t="s">
        <v>150</v>
      </c>
      <c r="B193" s="16" t="s">
        <v>151</v>
      </c>
      <c r="C193" s="2" t="s">
        <v>87</v>
      </c>
      <c r="H193" s="32" t="s">
        <v>252</v>
      </c>
      <c r="J193" s="2" t="s">
        <v>88</v>
      </c>
      <c r="K193" s="2"/>
      <c r="M193" s="2" t="s">
        <v>89</v>
      </c>
      <c r="O193" s="2" t="s">
        <v>152</v>
      </c>
    </row>
    <row r="194" spans="1:15">
      <c r="A194" s="2" t="s">
        <v>90</v>
      </c>
      <c r="B194" s="5" t="s">
        <v>91</v>
      </c>
      <c r="F194" s="2" t="s">
        <v>92</v>
      </c>
      <c r="G194" s="29" t="s">
        <v>93</v>
      </c>
      <c r="H194" s="32" t="s">
        <v>253</v>
      </c>
    </row>
    <row r="195" spans="1:15" s="24" customFormat="1">
      <c r="B195" s="25"/>
      <c r="C195" s="23">
        <v>2002</v>
      </c>
      <c r="D195" s="23">
        <v>2003</v>
      </c>
      <c r="E195" s="23">
        <v>2004</v>
      </c>
      <c r="F195" s="27"/>
      <c r="G195" s="28"/>
      <c r="H195" s="32" t="s">
        <v>254</v>
      </c>
      <c r="I195" s="26" t="s">
        <v>94</v>
      </c>
      <c r="J195" s="23">
        <v>2003</v>
      </c>
      <c r="K195" s="23">
        <v>2004</v>
      </c>
      <c r="L195" s="26" t="s">
        <v>94</v>
      </c>
      <c r="M195" s="23">
        <v>2003</v>
      </c>
      <c r="N195" s="23">
        <v>2004</v>
      </c>
    </row>
    <row r="196" spans="1:15" ht="30.6">
      <c r="A196" s="3" t="s">
        <v>118</v>
      </c>
      <c r="B196" s="6" t="s">
        <v>119</v>
      </c>
      <c r="C196" s="9">
        <f>SUM(C263:C344)+C197+C200+C203+C206+C209+C212+C215+C218+C221+C224+C229+C232+C235+C238+C241+C246+C251+C255+C258</f>
        <v>370.85199999999998</v>
      </c>
      <c r="D196" s="9">
        <f>SUM(D263:D344)+D197+D200+D203+D206+D209+D212+D215+D218+D221+D224+D229+D232+D235+D238+D241+D246+D251+D255+D258</f>
        <v>690.84000000000015</v>
      </c>
      <c r="E196" s="9">
        <f>SUM(E263:E344)+E197+E200+E203+E206+E209+E212+E215+E218+E221+E224+E229+E232+E235+E238+E241+E246+E251+E255+E258</f>
        <v>12.85</v>
      </c>
      <c r="F196" s="14"/>
      <c r="I196" s="9">
        <f t="shared" ref="I196:N196" si="36">SUM(I263:I344)+I197+I200+I203+I206+I209+I212+I215+I218+I221+I224+I229+I232+I235+I238+I241+I246+I251+I255+I258</f>
        <v>206.303</v>
      </c>
      <c r="J196" s="9">
        <f t="shared" si="36"/>
        <v>524.05400000000009</v>
      </c>
      <c r="K196" s="9">
        <f t="shared" si="36"/>
        <v>10</v>
      </c>
      <c r="L196" s="9">
        <f t="shared" si="36"/>
        <v>164.54899999999998</v>
      </c>
      <c r="M196" s="9">
        <f t="shared" si="36"/>
        <v>166.78600000000003</v>
      </c>
      <c r="N196" s="9">
        <f t="shared" si="36"/>
        <v>2.85</v>
      </c>
    </row>
    <row r="197" spans="1:15" ht="20.399999999999999">
      <c r="A197" s="1" t="s">
        <v>188</v>
      </c>
      <c r="B197" s="7" t="s">
        <v>120</v>
      </c>
      <c r="C197" s="11">
        <v>24.396999999999998</v>
      </c>
      <c r="D197" s="11">
        <v>24.396999999999998</v>
      </c>
      <c r="E197" s="11">
        <v>0</v>
      </c>
      <c r="F197" s="15"/>
      <c r="G197" s="28">
        <v>0.67</v>
      </c>
      <c r="H197" s="31" t="s">
        <v>276</v>
      </c>
      <c r="I197" s="11">
        <v>1.85</v>
      </c>
      <c r="J197" s="11">
        <v>1.85</v>
      </c>
      <c r="K197" s="11">
        <v>0</v>
      </c>
      <c r="L197" s="11">
        <v>22.547000000000001</v>
      </c>
      <c r="M197" s="11">
        <v>22.547000000000001</v>
      </c>
      <c r="N197" s="22">
        <v>0</v>
      </c>
    </row>
    <row r="198" spans="1:15">
      <c r="A198" s="1" t="s">
        <v>340</v>
      </c>
      <c r="B198" s="7" t="s">
        <v>667</v>
      </c>
      <c r="C198" s="11">
        <v>24.396999999999998</v>
      </c>
      <c r="D198" s="11">
        <v>24.396999999999998</v>
      </c>
      <c r="E198" s="11">
        <v>0</v>
      </c>
      <c r="F198" s="15"/>
      <c r="I198" s="11">
        <v>1.85</v>
      </c>
      <c r="J198" s="11">
        <v>1.85</v>
      </c>
      <c r="K198" s="11">
        <v>0</v>
      </c>
      <c r="L198" s="11">
        <v>22.547000000000001</v>
      </c>
      <c r="M198" s="11">
        <v>22.547000000000001</v>
      </c>
      <c r="N198" s="22">
        <v>0</v>
      </c>
    </row>
    <row r="199" spans="1:15">
      <c r="A199" s="1" t="s">
        <v>341</v>
      </c>
      <c r="B199" s="7" t="s">
        <v>55</v>
      </c>
      <c r="C199" s="11">
        <f>SUM(C198)</f>
        <v>24.396999999999998</v>
      </c>
      <c r="D199" s="11">
        <f>SUM(D198)</f>
        <v>24.396999999999998</v>
      </c>
      <c r="E199" s="11">
        <f>SUM(E198)</f>
        <v>0</v>
      </c>
      <c r="F199" s="15"/>
      <c r="I199" s="11">
        <f t="shared" ref="I199:N199" si="37">SUM(I198)</f>
        <v>1.85</v>
      </c>
      <c r="J199" s="11">
        <f t="shared" si="37"/>
        <v>1.85</v>
      </c>
      <c r="K199" s="11">
        <f t="shared" si="37"/>
        <v>0</v>
      </c>
      <c r="L199" s="11">
        <f t="shared" si="37"/>
        <v>22.547000000000001</v>
      </c>
      <c r="M199" s="11">
        <f t="shared" si="37"/>
        <v>22.547000000000001</v>
      </c>
      <c r="N199" s="22">
        <f t="shared" si="37"/>
        <v>0</v>
      </c>
    </row>
    <row r="200" spans="1:15">
      <c r="A200" s="1" t="s">
        <v>451</v>
      </c>
      <c r="B200" s="7" t="s">
        <v>713</v>
      </c>
      <c r="C200" s="11">
        <v>13.3</v>
      </c>
      <c r="D200" s="11">
        <v>380</v>
      </c>
      <c r="E200" s="11">
        <v>0</v>
      </c>
      <c r="F200" s="15"/>
      <c r="G200" s="28">
        <v>1.4</v>
      </c>
      <c r="H200" s="31" t="s">
        <v>276</v>
      </c>
      <c r="I200" s="11">
        <v>13.3</v>
      </c>
      <c r="J200" s="11">
        <v>374.1</v>
      </c>
      <c r="K200" s="11">
        <v>0</v>
      </c>
      <c r="L200" s="11">
        <v>0</v>
      </c>
      <c r="M200" s="11">
        <v>5.9</v>
      </c>
      <c r="N200" s="22">
        <v>0</v>
      </c>
    </row>
    <row r="201" spans="1:15">
      <c r="A201" s="1" t="s">
        <v>449</v>
      </c>
      <c r="B201" s="7" t="s">
        <v>668</v>
      </c>
      <c r="C201" s="11">
        <v>13.3</v>
      </c>
      <c r="D201" s="11">
        <v>380</v>
      </c>
      <c r="E201" s="11">
        <v>0</v>
      </c>
      <c r="F201" s="15"/>
      <c r="I201" s="11">
        <v>13.3</v>
      </c>
      <c r="J201" s="11">
        <v>374.1</v>
      </c>
      <c r="K201" s="11">
        <v>0</v>
      </c>
      <c r="L201" s="11">
        <v>0</v>
      </c>
      <c r="M201" s="11">
        <v>5.9</v>
      </c>
      <c r="N201" s="22">
        <v>0</v>
      </c>
    </row>
    <row r="202" spans="1:15">
      <c r="A202" s="1" t="s">
        <v>450</v>
      </c>
      <c r="B202" s="7" t="s">
        <v>55</v>
      </c>
      <c r="C202" s="11">
        <f>SUM(C201)</f>
        <v>13.3</v>
      </c>
      <c r="D202" s="11">
        <f>SUM(D201)</f>
        <v>380</v>
      </c>
      <c r="E202" s="11">
        <f>SUM(E201)</f>
        <v>0</v>
      </c>
      <c r="F202" s="15"/>
      <c r="I202" s="11">
        <f t="shared" ref="I202:N202" si="38">SUM(I201)</f>
        <v>13.3</v>
      </c>
      <c r="J202" s="11">
        <f t="shared" si="38"/>
        <v>374.1</v>
      </c>
      <c r="K202" s="11">
        <f t="shared" si="38"/>
        <v>0</v>
      </c>
      <c r="L202" s="11">
        <f t="shared" si="38"/>
        <v>0</v>
      </c>
      <c r="M202" s="11">
        <f t="shared" si="38"/>
        <v>5.9</v>
      </c>
      <c r="N202" s="22">
        <f t="shared" si="38"/>
        <v>0</v>
      </c>
    </row>
    <row r="203" spans="1:15">
      <c r="A203" s="1" t="s">
        <v>463</v>
      </c>
      <c r="B203" s="7" t="s">
        <v>466</v>
      </c>
      <c r="C203" s="11">
        <v>0</v>
      </c>
      <c r="D203" s="11">
        <v>3.2909999999999999</v>
      </c>
      <c r="E203" s="11">
        <v>0</v>
      </c>
      <c r="F203" s="15"/>
      <c r="G203" s="28">
        <v>5</v>
      </c>
      <c r="H203" s="31" t="s">
        <v>276</v>
      </c>
      <c r="I203" s="11">
        <v>0</v>
      </c>
      <c r="J203" s="11">
        <v>3.2909999999999999</v>
      </c>
      <c r="K203" s="11">
        <v>0</v>
      </c>
      <c r="L203" s="11">
        <v>0</v>
      </c>
      <c r="M203" s="11">
        <v>0</v>
      </c>
      <c r="N203" s="22">
        <v>0</v>
      </c>
    </row>
    <row r="204" spans="1:15">
      <c r="A204" s="1" t="s">
        <v>464</v>
      </c>
      <c r="B204" s="7" t="s">
        <v>714</v>
      </c>
      <c r="C204" s="11">
        <v>0</v>
      </c>
      <c r="D204" s="11">
        <v>3.2909999999999999</v>
      </c>
      <c r="E204" s="11">
        <v>0</v>
      </c>
      <c r="F204" s="15"/>
      <c r="I204" s="11">
        <v>0</v>
      </c>
      <c r="J204" s="11">
        <v>3.2909999999999999</v>
      </c>
      <c r="K204" s="11">
        <v>0</v>
      </c>
      <c r="L204" s="11">
        <v>0</v>
      </c>
      <c r="M204" s="11">
        <v>0</v>
      </c>
      <c r="N204" s="22">
        <v>0</v>
      </c>
    </row>
    <row r="205" spans="1:15">
      <c r="A205" s="1" t="s">
        <v>465</v>
      </c>
      <c r="B205" s="7" t="s">
        <v>55</v>
      </c>
      <c r="C205" s="11">
        <f>SUM(C204)</f>
        <v>0</v>
      </c>
      <c r="D205" s="11">
        <f>SUM(D204)</f>
        <v>3.2909999999999999</v>
      </c>
      <c r="E205" s="11">
        <f>SUM(E204)</f>
        <v>0</v>
      </c>
      <c r="F205" s="15"/>
      <c r="I205" s="11">
        <f t="shared" ref="I205:N205" si="39">SUM(I204)</f>
        <v>0</v>
      </c>
      <c r="J205" s="11">
        <f t="shared" si="39"/>
        <v>3.2909999999999999</v>
      </c>
      <c r="K205" s="11">
        <f t="shared" si="39"/>
        <v>0</v>
      </c>
      <c r="L205" s="11">
        <f t="shared" si="39"/>
        <v>0</v>
      </c>
      <c r="M205" s="11">
        <f t="shared" si="39"/>
        <v>0</v>
      </c>
      <c r="N205" s="22">
        <f t="shared" si="39"/>
        <v>0</v>
      </c>
    </row>
    <row r="206" spans="1:15">
      <c r="A206" s="1" t="s">
        <v>336</v>
      </c>
      <c r="B206" s="7" t="s">
        <v>337</v>
      </c>
      <c r="C206" s="11">
        <v>22.282</v>
      </c>
      <c r="D206" s="11">
        <v>34.07</v>
      </c>
      <c r="E206" s="11">
        <v>0</v>
      </c>
      <c r="F206" s="15"/>
      <c r="G206" s="28">
        <v>6</v>
      </c>
      <c r="H206" s="31" t="s">
        <v>276</v>
      </c>
      <c r="I206" s="11">
        <v>14.23</v>
      </c>
      <c r="J206" s="11">
        <v>24.501999999999999</v>
      </c>
      <c r="K206" s="11">
        <v>0</v>
      </c>
      <c r="L206" s="11">
        <v>8.0519999999999996</v>
      </c>
      <c r="M206" s="11">
        <v>9.5679999999999996</v>
      </c>
      <c r="N206" s="22">
        <v>0</v>
      </c>
    </row>
    <row r="207" spans="1:15">
      <c r="A207" s="1" t="s">
        <v>342</v>
      </c>
      <c r="B207" s="7" t="s">
        <v>667</v>
      </c>
      <c r="C207" s="11">
        <v>22.282</v>
      </c>
      <c r="D207" s="11">
        <v>34.07</v>
      </c>
      <c r="E207" s="11">
        <v>0</v>
      </c>
      <c r="F207" s="15"/>
      <c r="I207" s="11">
        <v>14.23</v>
      </c>
      <c r="J207" s="11">
        <v>24.501999999999999</v>
      </c>
      <c r="K207" s="11">
        <v>0</v>
      </c>
      <c r="L207" s="11">
        <v>8.0519999999999996</v>
      </c>
      <c r="M207" s="11">
        <v>9.5679999999999996</v>
      </c>
      <c r="N207" s="22">
        <v>0</v>
      </c>
    </row>
    <row r="208" spans="1:15">
      <c r="A208" s="1" t="s">
        <v>343</v>
      </c>
      <c r="B208" s="7" t="s">
        <v>55</v>
      </c>
      <c r="C208" s="11">
        <f>SUM(C207)</f>
        <v>22.282</v>
      </c>
      <c r="D208" s="11">
        <f>SUM(D207)</f>
        <v>34.07</v>
      </c>
      <c r="E208" s="11">
        <f>SUM(E207)</f>
        <v>0</v>
      </c>
      <c r="F208" s="15"/>
      <c r="I208" s="11">
        <f t="shared" ref="I208:N208" si="40">SUM(I207)</f>
        <v>14.23</v>
      </c>
      <c r="J208" s="11">
        <f t="shared" si="40"/>
        <v>24.501999999999999</v>
      </c>
      <c r="K208" s="11">
        <f t="shared" si="40"/>
        <v>0</v>
      </c>
      <c r="L208" s="11">
        <f t="shared" si="40"/>
        <v>8.0519999999999996</v>
      </c>
      <c r="M208" s="11">
        <f t="shared" si="40"/>
        <v>9.5679999999999996</v>
      </c>
      <c r="N208" s="22">
        <f t="shared" si="40"/>
        <v>0</v>
      </c>
    </row>
    <row r="209" spans="1:15" ht="20.399999999999999">
      <c r="A209" s="1" t="s">
        <v>338</v>
      </c>
      <c r="B209" s="7" t="s">
        <v>339</v>
      </c>
      <c r="C209" s="11">
        <v>16.2</v>
      </c>
      <c r="D209" s="11">
        <v>12.7</v>
      </c>
      <c r="E209" s="11">
        <v>0</v>
      </c>
      <c r="F209" s="15"/>
      <c r="G209" s="28">
        <v>3</v>
      </c>
      <c r="H209" s="31" t="s">
        <v>255</v>
      </c>
      <c r="I209" s="11">
        <v>4.95</v>
      </c>
      <c r="J209" s="11">
        <v>5.5</v>
      </c>
      <c r="K209" s="11">
        <v>0</v>
      </c>
      <c r="L209" s="11">
        <v>11.25</v>
      </c>
      <c r="M209" s="11">
        <v>7.2</v>
      </c>
      <c r="N209" s="22">
        <v>0</v>
      </c>
    </row>
    <row r="210" spans="1:15">
      <c r="A210" s="1" t="s">
        <v>344</v>
      </c>
      <c r="B210" s="7" t="s">
        <v>667</v>
      </c>
      <c r="C210" s="11">
        <v>16.2</v>
      </c>
      <c r="D210" s="11">
        <v>12.7</v>
      </c>
      <c r="E210" s="11">
        <v>0</v>
      </c>
      <c r="F210" s="15"/>
      <c r="I210" s="11">
        <v>4.95</v>
      </c>
      <c r="J210" s="11">
        <v>5.5</v>
      </c>
      <c r="K210" s="11">
        <v>0</v>
      </c>
      <c r="L210" s="11">
        <v>11.25</v>
      </c>
      <c r="M210" s="11">
        <v>7.2</v>
      </c>
      <c r="N210" s="22">
        <v>0</v>
      </c>
    </row>
    <row r="211" spans="1:15">
      <c r="A211" s="1" t="s">
        <v>345</v>
      </c>
      <c r="B211" s="7" t="s">
        <v>55</v>
      </c>
      <c r="C211" s="11">
        <f>SUM(C210)</f>
        <v>16.2</v>
      </c>
      <c r="D211" s="11">
        <f>SUM(D210)</f>
        <v>12.7</v>
      </c>
      <c r="E211" s="11">
        <f>SUM(E210)</f>
        <v>0</v>
      </c>
      <c r="F211" s="15"/>
      <c r="I211" s="11">
        <f t="shared" ref="I211:N211" si="41">SUM(I210)</f>
        <v>4.95</v>
      </c>
      <c r="J211" s="11">
        <f t="shared" si="41"/>
        <v>5.5</v>
      </c>
      <c r="K211" s="11">
        <f t="shared" si="41"/>
        <v>0</v>
      </c>
      <c r="L211" s="11">
        <f t="shared" si="41"/>
        <v>11.25</v>
      </c>
      <c r="M211" s="11">
        <f t="shared" si="41"/>
        <v>7.2</v>
      </c>
      <c r="N211" s="22">
        <f t="shared" si="41"/>
        <v>0</v>
      </c>
    </row>
    <row r="212" spans="1:15">
      <c r="A212" s="1" t="s">
        <v>467</v>
      </c>
      <c r="B212" s="7" t="s">
        <v>470</v>
      </c>
      <c r="C212" s="11">
        <v>0</v>
      </c>
      <c r="D212" s="11">
        <v>0.67700000000000005</v>
      </c>
      <c r="E212" s="11">
        <v>0</v>
      </c>
      <c r="F212" s="15"/>
      <c r="G212" s="28">
        <v>5</v>
      </c>
      <c r="H212" s="31" t="s">
        <v>276</v>
      </c>
      <c r="I212" s="11">
        <v>0</v>
      </c>
      <c r="J212" s="11">
        <v>0.67700000000000005</v>
      </c>
      <c r="K212" s="11">
        <v>0</v>
      </c>
      <c r="L212" s="11">
        <v>0</v>
      </c>
      <c r="M212" s="11">
        <v>0</v>
      </c>
      <c r="N212" s="22">
        <v>0</v>
      </c>
    </row>
    <row r="213" spans="1:15">
      <c r="A213" s="1" t="s">
        <v>468</v>
      </c>
      <c r="B213" s="7" t="s">
        <v>714</v>
      </c>
      <c r="C213" s="11">
        <v>0</v>
      </c>
      <c r="D213" s="11">
        <v>0.67700000000000005</v>
      </c>
      <c r="E213" s="11">
        <v>0</v>
      </c>
      <c r="F213" s="15"/>
      <c r="I213" s="11">
        <v>0</v>
      </c>
      <c r="J213" s="11">
        <v>0.67700000000000005</v>
      </c>
      <c r="K213" s="11">
        <v>0</v>
      </c>
      <c r="L213" s="11">
        <v>0</v>
      </c>
      <c r="M213" s="11">
        <v>0</v>
      </c>
      <c r="N213" s="22">
        <v>0</v>
      </c>
    </row>
    <row r="214" spans="1:15">
      <c r="A214" s="1" t="s">
        <v>469</v>
      </c>
      <c r="B214" s="7" t="s">
        <v>55</v>
      </c>
      <c r="C214" s="11">
        <f>SUM(C213)</f>
        <v>0</v>
      </c>
      <c r="D214" s="11">
        <f>SUM(D213)</f>
        <v>0.67700000000000005</v>
      </c>
      <c r="E214" s="11">
        <f>SUM(E213)</f>
        <v>0</v>
      </c>
      <c r="F214" s="15"/>
      <c r="I214" s="11">
        <f t="shared" ref="I214:N214" si="42">SUM(I213)</f>
        <v>0</v>
      </c>
      <c r="J214" s="11">
        <f t="shared" si="42"/>
        <v>0.67700000000000005</v>
      </c>
      <c r="K214" s="11">
        <f t="shared" si="42"/>
        <v>0</v>
      </c>
      <c r="L214" s="11">
        <f t="shared" si="42"/>
        <v>0</v>
      </c>
      <c r="M214" s="11">
        <f t="shared" si="42"/>
        <v>0</v>
      </c>
      <c r="N214" s="22">
        <f t="shared" si="42"/>
        <v>0</v>
      </c>
    </row>
    <row r="215" spans="1:15">
      <c r="A215" s="1" t="s">
        <v>471</v>
      </c>
      <c r="B215" s="7" t="s">
        <v>474</v>
      </c>
      <c r="C215" s="11">
        <v>0</v>
      </c>
      <c r="D215" s="11">
        <v>4.0970000000000004</v>
      </c>
      <c r="E215" s="11">
        <v>0</v>
      </c>
      <c r="F215" s="15"/>
      <c r="G215" s="28">
        <v>5</v>
      </c>
      <c r="H215" s="31" t="s">
        <v>255</v>
      </c>
      <c r="I215" s="11">
        <v>0</v>
      </c>
      <c r="J215" s="11">
        <v>4.0970000000000004</v>
      </c>
      <c r="K215" s="11">
        <v>0</v>
      </c>
      <c r="L215" s="11">
        <v>0</v>
      </c>
      <c r="M215" s="11">
        <v>0</v>
      </c>
      <c r="N215" s="22">
        <v>0</v>
      </c>
    </row>
    <row r="216" spans="1:15">
      <c r="A216" s="1" t="s">
        <v>472</v>
      </c>
      <c r="B216" s="7" t="s">
        <v>714</v>
      </c>
      <c r="C216" s="11">
        <v>0</v>
      </c>
      <c r="D216" s="11">
        <v>4.0970000000000004</v>
      </c>
      <c r="E216" s="11">
        <v>0</v>
      </c>
      <c r="F216" s="15"/>
      <c r="I216" s="11">
        <v>0</v>
      </c>
      <c r="J216" s="11">
        <v>4.0970000000000004</v>
      </c>
      <c r="K216" s="11">
        <v>0</v>
      </c>
      <c r="L216" s="11">
        <v>0</v>
      </c>
      <c r="M216" s="11">
        <v>0</v>
      </c>
      <c r="N216" s="22">
        <v>0</v>
      </c>
    </row>
    <row r="217" spans="1:15">
      <c r="A217" s="1" t="s">
        <v>473</v>
      </c>
      <c r="B217" s="7" t="s">
        <v>55</v>
      </c>
      <c r="C217" s="11">
        <f>SUM(C216)</f>
        <v>0</v>
      </c>
      <c r="D217" s="11">
        <f>SUM(D216)</f>
        <v>4.0970000000000004</v>
      </c>
      <c r="E217" s="11">
        <f>SUM(E216)</f>
        <v>0</v>
      </c>
      <c r="F217" s="15"/>
      <c r="I217" s="11">
        <f t="shared" ref="I217:N217" si="43">SUM(I216)</f>
        <v>0</v>
      </c>
      <c r="J217" s="11">
        <f t="shared" si="43"/>
        <v>4.0970000000000004</v>
      </c>
      <c r="K217" s="11">
        <f t="shared" si="43"/>
        <v>0</v>
      </c>
      <c r="L217" s="11">
        <f t="shared" si="43"/>
        <v>0</v>
      </c>
      <c r="M217" s="11">
        <f t="shared" si="43"/>
        <v>0</v>
      </c>
      <c r="N217" s="22">
        <f t="shared" si="43"/>
        <v>0</v>
      </c>
    </row>
    <row r="218" spans="1:15" ht="20.399999999999999">
      <c r="A218" s="1" t="s">
        <v>189</v>
      </c>
      <c r="B218" s="7" t="s">
        <v>121</v>
      </c>
      <c r="C218" s="11">
        <v>31.2</v>
      </c>
      <c r="D218" s="11">
        <v>11</v>
      </c>
      <c r="E218" s="11">
        <v>0</v>
      </c>
      <c r="F218" s="15"/>
      <c r="G218" s="28">
        <v>4.5</v>
      </c>
      <c r="H218" s="31" t="s">
        <v>255</v>
      </c>
      <c r="I218" s="11">
        <v>23.2</v>
      </c>
      <c r="J218" s="11">
        <v>0</v>
      </c>
      <c r="K218" s="11">
        <v>0</v>
      </c>
      <c r="L218" s="11">
        <v>8</v>
      </c>
      <c r="M218" s="11">
        <v>11</v>
      </c>
      <c r="N218" s="22">
        <v>0</v>
      </c>
    </row>
    <row r="219" spans="1:15">
      <c r="A219" s="1" t="s">
        <v>369</v>
      </c>
      <c r="B219" s="7" t="s">
        <v>667</v>
      </c>
      <c r="C219" s="11">
        <v>31.2</v>
      </c>
      <c r="D219" s="11">
        <v>11</v>
      </c>
      <c r="E219" s="11">
        <v>0</v>
      </c>
      <c r="F219" s="15"/>
      <c r="I219" s="11">
        <v>23.2</v>
      </c>
      <c r="J219" s="11">
        <v>0</v>
      </c>
      <c r="K219" s="11">
        <v>0</v>
      </c>
      <c r="L219" s="11">
        <v>8</v>
      </c>
      <c r="M219" s="11">
        <v>11</v>
      </c>
      <c r="N219" s="22">
        <v>0</v>
      </c>
    </row>
    <row r="220" spans="1:15">
      <c r="A220" s="1" t="s">
        <v>370</v>
      </c>
      <c r="B220" s="7" t="s">
        <v>55</v>
      </c>
      <c r="C220" s="11">
        <f>SUM(C219)</f>
        <v>31.2</v>
      </c>
      <c r="D220" s="11">
        <f>SUM(D219)</f>
        <v>11</v>
      </c>
      <c r="E220" s="11">
        <f>SUM(E219)</f>
        <v>0</v>
      </c>
      <c r="F220" s="15"/>
      <c r="I220" s="11">
        <f t="shared" ref="I220:N220" si="44">SUM(I219)</f>
        <v>23.2</v>
      </c>
      <c r="J220" s="11">
        <f t="shared" si="44"/>
        <v>0</v>
      </c>
      <c r="K220" s="11">
        <f t="shared" si="44"/>
        <v>0</v>
      </c>
      <c r="L220" s="11">
        <f t="shared" si="44"/>
        <v>8</v>
      </c>
      <c r="M220" s="11">
        <f t="shared" si="44"/>
        <v>11</v>
      </c>
      <c r="N220" s="22">
        <f t="shared" si="44"/>
        <v>0</v>
      </c>
    </row>
    <row r="221" spans="1:15" ht="20.399999999999999">
      <c r="A221" s="1" t="s">
        <v>190</v>
      </c>
      <c r="B221" s="7" t="s">
        <v>122</v>
      </c>
      <c r="C221" s="11">
        <v>10</v>
      </c>
      <c r="D221" s="11">
        <v>7</v>
      </c>
      <c r="E221" s="11">
        <v>0</v>
      </c>
      <c r="F221" s="15"/>
      <c r="G221" s="28">
        <v>5</v>
      </c>
      <c r="H221" s="31" t="s">
        <v>255</v>
      </c>
      <c r="I221" s="11">
        <v>3</v>
      </c>
      <c r="J221" s="11">
        <v>0</v>
      </c>
      <c r="K221" s="11">
        <v>0</v>
      </c>
      <c r="L221" s="11">
        <v>7</v>
      </c>
      <c r="M221" s="11">
        <v>7</v>
      </c>
      <c r="N221" s="22">
        <v>0</v>
      </c>
    </row>
    <row r="222" spans="1:15">
      <c r="A222" s="1" t="s">
        <v>371</v>
      </c>
      <c r="B222" s="7" t="s">
        <v>667</v>
      </c>
      <c r="C222" s="11">
        <v>10</v>
      </c>
      <c r="D222" s="11">
        <v>7</v>
      </c>
      <c r="E222" s="11">
        <v>0</v>
      </c>
      <c r="F222" s="15"/>
      <c r="I222" s="11">
        <v>3</v>
      </c>
      <c r="J222" s="11">
        <v>0</v>
      </c>
      <c r="K222" s="11">
        <v>0</v>
      </c>
      <c r="L222" s="11">
        <v>7</v>
      </c>
      <c r="M222" s="11">
        <v>7</v>
      </c>
      <c r="N222" s="22">
        <v>0</v>
      </c>
    </row>
    <row r="223" spans="1:15">
      <c r="A223" s="1" t="s">
        <v>372</v>
      </c>
      <c r="B223" s="7" t="s">
        <v>55</v>
      </c>
      <c r="C223" s="11">
        <f>SUM(C222)</f>
        <v>10</v>
      </c>
      <c r="D223" s="11">
        <f>SUM(D222)</f>
        <v>7</v>
      </c>
      <c r="E223" s="11">
        <f>SUM(E222)</f>
        <v>0</v>
      </c>
      <c r="F223" s="15"/>
      <c r="I223" s="11">
        <f t="shared" ref="I223:N223" si="45">SUM(I222)</f>
        <v>3</v>
      </c>
      <c r="J223" s="11">
        <f t="shared" si="45"/>
        <v>0</v>
      </c>
      <c r="K223" s="11">
        <f t="shared" si="45"/>
        <v>0</v>
      </c>
      <c r="L223" s="11">
        <f t="shared" si="45"/>
        <v>7</v>
      </c>
      <c r="M223" s="11">
        <f t="shared" si="45"/>
        <v>7</v>
      </c>
      <c r="N223" s="22">
        <f t="shared" si="45"/>
        <v>0</v>
      </c>
    </row>
    <row r="224" spans="1:15" ht="30.6">
      <c r="A224" s="1" t="s">
        <v>715</v>
      </c>
      <c r="B224" s="7" t="s">
        <v>1022</v>
      </c>
      <c r="C224" s="11">
        <v>4.359</v>
      </c>
      <c r="D224" s="11">
        <v>4.7</v>
      </c>
      <c r="E224" s="11">
        <v>0</v>
      </c>
      <c r="F224" s="15"/>
      <c r="G224" s="28">
        <v>2</v>
      </c>
      <c r="H224" s="31" t="s">
        <v>255</v>
      </c>
      <c r="I224" s="11">
        <v>1.74</v>
      </c>
      <c r="J224" s="11">
        <v>1.5</v>
      </c>
      <c r="K224" s="11">
        <v>0</v>
      </c>
      <c r="L224" s="11">
        <v>2.6190000000000002</v>
      </c>
      <c r="M224" s="11">
        <v>3.2</v>
      </c>
      <c r="N224" s="22">
        <v>0</v>
      </c>
      <c r="O224" s="4" t="s">
        <v>1023</v>
      </c>
    </row>
    <row r="225" spans="1:15">
      <c r="A225" s="1" t="s">
        <v>366</v>
      </c>
      <c r="B225" s="7" t="s">
        <v>666</v>
      </c>
      <c r="C225" s="11">
        <v>1.639</v>
      </c>
      <c r="D225" s="11">
        <v>1.7669999999999999</v>
      </c>
      <c r="E225" s="11">
        <v>0</v>
      </c>
      <c r="F225" s="15"/>
      <c r="I225" s="11">
        <v>0.65400000000000003</v>
      </c>
      <c r="J225" s="11">
        <v>0.56399999999999995</v>
      </c>
      <c r="K225" s="11">
        <v>0</v>
      </c>
      <c r="L225" s="11">
        <v>0.98399999999999999</v>
      </c>
      <c r="M225" s="11">
        <v>1.2030000000000001</v>
      </c>
      <c r="N225" s="22">
        <v>0</v>
      </c>
    </row>
    <row r="226" spans="1:15">
      <c r="A226" s="1" t="s">
        <v>366</v>
      </c>
      <c r="B226" s="7" t="s">
        <v>667</v>
      </c>
      <c r="C226" s="11">
        <v>2.657</v>
      </c>
      <c r="D226" s="11">
        <v>2.8650000000000002</v>
      </c>
      <c r="E226" s="11">
        <v>0</v>
      </c>
      <c r="F226" s="15"/>
      <c r="I226" s="11">
        <v>1.0609999999999999</v>
      </c>
      <c r="J226" s="11">
        <v>0.91400000000000003</v>
      </c>
      <c r="K226" s="11">
        <v>0</v>
      </c>
      <c r="L226" s="11">
        <v>1.5960000000000001</v>
      </c>
      <c r="M226" s="11">
        <v>1.95</v>
      </c>
      <c r="N226" s="22">
        <v>0</v>
      </c>
    </row>
    <row r="227" spans="1:15">
      <c r="A227" s="1" t="s">
        <v>366</v>
      </c>
      <c r="B227" s="7" t="s">
        <v>668</v>
      </c>
      <c r="C227" s="11">
        <v>6.4000000000000001E-2</v>
      </c>
      <c r="D227" s="11">
        <v>6.9000000000000006E-2</v>
      </c>
      <c r="E227" s="11">
        <v>0</v>
      </c>
      <c r="F227" s="15"/>
      <c r="I227" s="11">
        <v>2.5000000000000001E-2</v>
      </c>
      <c r="J227" s="11">
        <v>2.1999999999999999E-2</v>
      </c>
      <c r="K227" s="11">
        <v>0</v>
      </c>
      <c r="L227" s="11">
        <v>3.7999999999999999E-2</v>
      </c>
      <c r="M227" s="11">
        <v>4.7E-2</v>
      </c>
      <c r="N227" s="22">
        <v>0</v>
      </c>
    </row>
    <row r="228" spans="1:15">
      <c r="A228" s="1" t="s">
        <v>368</v>
      </c>
      <c r="B228" s="7" t="s">
        <v>55</v>
      </c>
      <c r="C228" s="11">
        <f>SUM(C225:C227)</f>
        <v>4.3600000000000003</v>
      </c>
      <c r="D228" s="11">
        <f>SUM(D225:D227)</f>
        <v>4.7009999999999996</v>
      </c>
      <c r="E228" s="11">
        <f>SUM(E225:E227)</f>
        <v>0</v>
      </c>
      <c r="F228" s="15"/>
      <c r="I228" s="11">
        <f t="shared" ref="I228:N228" si="46">SUM(I225:I227)</f>
        <v>1.7399999999999998</v>
      </c>
      <c r="J228" s="11">
        <f t="shared" si="46"/>
        <v>1.5</v>
      </c>
      <c r="K228" s="11">
        <f t="shared" si="46"/>
        <v>0</v>
      </c>
      <c r="L228" s="11">
        <f t="shared" si="46"/>
        <v>2.6179999999999999</v>
      </c>
      <c r="M228" s="11">
        <f t="shared" si="46"/>
        <v>3.2</v>
      </c>
      <c r="N228" s="22">
        <f t="shared" si="46"/>
        <v>0</v>
      </c>
    </row>
    <row r="229" spans="1:15">
      <c r="A229" s="1" t="s">
        <v>716</v>
      </c>
      <c r="B229" s="7" t="s">
        <v>367</v>
      </c>
      <c r="C229" s="11">
        <v>0</v>
      </c>
      <c r="D229" s="11">
        <v>2.508</v>
      </c>
      <c r="E229" s="11">
        <v>0</v>
      </c>
      <c r="F229" s="15"/>
      <c r="G229" s="28">
        <v>5</v>
      </c>
      <c r="H229" s="31" t="s">
        <v>276</v>
      </c>
      <c r="I229" s="11">
        <v>0</v>
      </c>
      <c r="J229" s="11">
        <v>2.508</v>
      </c>
      <c r="K229" s="11">
        <v>0</v>
      </c>
      <c r="L229" s="11">
        <v>0</v>
      </c>
      <c r="M229" s="11">
        <v>0</v>
      </c>
      <c r="N229" s="22">
        <v>0</v>
      </c>
    </row>
    <row r="230" spans="1:15">
      <c r="A230" s="1" t="s">
        <v>475</v>
      </c>
      <c r="B230" s="7" t="s">
        <v>714</v>
      </c>
      <c r="C230" s="11">
        <v>0</v>
      </c>
      <c r="D230" s="11">
        <v>2.508</v>
      </c>
      <c r="E230" s="11">
        <v>0</v>
      </c>
      <c r="F230" s="15"/>
      <c r="I230" s="11">
        <v>0</v>
      </c>
      <c r="J230" s="11">
        <v>2.508</v>
      </c>
      <c r="K230" s="11">
        <v>0</v>
      </c>
      <c r="L230" s="11">
        <v>0</v>
      </c>
      <c r="M230" s="11">
        <v>0</v>
      </c>
      <c r="N230" s="22">
        <v>0</v>
      </c>
    </row>
    <row r="231" spans="1:15">
      <c r="A231" s="1" t="s">
        <v>476</v>
      </c>
      <c r="B231" s="7" t="s">
        <v>55</v>
      </c>
      <c r="C231" s="11">
        <f>SUM(C230)</f>
        <v>0</v>
      </c>
      <c r="D231" s="11">
        <f>SUM(D230)</f>
        <v>2.508</v>
      </c>
      <c r="E231" s="11">
        <f>SUM(E230)</f>
        <v>0</v>
      </c>
      <c r="F231" s="15"/>
      <c r="I231" s="11">
        <f t="shared" ref="I231:N231" si="47">SUM(I230)</f>
        <v>0</v>
      </c>
      <c r="J231" s="11">
        <f t="shared" si="47"/>
        <v>2.508</v>
      </c>
      <c r="K231" s="11">
        <f t="shared" si="47"/>
        <v>0</v>
      </c>
      <c r="L231" s="11">
        <f t="shared" si="47"/>
        <v>0</v>
      </c>
      <c r="M231" s="11">
        <f t="shared" si="47"/>
        <v>0</v>
      </c>
      <c r="N231" s="22">
        <f t="shared" si="47"/>
        <v>0</v>
      </c>
    </row>
    <row r="232" spans="1:15">
      <c r="A232" s="1" t="s">
        <v>487</v>
      </c>
      <c r="B232" s="7" t="s">
        <v>490</v>
      </c>
      <c r="C232" s="11">
        <v>0</v>
      </c>
      <c r="D232" s="11">
        <v>1.264</v>
      </c>
      <c r="E232" s="11">
        <v>0</v>
      </c>
      <c r="F232" s="15"/>
      <c r="G232" s="28">
        <v>5</v>
      </c>
      <c r="H232" s="31" t="s">
        <v>255</v>
      </c>
      <c r="I232" s="11">
        <v>0</v>
      </c>
      <c r="J232" s="11">
        <v>1.264</v>
      </c>
      <c r="K232" s="11">
        <v>0</v>
      </c>
      <c r="L232" s="11">
        <v>0</v>
      </c>
      <c r="M232" s="11">
        <v>0</v>
      </c>
      <c r="N232" s="22">
        <v>0</v>
      </c>
    </row>
    <row r="233" spans="1:15">
      <c r="A233" s="1" t="s">
        <v>488</v>
      </c>
      <c r="B233" s="7" t="s">
        <v>714</v>
      </c>
      <c r="C233" s="11">
        <v>0</v>
      </c>
      <c r="D233" s="11">
        <v>1.264</v>
      </c>
      <c r="E233" s="11">
        <v>0</v>
      </c>
      <c r="F233" s="15"/>
      <c r="I233" s="11">
        <v>0</v>
      </c>
      <c r="J233" s="11">
        <v>1.264</v>
      </c>
      <c r="K233" s="11">
        <v>0</v>
      </c>
      <c r="L233" s="11">
        <v>0</v>
      </c>
      <c r="M233" s="11">
        <v>0</v>
      </c>
      <c r="N233" s="22">
        <v>0</v>
      </c>
    </row>
    <row r="234" spans="1:15">
      <c r="A234" s="1" t="s">
        <v>489</v>
      </c>
      <c r="B234" s="7" t="s">
        <v>55</v>
      </c>
      <c r="C234" s="11">
        <f>SUM(C233)</f>
        <v>0</v>
      </c>
      <c r="D234" s="11">
        <f>SUM(D233)</f>
        <v>1.264</v>
      </c>
      <c r="E234" s="11">
        <f>SUM(E233)</f>
        <v>0</v>
      </c>
      <c r="F234" s="15"/>
      <c r="I234" s="11">
        <f t="shared" ref="I234:N234" si="48">SUM(I233)</f>
        <v>0</v>
      </c>
      <c r="J234" s="11">
        <f t="shared" si="48"/>
        <v>1.264</v>
      </c>
      <c r="K234" s="11">
        <f t="shared" si="48"/>
        <v>0</v>
      </c>
      <c r="L234" s="11">
        <f t="shared" si="48"/>
        <v>0</v>
      </c>
      <c r="M234" s="11">
        <f t="shared" si="48"/>
        <v>0</v>
      </c>
      <c r="N234" s="22">
        <f t="shared" si="48"/>
        <v>0</v>
      </c>
    </row>
    <row r="235" spans="1:15">
      <c r="A235" s="1" t="s">
        <v>491</v>
      </c>
      <c r="B235" s="7" t="s">
        <v>494</v>
      </c>
      <c r="C235" s="11">
        <v>0</v>
      </c>
      <c r="D235" s="11">
        <v>0.67700000000000005</v>
      </c>
      <c r="E235" s="11">
        <v>0</v>
      </c>
      <c r="F235" s="15"/>
      <c r="G235" s="28">
        <v>5</v>
      </c>
      <c r="H235" s="31" t="s">
        <v>255</v>
      </c>
      <c r="I235" s="11">
        <v>0</v>
      </c>
      <c r="J235" s="11">
        <v>0.67700000000000005</v>
      </c>
      <c r="K235" s="11">
        <v>0</v>
      </c>
      <c r="L235" s="11">
        <v>0</v>
      </c>
      <c r="M235" s="11">
        <v>0</v>
      </c>
      <c r="N235" s="22">
        <v>0</v>
      </c>
    </row>
    <row r="236" spans="1:15">
      <c r="A236" s="1" t="s">
        <v>492</v>
      </c>
      <c r="B236" s="7" t="s">
        <v>714</v>
      </c>
      <c r="C236" s="11">
        <v>0</v>
      </c>
      <c r="D236" s="11">
        <v>0.67700000000000005</v>
      </c>
      <c r="E236" s="11">
        <v>0</v>
      </c>
      <c r="F236" s="15"/>
      <c r="I236" s="11">
        <v>0</v>
      </c>
      <c r="J236" s="11">
        <v>0.67700000000000005</v>
      </c>
      <c r="K236" s="11">
        <v>0</v>
      </c>
      <c r="L236" s="11">
        <v>0</v>
      </c>
      <c r="M236" s="11">
        <v>0</v>
      </c>
      <c r="N236" s="22">
        <v>0</v>
      </c>
    </row>
    <row r="237" spans="1:15">
      <c r="A237" s="1" t="s">
        <v>493</v>
      </c>
      <c r="B237" s="7" t="s">
        <v>55</v>
      </c>
      <c r="C237" s="11">
        <f>SUM(C236)</f>
        <v>0</v>
      </c>
      <c r="D237" s="11">
        <f>SUM(D236)</f>
        <v>0.67700000000000005</v>
      </c>
      <c r="E237" s="11">
        <f>SUM(E236)</f>
        <v>0</v>
      </c>
      <c r="F237" s="15"/>
      <c r="I237" s="11">
        <f t="shared" ref="I237:N237" si="49">SUM(I236)</f>
        <v>0</v>
      </c>
      <c r="J237" s="11">
        <f t="shared" si="49"/>
        <v>0.67700000000000005</v>
      </c>
      <c r="K237" s="11">
        <f t="shared" si="49"/>
        <v>0</v>
      </c>
      <c r="L237" s="11">
        <f t="shared" si="49"/>
        <v>0</v>
      </c>
      <c r="M237" s="11">
        <f t="shared" si="49"/>
        <v>0</v>
      </c>
      <c r="N237" s="22">
        <f t="shared" si="49"/>
        <v>0</v>
      </c>
    </row>
    <row r="238" spans="1:15">
      <c r="A238" s="1" t="s">
        <v>191</v>
      </c>
      <c r="B238" s="7" t="s">
        <v>1024</v>
      </c>
      <c r="C238" s="11">
        <v>0.60699999999999998</v>
      </c>
      <c r="D238" s="11">
        <v>0</v>
      </c>
      <c r="E238" s="11">
        <v>0</v>
      </c>
      <c r="F238" s="15"/>
      <c r="G238" s="28">
        <v>3</v>
      </c>
      <c r="H238" s="31" t="s">
        <v>255</v>
      </c>
      <c r="I238" s="11">
        <v>0.60699999999999998</v>
      </c>
      <c r="J238" s="11">
        <v>0</v>
      </c>
      <c r="K238" s="11">
        <v>0</v>
      </c>
      <c r="L238" s="11">
        <v>0</v>
      </c>
      <c r="M238" s="11">
        <v>0</v>
      </c>
      <c r="N238" s="22">
        <v>0</v>
      </c>
      <c r="O238" s="1" t="s">
        <v>1025</v>
      </c>
    </row>
    <row r="239" spans="1:15">
      <c r="A239" s="1" t="s">
        <v>735</v>
      </c>
      <c r="B239" s="7" t="s">
        <v>668</v>
      </c>
      <c r="C239" s="11">
        <v>0.60699999999999998</v>
      </c>
      <c r="D239" s="11">
        <v>0</v>
      </c>
      <c r="E239" s="11">
        <v>0</v>
      </c>
      <c r="F239" s="15"/>
      <c r="I239" s="11">
        <v>0.60699999999999998</v>
      </c>
      <c r="J239" s="11">
        <v>0</v>
      </c>
      <c r="K239" s="11">
        <v>0</v>
      </c>
      <c r="L239" s="11">
        <v>0</v>
      </c>
      <c r="M239" s="11">
        <v>0</v>
      </c>
      <c r="N239" s="22">
        <v>0</v>
      </c>
    </row>
    <row r="240" spans="1:15">
      <c r="A240" s="1" t="s">
        <v>736</v>
      </c>
      <c r="B240" s="7" t="s">
        <v>55</v>
      </c>
      <c r="C240" s="11">
        <f>SUM(C239)</f>
        <v>0.60699999999999998</v>
      </c>
      <c r="D240" s="11">
        <f>SUM(D239)</f>
        <v>0</v>
      </c>
      <c r="E240" s="11">
        <f>SUM(E239)</f>
        <v>0</v>
      </c>
      <c r="F240" s="15"/>
      <c r="I240" s="11">
        <f t="shared" ref="I240:N240" si="50">SUM(I239)</f>
        <v>0.60699999999999998</v>
      </c>
      <c r="J240" s="11">
        <f t="shared" si="50"/>
        <v>0</v>
      </c>
      <c r="K240" s="11">
        <f t="shared" si="50"/>
        <v>0</v>
      </c>
      <c r="L240" s="11">
        <f t="shared" si="50"/>
        <v>0</v>
      </c>
      <c r="M240" s="11">
        <f t="shared" si="50"/>
        <v>0</v>
      </c>
      <c r="N240" s="22">
        <f t="shared" si="50"/>
        <v>0</v>
      </c>
    </row>
    <row r="241" spans="1:14">
      <c r="A241" s="1" t="s">
        <v>203</v>
      </c>
      <c r="B241" s="7" t="s">
        <v>933</v>
      </c>
      <c r="C241" s="11">
        <v>12.89</v>
      </c>
      <c r="D241" s="11">
        <v>10.86</v>
      </c>
      <c r="E241" s="11">
        <v>9</v>
      </c>
      <c r="F241" s="15"/>
      <c r="G241" s="28">
        <v>1</v>
      </c>
      <c r="H241" s="31" t="s">
        <v>276</v>
      </c>
      <c r="I241" s="11">
        <v>11.89</v>
      </c>
      <c r="J241" s="11">
        <v>9</v>
      </c>
      <c r="K241" s="11">
        <v>7</v>
      </c>
      <c r="L241" s="11">
        <v>1</v>
      </c>
      <c r="M241" s="11">
        <v>1.86</v>
      </c>
      <c r="N241" s="22">
        <v>2</v>
      </c>
    </row>
    <row r="242" spans="1:14">
      <c r="A242" s="1" t="s">
        <v>433</v>
      </c>
      <c r="B242" s="7" t="s">
        <v>924</v>
      </c>
      <c r="C242" s="11">
        <v>5.75</v>
      </c>
      <c r="D242" s="11">
        <v>0</v>
      </c>
      <c r="E242" s="11">
        <v>0</v>
      </c>
      <c r="F242" s="15"/>
      <c r="I242" s="11">
        <v>5.75</v>
      </c>
      <c r="J242" s="11">
        <v>0</v>
      </c>
      <c r="K242" s="11">
        <v>0</v>
      </c>
      <c r="L242" s="11">
        <v>0</v>
      </c>
      <c r="M242" s="11">
        <v>0</v>
      </c>
      <c r="N242" s="22">
        <v>2</v>
      </c>
    </row>
    <row r="243" spans="1:14">
      <c r="A243" s="1" t="s">
        <v>433</v>
      </c>
      <c r="B243" s="7" t="s">
        <v>610</v>
      </c>
      <c r="C243" s="11">
        <v>7.1360000000000001</v>
      </c>
      <c r="D243" s="11">
        <v>1.86</v>
      </c>
      <c r="E243" s="11">
        <v>0</v>
      </c>
      <c r="F243" s="15"/>
      <c r="I243" s="11">
        <v>6.1360000000000001</v>
      </c>
      <c r="J243" s="11">
        <v>0</v>
      </c>
      <c r="K243" s="11">
        <v>0</v>
      </c>
      <c r="L243" s="11">
        <v>1</v>
      </c>
      <c r="M243" s="11">
        <v>1.86</v>
      </c>
      <c r="N243" s="22">
        <v>0</v>
      </c>
    </row>
    <row r="244" spans="1:14">
      <c r="A244" s="1" t="s">
        <v>433</v>
      </c>
      <c r="B244" s="7" t="s">
        <v>666</v>
      </c>
      <c r="C244" s="11">
        <v>0</v>
      </c>
      <c r="D244" s="11">
        <v>9</v>
      </c>
      <c r="E244" s="11">
        <v>9</v>
      </c>
      <c r="F244" s="15"/>
      <c r="I244" s="11">
        <v>0</v>
      </c>
      <c r="J244" s="11">
        <v>9</v>
      </c>
      <c r="K244" s="11">
        <v>7</v>
      </c>
      <c r="L244" s="11">
        <v>0</v>
      </c>
      <c r="M244" s="11">
        <v>0</v>
      </c>
      <c r="N244" s="22">
        <v>2</v>
      </c>
    </row>
    <row r="245" spans="1:14">
      <c r="A245" s="1" t="s">
        <v>434</v>
      </c>
      <c r="B245" s="7" t="s">
        <v>55</v>
      </c>
      <c r="C245" s="11">
        <f>SUM(C242:C244)</f>
        <v>12.885999999999999</v>
      </c>
      <c r="D245" s="11">
        <f>SUM(D242:D244)</f>
        <v>10.86</v>
      </c>
      <c r="E245" s="11">
        <f>SUM(E242:E244)</f>
        <v>9</v>
      </c>
      <c r="F245" s="15"/>
      <c r="I245" s="11">
        <f t="shared" ref="I245:N245" si="51">SUM(I242:I244)</f>
        <v>11.885999999999999</v>
      </c>
      <c r="J245" s="11">
        <f t="shared" si="51"/>
        <v>9</v>
      </c>
      <c r="K245" s="11">
        <f t="shared" si="51"/>
        <v>7</v>
      </c>
      <c r="L245" s="11">
        <f t="shared" si="51"/>
        <v>1</v>
      </c>
      <c r="M245" s="11">
        <f t="shared" si="51"/>
        <v>1.86</v>
      </c>
      <c r="N245" s="22">
        <f t="shared" si="51"/>
        <v>4</v>
      </c>
    </row>
    <row r="246" spans="1:14">
      <c r="A246" s="1" t="s">
        <v>192</v>
      </c>
      <c r="B246" s="7" t="s">
        <v>123</v>
      </c>
      <c r="C246" s="11">
        <v>21.716999999999999</v>
      </c>
      <c r="D246" s="11">
        <v>12.17</v>
      </c>
      <c r="E246" s="11">
        <v>0</v>
      </c>
      <c r="F246" s="15"/>
      <c r="G246" s="28">
        <v>5</v>
      </c>
      <c r="H246" s="31" t="s">
        <v>276</v>
      </c>
      <c r="I246" s="11">
        <v>11</v>
      </c>
      <c r="J246" s="11">
        <v>0</v>
      </c>
      <c r="K246" s="11">
        <v>0</v>
      </c>
      <c r="L246" s="11">
        <v>10.717000000000001</v>
      </c>
      <c r="M246" s="11">
        <v>12.17</v>
      </c>
      <c r="N246" s="22">
        <v>0</v>
      </c>
    </row>
    <row r="247" spans="1:14">
      <c r="A247" s="1" t="s">
        <v>435</v>
      </c>
      <c r="B247" s="7" t="s">
        <v>666</v>
      </c>
      <c r="C247" s="11">
        <v>13.682</v>
      </c>
      <c r="D247" s="11">
        <v>7.6669999999999998</v>
      </c>
      <c r="E247" s="11">
        <v>0</v>
      </c>
      <c r="F247" s="15"/>
      <c r="I247" s="11">
        <v>6.93</v>
      </c>
      <c r="J247" s="11">
        <v>0</v>
      </c>
      <c r="K247" s="11">
        <v>0</v>
      </c>
      <c r="L247" s="11">
        <v>6.7519999999999998</v>
      </c>
      <c r="M247" s="11">
        <v>7.6669999999999998</v>
      </c>
      <c r="N247" s="22">
        <v>0</v>
      </c>
    </row>
    <row r="248" spans="1:14">
      <c r="A248" s="1" t="s">
        <v>435</v>
      </c>
      <c r="B248" s="7" t="s">
        <v>667</v>
      </c>
      <c r="C248" s="11">
        <v>3.6920000000000002</v>
      </c>
      <c r="D248" s="11">
        <v>2.069</v>
      </c>
      <c r="E248" s="11">
        <v>0</v>
      </c>
      <c r="F248" s="15"/>
      <c r="I248" s="11">
        <v>1.87</v>
      </c>
      <c r="J248" s="11">
        <v>0</v>
      </c>
      <c r="K248" s="11">
        <v>0</v>
      </c>
      <c r="L248" s="11">
        <v>1.8220000000000001</v>
      </c>
      <c r="M248" s="11">
        <v>2.069</v>
      </c>
      <c r="N248" s="22">
        <v>0</v>
      </c>
    </row>
    <row r="249" spans="1:14">
      <c r="A249" s="1" t="s">
        <v>435</v>
      </c>
      <c r="B249" s="7" t="s">
        <v>668</v>
      </c>
      <c r="C249" s="11">
        <v>4.343</v>
      </c>
      <c r="D249" s="11">
        <v>2.4340000000000002</v>
      </c>
      <c r="E249" s="11">
        <v>0</v>
      </c>
      <c r="F249" s="15"/>
      <c r="I249" s="11">
        <v>2.2000000000000002</v>
      </c>
      <c r="J249" s="11">
        <v>0</v>
      </c>
      <c r="K249" s="11">
        <v>0</v>
      </c>
      <c r="L249" s="11">
        <v>2.1429999999999998</v>
      </c>
      <c r="M249" s="11">
        <v>2.4340000000000002</v>
      </c>
      <c r="N249" s="22">
        <v>0</v>
      </c>
    </row>
    <row r="250" spans="1:14">
      <c r="A250" s="1" t="s">
        <v>436</v>
      </c>
      <c r="B250" s="7" t="s">
        <v>55</v>
      </c>
      <c r="C250" s="11">
        <f>SUM(C247:C249)</f>
        <v>21.717000000000002</v>
      </c>
      <c r="D250" s="11">
        <f>SUM(D247:D249)</f>
        <v>12.170000000000002</v>
      </c>
      <c r="E250" s="11">
        <f>SUM(E247:E249)</f>
        <v>0</v>
      </c>
      <c r="F250" s="15"/>
      <c r="I250" s="11">
        <f t="shared" ref="I250:N250" si="52">SUM(I247:I249)</f>
        <v>11</v>
      </c>
      <c r="J250" s="11">
        <f t="shared" si="52"/>
        <v>0</v>
      </c>
      <c r="K250" s="11">
        <f t="shared" si="52"/>
        <v>0</v>
      </c>
      <c r="L250" s="11">
        <f t="shared" si="52"/>
        <v>10.716999999999999</v>
      </c>
      <c r="M250" s="11">
        <f t="shared" si="52"/>
        <v>12.170000000000002</v>
      </c>
      <c r="N250" s="22">
        <f t="shared" si="52"/>
        <v>0</v>
      </c>
    </row>
    <row r="251" spans="1:14" ht="20.399999999999999">
      <c r="A251" s="1" t="s">
        <v>193</v>
      </c>
      <c r="B251" s="7" t="s">
        <v>124</v>
      </c>
      <c r="C251" s="11">
        <v>87.233999999999995</v>
      </c>
      <c r="D251" s="11">
        <v>97.233999999999995</v>
      </c>
      <c r="E251" s="11">
        <v>0</v>
      </c>
      <c r="F251" s="15"/>
      <c r="G251" s="28">
        <v>0.317</v>
      </c>
      <c r="H251" s="31" t="s">
        <v>276</v>
      </c>
      <c r="I251" s="11">
        <v>70.599999999999994</v>
      </c>
      <c r="J251" s="11">
        <v>81.245999999999995</v>
      </c>
      <c r="K251" s="11">
        <v>0</v>
      </c>
      <c r="L251" s="11">
        <v>16.634</v>
      </c>
      <c r="M251" s="11">
        <v>15.988</v>
      </c>
      <c r="N251" s="22">
        <v>0</v>
      </c>
    </row>
    <row r="252" spans="1:14">
      <c r="A252" s="1" t="s">
        <v>437</v>
      </c>
      <c r="B252" s="7" t="s">
        <v>666</v>
      </c>
      <c r="C252" s="11">
        <v>68.171999999999997</v>
      </c>
      <c r="D252" s="11">
        <v>75.298000000000002</v>
      </c>
      <c r="E252" s="11">
        <v>0</v>
      </c>
      <c r="F252" s="15"/>
      <c r="I252" s="11">
        <v>51.537999999999997</v>
      </c>
      <c r="J252" s="11">
        <v>59.31</v>
      </c>
      <c r="K252" s="11">
        <v>0</v>
      </c>
      <c r="L252" s="11">
        <v>16.634</v>
      </c>
      <c r="M252" s="11">
        <v>15.988</v>
      </c>
      <c r="N252" s="22">
        <v>0</v>
      </c>
    </row>
    <row r="253" spans="1:14">
      <c r="A253" s="1" t="s">
        <v>437</v>
      </c>
      <c r="B253" s="7" t="s">
        <v>872</v>
      </c>
      <c r="C253" s="11">
        <v>19.062000000000001</v>
      </c>
      <c r="D253" s="11">
        <v>21.936</v>
      </c>
      <c r="E253" s="11">
        <v>0</v>
      </c>
      <c r="F253" s="15"/>
      <c r="I253" s="11">
        <v>19.062000000000001</v>
      </c>
      <c r="J253" s="11">
        <v>21.936</v>
      </c>
      <c r="K253" s="11">
        <v>0</v>
      </c>
      <c r="L253" s="11">
        <v>0</v>
      </c>
      <c r="M253" s="11">
        <v>0</v>
      </c>
      <c r="N253" s="22">
        <v>0</v>
      </c>
    </row>
    <row r="254" spans="1:14">
      <c r="A254" s="1" t="s">
        <v>438</v>
      </c>
      <c r="B254" s="7" t="s">
        <v>55</v>
      </c>
      <c r="C254" s="11">
        <f>SUM(C252:C253)</f>
        <v>87.233999999999995</v>
      </c>
      <c r="D254" s="11">
        <f>SUM(D252:D253)</f>
        <v>97.234000000000009</v>
      </c>
      <c r="E254" s="11">
        <f>SUM(E252:E253)</f>
        <v>0</v>
      </c>
      <c r="F254" s="15"/>
      <c r="I254" s="11">
        <f t="shared" ref="I254:N254" si="53">SUM(I252:I253)</f>
        <v>70.599999999999994</v>
      </c>
      <c r="J254" s="11">
        <f t="shared" si="53"/>
        <v>81.246000000000009</v>
      </c>
      <c r="K254" s="11">
        <f t="shared" si="53"/>
        <v>0</v>
      </c>
      <c r="L254" s="11">
        <f t="shared" si="53"/>
        <v>16.634</v>
      </c>
      <c r="M254" s="11">
        <f t="shared" si="53"/>
        <v>15.988</v>
      </c>
      <c r="N254" s="22">
        <f t="shared" si="53"/>
        <v>0</v>
      </c>
    </row>
    <row r="255" spans="1:14">
      <c r="A255" s="1" t="s">
        <v>194</v>
      </c>
      <c r="B255" s="7" t="s">
        <v>125</v>
      </c>
      <c r="C255" s="11">
        <v>27.61</v>
      </c>
      <c r="D255" s="11">
        <v>23.692</v>
      </c>
      <c r="E255" s="11">
        <v>0</v>
      </c>
      <c r="F255" s="15"/>
      <c r="G255" s="28">
        <v>3.7</v>
      </c>
      <c r="H255" s="31" t="s">
        <v>276</v>
      </c>
      <c r="I255" s="11">
        <v>9.7200000000000006</v>
      </c>
      <c r="J255" s="11">
        <v>11.792</v>
      </c>
      <c r="K255" s="11">
        <v>0</v>
      </c>
      <c r="L255" s="11">
        <v>17.89</v>
      </c>
      <c r="M255" s="11">
        <v>11.9</v>
      </c>
      <c r="N255" s="22">
        <v>0</v>
      </c>
    </row>
    <row r="256" spans="1:14">
      <c r="A256" s="1" t="s">
        <v>439</v>
      </c>
      <c r="B256" s="7" t="s">
        <v>666</v>
      </c>
      <c r="C256" s="11">
        <v>27.61</v>
      </c>
      <c r="D256" s="11">
        <v>23.692</v>
      </c>
      <c r="E256" s="11">
        <v>0</v>
      </c>
      <c r="F256" s="15"/>
      <c r="I256" s="11">
        <v>9.7200000000000006</v>
      </c>
      <c r="J256" s="11">
        <v>11.792</v>
      </c>
      <c r="K256" s="11">
        <v>0</v>
      </c>
      <c r="L256" s="11">
        <v>17.89</v>
      </c>
      <c r="M256" s="11">
        <v>11.9</v>
      </c>
      <c r="N256" s="22">
        <v>0</v>
      </c>
    </row>
    <row r="257" spans="1:14">
      <c r="A257" s="1" t="s">
        <v>440</v>
      </c>
      <c r="B257" s="7" t="s">
        <v>55</v>
      </c>
      <c r="C257" s="11">
        <f>SUM(C256)</f>
        <v>27.61</v>
      </c>
      <c r="D257" s="11">
        <f>SUM(D256)</f>
        <v>23.692</v>
      </c>
      <c r="E257" s="11">
        <f>SUM(E256)</f>
        <v>0</v>
      </c>
      <c r="F257" s="15"/>
      <c r="I257" s="11">
        <f t="shared" ref="I257:N257" si="54">SUM(I256)</f>
        <v>9.7200000000000006</v>
      </c>
      <c r="J257" s="11">
        <f t="shared" si="54"/>
        <v>11.792</v>
      </c>
      <c r="K257" s="11">
        <f t="shared" si="54"/>
        <v>0</v>
      </c>
      <c r="L257" s="11">
        <f t="shared" si="54"/>
        <v>17.89</v>
      </c>
      <c r="M257" s="11">
        <f t="shared" si="54"/>
        <v>11.9</v>
      </c>
      <c r="N257" s="22">
        <f t="shared" si="54"/>
        <v>0</v>
      </c>
    </row>
    <row r="258" spans="1:14">
      <c r="A258" s="1" t="s">
        <v>195</v>
      </c>
      <c r="B258" s="7" t="s">
        <v>126</v>
      </c>
      <c r="C258" s="11">
        <v>1.99</v>
      </c>
      <c r="D258" s="11">
        <v>1.99</v>
      </c>
      <c r="E258" s="11">
        <v>0</v>
      </c>
      <c r="F258" s="15"/>
      <c r="G258" s="28">
        <v>3</v>
      </c>
      <c r="H258" s="31" t="s">
        <v>255</v>
      </c>
      <c r="I258" s="11">
        <v>0</v>
      </c>
      <c r="J258" s="11">
        <v>0</v>
      </c>
      <c r="K258" s="11">
        <v>0</v>
      </c>
      <c r="L258" s="11">
        <v>1.99</v>
      </c>
      <c r="M258" s="11">
        <v>1.99</v>
      </c>
      <c r="N258" s="22">
        <v>0</v>
      </c>
    </row>
    <row r="259" spans="1:14">
      <c r="A259" s="1" t="s">
        <v>896</v>
      </c>
      <c r="B259" s="7" t="s">
        <v>666</v>
      </c>
      <c r="C259" s="11">
        <v>1.2230000000000001</v>
      </c>
      <c r="D259" s="11">
        <v>1.2230000000000001</v>
      </c>
      <c r="E259" s="11">
        <v>0</v>
      </c>
      <c r="F259" s="15"/>
      <c r="I259" s="11">
        <v>0</v>
      </c>
      <c r="J259" s="11">
        <v>0</v>
      </c>
      <c r="K259" s="11">
        <v>0</v>
      </c>
      <c r="L259" s="11">
        <v>1.2230000000000001</v>
      </c>
      <c r="M259" s="11">
        <v>1.2230000000000001</v>
      </c>
      <c r="N259" s="22">
        <v>0</v>
      </c>
    </row>
    <row r="260" spans="1:14">
      <c r="A260" s="1" t="s">
        <v>896</v>
      </c>
      <c r="B260" s="7" t="s">
        <v>667</v>
      </c>
      <c r="C260" s="11">
        <v>0.48899999999999999</v>
      </c>
      <c r="D260" s="11">
        <v>0.48899999999999999</v>
      </c>
      <c r="E260" s="11">
        <v>0</v>
      </c>
      <c r="F260" s="15"/>
      <c r="I260" s="11">
        <v>0</v>
      </c>
      <c r="J260" s="11">
        <v>0</v>
      </c>
      <c r="K260" s="11">
        <v>0</v>
      </c>
      <c r="L260" s="11">
        <v>0.48899999999999999</v>
      </c>
      <c r="M260" s="11">
        <v>0.48899999999999999</v>
      </c>
      <c r="N260" s="22">
        <v>0</v>
      </c>
    </row>
    <row r="261" spans="1:14">
      <c r="A261" s="1" t="s">
        <v>896</v>
      </c>
      <c r="B261" s="7" t="s">
        <v>668</v>
      </c>
      <c r="C261" s="11">
        <v>0.27800000000000002</v>
      </c>
      <c r="D261" s="11">
        <v>0.27800000000000002</v>
      </c>
      <c r="E261" s="11">
        <v>0</v>
      </c>
      <c r="F261" s="15"/>
      <c r="I261" s="11">
        <v>0</v>
      </c>
      <c r="J261" s="11">
        <v>0</v>
      </c>
      <c r="K261" s="11">
        <v>0</v>
      </c>
      <c r="L261" s="11">
        <v>0.27800000000000002</v>
      </c>
      <c r="M261" s="11">
        <v>0.27800000000000002</v>
      </c>
      <c r="N261" s="22">
        <v>0</v>
      </c>
    </row>
    <row r="262" spans="1:14">
      <c r="A262" s="1" t="s">
        <v>897</v>
      </c>
      <c r="B262" s="7" t="s">
        <v>55</v>
      </c>
      <c r="C262" s="11">
        <f>SUM(C259:C261)</f>
        <v>1.9900000000000002</v>
      </c>
      <c r="D262" s="11">
        <f>SUM(D259:D261)</f>
        <v>1.9900000000000002</v>
      </c>
      <c r="E262" s="11">
        <f>SUM(E259:E261)</f>
        <v>0</v>
      </c>
      <c r="F262" s="15"/>
      <c r="I262" s="11">
        <f t="shared" ref="I262:N262" si="55">SUM(I259:I261)</f>
        <v>0</v>
      </c>
      <c r="J262" s="11">
        <f t="shared" si="55"/>
        <v>0</v>
      </c>
      <c r="K262" s="11">
        <f t="shared" si="55"/>
        <v>0</v>
      </c>
      <c r="L262" s="11">
        <f t="shared" si="55"/>
        <v>1.9900000000000002</v>
      </c>
      <c r="M262" s="11">
        <f t="shared" si="55"/>
        <v>1.9900000000000002</v>
      </c>
      <c r="N262" s="22">
        <f t="shared" si="55"/>
        <v>0</v>
      </c>
    </row>
    <row r="263" spans="1:14">
      <c r="A263" s="1" t="s">
        <v>196</v>
      </c>
      <c r="B263" s="7" t="s">
        <v>127</v>
      </c>
      <c r="C263" s="11">
        <v>1.0740000000000001</v>
      </c>
      <c r="D263" s="11">
        <v>1.095</v>
      </c>
      <c r="E263" s="11">
        <v>0</v>
      </c>
      <c r="F263" s="15"/>
      <c r="G263" s="28">
        <v>2</v>
      </c>
      <c r="H263" s="31" t="s">
        <v>255</v>
      </c>
      <c r="I263" s="11">
        <v>0</v>
      </c>
      <c r="J263" s="11">
        <v>0</v>
      </c>
      <c r="K263" s="11">
        <v>0</v>
      </c>
      <c r="L263" s="11">
        <v>1.0740000000000001</v>
      </c>
      <c r="M263" s="11">
        <v>1.095</v>
      </c>
      <c r="N263" s="30">
        <v>0</v>
      </c>
    </row>
    <row r="264" spans="1:14" ht="20.399999999999999">
      <c r="A264" s="1" t="s">
        <v>737</v>
      </c>
      <c r="B264" s="7" t="s">
        <v>738</v>
      </c>
      <c r="C264" s="11">
        <v>0.56699999999999995</v>
      </c>
      <c r="D264" s="11">
        <v>0.57799999999999996</v>
      </c>
      <c r="E264" s="11">
        <v>0</v>
      </c>
      <c r="F264" s="15"/>
      <c r="G264" s="28">
        <v>3</v>
      </c>
      <c r="H264" s="31" t="s">
        <v>255</v>
      </c>
      <c r="I264" s="11">
        <v>0</v>
      </c>
      <c r="J264" s="11">
        <v>0</v>
      </c>
      <c r="K264" s="11">
        <v>0</v>
      </c>
      <c r="L264" s="11">
        <v>0.56699999999999995</v>
      </c>
      <c r="M264" s="11">
        <v>0.57799999999999996</v>
      </c>
      <c r="N264" s="30">
        <v>0</v>
      </c>
    </row>
    <row r="265" spans="1:14">
      <c r="A265" s="1" t="s">
        <v>739</v>
      </c>
      <c r="B265" s="7" t="s">
        <v>740</v>
      </c>
      <c r="C265" s="11">
        <v>0.35099999999999998</v>
      </c>
      <c r="D265" s="11">
        <v>0.35799999999999998</v>
      </c>
      <c r="E265" s="11">
        <v>0</v>
      </c>
      <c r="F265" s="15"/>
      <c r="G265" s="28">
        <v>3</v>
      </c>
      <c r="H265" s="31" t="s">
        <v>255</v>
      </c>
      <c r="I265" s="11">
        <v>0</v>
      </c>
      <c r="J265" s="11">
        <v>0</v>
      </c>
      <c r="K265" s="11">
        <v>0</v>
      </c>
      <c r="L265" s="11">
        <v>0.35099999999999998</v>
      </c>
      <c r="M265" s="11">
        <v>0.35799999999999998</v>
      </c>
      <c r="N265" s="30">
        <v>0</v>
      </c>
    </row>
    <row r="266" spans="1:14">
      <c r="A266" s="1" t="s">
        <v>741</v>
      </c>
      <c r="B266" s="7" t="s">
        <v>742</v>
      </c>
      <c r="C266" s="11">
        <v>0.08</v>
      </c>
      <c r="D266" s="11">
        <v>8.2000000000000003E-2</v>
      </c>
      <c r="E266" s="11">
        <v>0</v>
      </c>
      <c r="F266" s="15"/>
      <c r="G266" s="28">
        <v>3</v>
      </c>
      <c r="H266" s="31" t="s">
        <v>255</v>
      </c>
      <c r="I266" s="11">
        <v>0</v>
      </c>
      <c r="J266" s="11">
        <v>0</v>
      </c>
      <c r="K266" s="11">
        <v>0</v>
      </c>
      <c r="L266" s="11">
        <v>0.08</v>
      </c>
      <c r="M266" s="11">
        <v>8.2000000000000003E-2</v>
      </c>
      <c r="N266" s="30">
        <v>0</v>
      </c>
    </row>
    <row r="267" spans="1:14">
      <c r="A267" s="1" t="s">
        <v>743</v>
      </c>
      <c r="B267" s="7" t="s">
        <v>744</v>
      </c>
      <c r="C267" s="11">
        <v>0.45100000000000001</v>
      </c>
      <c r="D267" s="11">
        <v>0.46</v>
      </c>
      <c r="E267" s="11">
        <v>0</v>
      </c>
      <c r="F267" s="15"/>
      <c r="G267" s="28">
        <v>3</v>
      </c>
      <c r="H267" s="31" t="s">
        <v>255</v>
      </c>
      <c r="I267" s="11">
        <v>0</v>
      </c>
      <c r="J267" s="11">
        <v>0</v>
      </c>
      <c r="K267" s="11">
        <v>0</v>
      </c>
      <c r="L267" s="11">
        <v>0.45100000000000001</v>
      </c>
      <c r="M267" s="11">
        <v>0.46</v>
      </c>
      <c r="N267" s="30">
        <v>0</v>
      </c>
    </row>
    <row r="268" spans="1:14" ht="20.399999999999999">
      <c r="A268" s="1" t="s">
        <v>747</v>
      </c>
      <c r="B268" s="7" t="s">
        <v>748</v>
      </c>
      <c r="C268" s="11">
        <v>0.55200000000000005</v>
      </c>
      <c r="D268" s="11">
        <v>0.56299999999999994</v>
      </c>
      <c r="E268" s="11">
        <v>0</v>
      </c>
      <c r="F268" s="15"/>
      <c r="G268" s="28">
        <v>3</v>
      </c>
      <c r="H268" s="31" t="s">
        <v>255</v>
      </c>
      <c r="I268" s="11">
        <v>0</v>
      </c>
      <c r="J268" s="11">
        <v>0</v>
      </c>
      <c r="K268" s="11">
        <v>0</v>
      </c>
      <c r="L268" s="11">
        <v>0.55200000000000005</v>
      </c>
      <c r="M268" s="11">
        <v>0.56299999999999994</v>
      </c>
      <c r="N268" s="30">
        <v>0</v>
      </c>
    </row>
    <row r="269" spans="1:14" ht="20.399999999999999">
      <c r="A269" s="1" t="s">
        <v>749</v>
      </c>
      <c r="B269" s="7" t="s">
        <v>973</v>
      </c>
      <c r="C269" s="11">
        <v>0.57899999999999996</v>
      </c>
      <c r="D269" s="11">
        <v>0.59099999999999997</v>
      </c>
      <c r="E269" s="11">
        <v>0</v>
      </c>
      <c r="F269" s="15"/>
      <c r="G269" s="28">
        <v>3</v>
      </c>
      <c r="H269" s="31" t="s">
        <v>255</v>
      </c>
      <c r="I269" s="11">
        <v>0</v>
      </c>
      <c r="J269" s="11">
        <v>0</v>
      </c>
      <c r="K269" s="11">
        <v>0</v>
      </c>
      <c r="L269" s="11">
        <v>0.57899999999999996</v>
      </c>
      <c r="M269" s="11">
        <v>0.59099999999999997</v>
      </c>
      <c r="N269" s="30">
        <v>0</v>
      </c>
    </row>
    <row r="270" spans="1:14">
      <c r="A270" s="1" t="s">
        <v>750</v>
      </c>
      <c r="B270" s="7" t="s">
        <v>751</v>
      </c>
      <c r="C270" s="11">
        <v>0.13700000000000001</v>
      </c>
      <c r="D270" s="11">
        <v>0.14000000000000001</v>
      </c>
      <c r="E270" s="11">
        <v>0</v>
      </c>
      <c r="F270" s="15"/>
      <c r="G270" s="28">
        <v>3</v>
      </c>
      <c r="H270" s="31" t="s">
        <v>255</v>
      </c>
      <c r="I270" s="11">
        <v>0</v>
      </c>
      <c r="J270" s="11">
        <v>0</v>
      </c>
      <c r="K270" s="11">
        <v>0</v>
      </c>
      <c r="L270" s="11">
        <v>0.13700000000000001</v>
      </c>
      <c r="M270" s="11">
        <v>0.14000000000000001</v>
      </c>
      <c r="N270" s="30">
        <v>0</v>
      </c>
    </row>
    <row r="271" spans="1:14" ht="20.399999999999999">
      <c r="A271" s="1" t="s">
        <v>752</v>
      </c>
      <c r="B271" s="7" t="s">
        <v>753</v>
      </c>
      <c r="C271" s="11">
        <v>7.2999999999999995E-2</v>
      </c>
      <c r="D271" s="11">
        <v>7.3999999999999996E-2</v>
      </c>
      <c r="E271" s="11">
        <v>0</v>
      </c>
      <c r="F271" s="15"/>
      <c r="G271" s="28">
        <v>3</v>
      </c>
      <c r="H271" s="31" t="s">
        <v>255</v>
      </c>
      <c r="I271" s="11">
        <v>0</v>
      </c>
      <c r="J271" s="11">
        <v>0</v>
      </c>
      <c r="K271" s="11">
        <v>0</v>
      </c>
      <c r="L271" s="11">
        <v>7.2999999999999995E-2</v>
      </c>
      <c r="M271" s="11">
        <v>7.3999999999999996E-2</v>
      </c>
      <c r="N271" s="30">
        <v>0</v>
      </c>
    </row>
    <row r="272" spans="1:14" ht="20.399999999999999">
      <c r="A272" s="1" t="s">
        <v>754</v>
      </c>
      <c r="B272" s="7" t="s">
        <v>755</v>
      </c>
      <c r="C272" s="11">
        <v>0.87</v>
      </c>
      <c r="D272" s="11">
        <v>0.88700000000000001</v>
      </c>
      <c r="E272" s="11">
        <v>0</v>
      </c>
      <c r="F272" s="15"/>
      <c r="G272" s="28">
        <v>3</v>
      </c>
      <c r="H272" s="31" t="s">
        <v>255</v>
      </c>
      <c r="I272" s="11">
        <v>0</v>
      </c>
      <c r="J272" s="11">
        <v>0</v>
      </c>
      <c r="K272" s="11">
        <v>0</v>
      </c>
      <c r="L272" s="11">
        <v>0.87</v>
      </c>
      <c r="M272" s="11">
        <v>0.88700000000000001</v>
      </c>
      <c r="N272" s="30">
        <v>0</v>
      </c>
    </row>
    <row r="273" spans="1:14">
      <c r="A273" s="1" t="s">
        <v>756</v>
      </c>
      <c r="B273" s="7" t="s">
        <v>757</v>
      </c>
      <c r="C273" s="11">
        <v>1.139</v>
      </c>
      <c r="D273" s="11">
        <v>0.26100000000000001</v>
      </c>
      <c r="E273" s="11">
        <v>0</v>
      </c>
      <c r="F273" s="15"/>
      <c r="G273" s="28">
        <v>3</v>
      </c>
      <c r="H273" s="31" t="s">
        <v>255</v>
      </c>
      <c r="I273" s="11">
        <v>0.88300000000000001</v>
      </c>
      <c r="J273" s="11">
        <v>0</v>
      </c>
      <c r="K273" s="11">
        <v>0</v>
      </c>
      <c r="L273" s="11">
        <v>0.25600000000000001</v>
      </c>
      <c r="M273" s="11">
        <v>0.26100000000000001</v>
      </c>
      <c r="N273" s="30">
        <v>0</v>
      </c>
    </row>
    <row r="274" spans="1:14">
      <c r="A274" s="1" t="s">
        <v>758</v>
      </c>
      <c r="B274" s="7" t="s">
        <v>759</v>
      </c>
      <c r="C274" s="11">
        <v>4.8000000000000001E-2</v>
      </c>
      <c r="D274" s="11">
        <v>4.9000000000000002E-2</v>
      </c>
      <c r="E274" s="11">
        <v>0</v>
      </c>
      <c r="F274" s="15"/>
      <c r="G274" s="28">
        <v>3</v>
      </c>
      <c r="H274" s="31" t="s">
        <v>255</v>
      </c>
      <c r="I274" s="11">
        <v>0</v>
      </c>
      <c r="J274" s="11">
        <v>0</v>
      </c>
      <c r="K274" s="11">
        <v>0</v>
      </c>
      <c r="L274" s="11">
        <v>4.8000000000000001E-2</v>
      </c>
      <c r="M274" s="11">
        <v>4.9000000000000002E-2</v>
      </c>
      <c r="N274" s="30">
        <v>0</v>
      </c>
    </row>
    <row r="275" spans="1:14">
      <c r="A275" s="1" t="s">
        <v>760</v>
      </c>
      <c r="B275" s="7" t="s">
        <v>761</v>
      </c>
      <c r="C275" s="11">
        <v>0.48899999999999999</v>
      </c>
      <c r="D275" s="11">
        <v>0.499</v>
      </c>
      <c r="E275" s="11">
        <v>0</v>
      </c>
      <c r="F275" s="15"/>
      <c r="G275" s="28">
        <v>3</v>
      </c>
      <c r="H275" s="31" t="s">
        <v>255</v>
      </c>
      <c r="I275" s="11">
        <v>0</v>
      </c>
      <c r="J275" s="11">
        <v>0</v>
      </c>
      <c r="K275" s="11">
        <v>0</v>
      </c>
      <c r="L275" s="11">
        <v>0.48899999999999999</v>
      </c>
      <c r="M275" s="11">
        <v>0.499</v>
      </c>
      <c r="N275" s="30">
        <v>0</v>
      </c>
    </row>
    <row r="276" spans="1:14">
      <c r="A276" s="1" t="s">
        <v>762</v>
      </c>
      <c r="B276" s="7" t="s">
        <v>763</v>
      </c>
      <c r="C276" s="11">
        <v>1.714</v>
      </c>
      <c r="D276" s="11">
        <v>1.748</v>
      </c>
      <c r="E276" s="11">
        <v>0</v>
      </c>
      <c r="F276" s="15"/>
      <c r="G276" s="28">
        <v>3</v>
      </c>
      <c r="H276" s="31" t="s">
        <v>255</v>
      </c>
      <c r="I276" s="11">
        <v>0</v>
      </c>
      <c r="J276" s="11">
        <v>0</v>
      </c>
      <c r="K276" s="11">
        <v>0</v>
      </c>
      <c r="L276" s="11">
        <v>1.714</v>
      </c>
      <c r="M276" s="11">
        <v>1.748</v>
      </c>
      <c r="N276" s="30">
        <v>0</v>
      </c>
    </row>
    <row r="277" spans="1:14">
      <c r="A277" s="1" t="s">
        <v>764</v>
      </c>
      <c r="B277" s="7" t="s">
        <v>765</v>
      </c>
      <c r="C277" s="11">
        <v>0.41499999999999998</v>
      </c>
      <c r="D277" s="11">
        <v>0.42299999999999999</v>
      </c>
      <c r="E277" s="11">
        <v>0</v>
      </c>
      <c r="F277" s="15"/>
      <c r="G277" s="28">
        <v>3</v>
      </c>
      <c r="H277" s="31" t="s">
        <v>255</v>
      </c>
      <c r="I277" s="11">
        <v>0</v>
      </c>
      <c r="J277" s="11">
        <v>0</v>
      </c>
      <c r="K277" s="11">
        <v>0</v>
      </c>
      <c r="L277" s="11">
        <v>0.41499999999999998</v>
      </c>
      <c r="M277" s="11">
        <v>0.42299999999999999</v>
      </c>
      <c r="N277" s="30">
        <v>0</v>
      </c>
    </row>
    <row r="278" spans="1:14">
      <c r="A278" s="1" t="s">
        <v>766</v>
      </c>
      <c r="B278" s="7" t="s">
        <v>767</v>
      </c>
      <c r="C278" s="11">
        <v>0.54400000000000004</v>
      </c>
      <c r="D278" s="11">
        <v>0.55500000000000005</v>
      </c>
      <c r="E278" s="11">
        <v>0</v>
      </c>
      <c r="F278" s="15"/>
      <c r="G278" s="28">
        <v>3</v>
      </c>
      <c r="H278" s="31" t="s">
        <v>255</v>
      </c>
      <c r="I278" s="11">
        <v>0</v>
      </c>
      <c r="J278" s="11">
        <v>0</v>
      </c>
      <c r="K278" s="11">
        <v>0</v>
      </c>
      <c r="L278" s="11">
        <v>0.54400000000000004</v>
      </c>
      <c r="M278" s="11">
        <v>0.55500000000000005</v>
      </c>
      <c r="N278" s="30">
        <v>0</v>
      </c>
    </row>
    <row r="279" spans="1:14">
      <c r="A279" s="1" t="s">
        <v>768</v>
      </c>
      <c r="B279" s="7" t="s">
        <v>769</v>
      </c>
      <c r="C279" s="11">
        <v>0.41499999999999998</v>
      </c>
      <c r="D279" s="11">
        <v>0.42299999999999999</v>
      </c>
      <c r="E279" s="11">
        <v>0</v>
      </c>
      <c r="F279" s="15"/>
      <c r="G279" s="28">
        <v>3</v>
      </c>
      <c r="H279" s="31" t="s">
        <v>255</v>
      </c>
      <c r="I279" s="11">
        <v>0</v>
      </c>
      <c r="J279" s="11">
        <v>0</v>
      </c>
      <c r="K279" s="11">
        <v>0</v>
      </c>
      <c r="L279" s="11">
        <v>0.41499999999999998</v>
      </c>
      <c r="M279" s="11">
        <v>0.42299999999999999</v>
      </c>
      <c r="N279" s="30">
        <v>0</v>
      </c>
    </row>
    <row r="280" spans="1:14">
      <c r="A280" s="1" t="s">
        <v>770</v>
      </c>
      <c r="B280" s="7" t="s">
        <v>771</v>
      </c>
      <c r="C280" s="11">
        <v>0.03</v>
      </c>
      <c r="D280" s="11">
        <v>0</v>
      </c>
      <c r="E280" s="11">
        <v>0</v>
      </c>
      <c r="F280" s="15"/>
      <c r="G280" s="28">
        <v>3</v>
      </c>
      <c r="H280" s="31" t="s">
        <v>255</v>
      </c>
      <c r="I280" s="11">
        <v>0.03</v>
      </c>
      <c r="J280" s="11">
        <v>0</v>
      </c>
      <c r="K280" s="11">
        <v>0</v>
      </c>
      <c r="L280" s="11">
        <v>0</v>
      </c>
      <c r="M280" s="11">
        <v>0</v>
      </c>
      <c r="N280" s="30">
        <v>0</v>
      </c>
    </row>
    <row r="281" spans="1:14">
      <c r="A281" s="1" t="s">
        <v>772</v>
      </c>
      <c r="B281" s="7" t="s">
        <v>773</v>
      </c>
      <c r="C281" s="11">
        <v>0.2</v>
      </c>
      <c r="D281" s="11">
        <v>0</v>
      </c>
      <c r="E281" s="11">
        <v>0</v>
      </c>
      <c r="F281" s="15"/>
      <c r="G281" s="28">
        <v>1</v>
      </c>
      <c r="H281" s="31" t="s">
        <v>255</v>
      </c>
      <c r="I281" s="11">
        <v>0.2</v>
      </c>
      <c r="J281" s="11">
        <v>0</v>
      </c>
      <c r="K281" s="11">
        <v>0</v>
      </c>
      <c r="L281" s="11">
        <v>0</v>
      </c>
      <c r="M281" s="11">
        <v>0</v>
      </c>
      <c r="N281" s="30">
        <v>0</v>
      </c>
    </row>
    <row r="282" spans="1:14">
      <c r="A282" s="1" t="s">
        <v>774</v>
      </c>
      <c r="B282" s="7" t="s">
        <v>775</v>
      </c>
      <c r="C282" s="11">
        <v>0.82099999999999995</v>
      </c>
      <c r="D282" s="11">
        <v>0.83699999999999997</v>
      </c>
      <c r="E282" s="11">
        <v>0</v>
      </c>
      <c r="F282" s="15"/>
      <c r="G282" s="28">
        <v>3</v>
      </c>
      <c r="H282" s="31" t="s">
        <v>255</v>
      </c>
      <c r="I282" s="11">
        <v>0</v>
      </c>
      <c r="J282" s="11">
        <v>0</v>
      </c>
      <c r="K282" s="11">
        <v>0</v>
      </c>
      <c r="L282" s="11">
        <v>0.82099999999999995</v>
      </c>
      <c r="M282" s="11">
        <v>0.83699999999999997</v>
      </c>
      <c r="N282" s="30">
        <v>0</v>
      </c>
    </row>
    <row r="283" spans="1:14">
      <c r="A283" s="1" t="s">
        <v>776</v>
      </c>
      <c r="B283" s="7" t="s">
        <v>777</v>
      </c>
      <c r="C283" s="11">
        <v>1.2689999999999999</v>
      </c>
      <c r="D283" s="11">
        <v>1.294</v>
      </c>
      <c r="E283" s="11">
        <v>0</v>
      </c>
      <c r="F283" s="15"/>
      <c r="G283" s="28">
        <v>3</v>
      </c>
      <c r="H283" s="31" t="s">
        <v>255</v>
      </c>
      <c r="I283" s="11">
        <v>0</v>
      </c>
      <c r="J283" s="11">
        <v>0</v>
      </c>
      <c r="K283" s="11">
        <v>0</v>
      </c>
      <c r="L283" s="11">
        <v>1.2689999999999999</v>
      </c>
      <c r="M283" s="11">
        <v>1.294</v>
      </c>
      <c r="N283" s="30">
        <v>0</v>
      </c>
    </row>
    <row r="284" spans="1:14">
      <c r="A284" s="1" t="s">
        <v>778</v>
      </c>
      <c r="B284" s="7" t="s">
        <v>779</v>
      </c>
      <c r="C284" s="11">
        <v>3.944</v>
      </c>
      <c r="D284" s="11">
        <v>1.1020000000000001</v>
      </c>
      <c r="E284" s="11">
        <v>0</v>
      </c>
      <c r="F284" s="15"/>
      <c r="G284" s="28">
        <v>3</v>
      </c>
      <c r="H284" s="31" t="s">
        <v>255</v>
      </c>
      <c r="I284" s="11">
        <v>2.8639999999999999</v>
      </c>
      <c r="J284" s="11">
        <v>0</v>
      </c>
      <c r="K284" s="11">
        <v>0</v>
      </c>
      <c r="L284" s="11">
        <v>1.08</v>
      </c>
      <c r="M284" s="11">
        <v>1.1020000000000001</v>
      </c>
      <c r="N284" s="30">
        <v>0</v>
      </c>
    </row>
    <row r="285" spans="1:14">
      <c r="A285" s="1" t="s">
        <v>780</v>
      </c>
      <c r="B285" s="7" t="s">
        <v>781</v>
      </c>
      <c r="C285" s="11">
        <v>0.44500000000000001</v>
      </c>
      <c r="D285" s="11">
        <v>0.45400000000000001</v>
      </c>
      <c r="E285" s="11">
        <v>0</v>
      </c>
      <c r="F285" s="15"/>
      <c r="G285" s="28">
        <v>3</v>
      </c>
      <c r="H285" s="31" t="s">
        <v>255</v>
      </c>
      <c r="I285" s="11">
        <v>0</v>
      </c>
      <c r="J285" s="11">
        <v>0</v>
      </c>
      <c r="K285" s="11">
        <v>0</v>
      </c>
      <c r="L285" s="11">
        <v>0.44500000000000001</v>
      </c>
      <c r="M285" s="11">
        <v>0.45400000000000001</v>
      </c>
      <c r="N285" s="30">
        <v>0</v>
      </c>
    </row>
    <row r="286" spans="1:14" ht="20.399999999999999">
      <c r="A286" s="1" t="s">
        <v>782</v>
      </c>
      <c r="B286" s="7" t="s">
        <v>790</v>
      </c>
      <c r="C286" s="11">
        <v>0.47099999999999997</v>
      </c>
      <c r="D286" s="11">
        <v>0.42699999999999999</v>
      </c>
      <c r="E286" s="11">
        <v>0</v>
      </c>
      <c r="F286" s="15"/>
      <c r="G286" s="28">
        <v>3</v>
      </c>
      <c r="H286" s="31" t="s">
        <v>255</v>
      </c>
      <c r="I286" s="11">
        <v>5.1999999999999998E-2</v>
      </c>
      <c r="J286" s="11">
        <v>0</v>
      </c>
      <c r="K286" s="11">
        <v>0</v>
      </c>
      <c r="L286" s="11">
        <v>0.41899999999999998</v>
      </c>
      <c r="M286" s="11">
        <v>0.42699999999999999</v>
      </c>
      <c r="N286" s="30">
        <v>0</v>
      </c>
    </row>
    <row r="287" spans="1:14" ht="20.399999999999999">
      <c r="A287" s="1" t="s">
        <v>783</v>
      </c>
      <c r="B287" s="7" t="s">
        <v>791</v>
      </c>
      <c r="C287" s="11">
        <v>1.071</v>
      </c>
      <c r="D287" s="11">
        <v>1.0920000000000001</v>
      </c>
      <c r="E287" s="11">
        <v>0</v>
      </c>
      <c r="F287" s="15">
        <v>30</v>
      </c>
      <c r="G287" s="28">
        <v>3</v>
      </c>
      <c r="H287" s="31" t="s">
        <v>255</v>
      </c>
      <c r="I287" s="11">
        <v>0</v>
      </c>
      <c r="J287" s="11">
        <v>0</v>
      </c>
      <c r="K287" s="11">
        <v>0</v>
      </c>
      <c r="L287" s="11">
        <v>1.071</v>
      </c>
      <c r="M287" s="11">
        <v>1.0920000000000001</v>
      </c>
      <c r="N287" s="30">
        <v>0</v>
      </c>
    </row>
    <row r="288" spans="1:14" ht="20.399999999999999">
      <c r="A288" s="1" t="s">
        <v>784</v>
      </c>
      <c r="B288" s="7" t="s">
        <v>792</v>
      </c>
      <c r="C288" s="11">
        <v>0.66300000000000003</v>
      </c>
      <c r="D288" s="11">
        <v>0.67600000000000005</v>
      </c>
      <c r="E288" s="11">
        <v>0</v>
      </c>
      <c r="F288" s="15">
        <v>40</v>
      </c>
      <c r="G288" s="28">
        <v>3</v>
      </c>
      <c r="H288" s="31" t="s">
        <v>255</v>
      </c>
      <c r="I288" s="11">
        <v>0</v>
      </c>
      <c r="J288" s="11">
        <v>0</v>
      </c>
      <c r="K288" s="11">
        <v>0</v>
      </c>
      <c r="L288" s="11">
        <v>0.66300000000000003</v>
      </c>
      <c r="M288" s="11">
        <v>0.67600000000000005</v>
      </c>
      <c r="N288" s="30">
        <v>0</v>
      </c>
    </row>
    <row r="289" spans="1:15" ht="20.399999999999999">
      <c r="A289" s="1" t="s">
        <v>785</v>
      </c>
      <c r="B289" s="7" t="s">
        <v>793</v>
      </c>
      <c r="C289" s="11">
        <v>9.8000000000000004E-2</v>
      </c>
      <c r="D289" s="11">
        <v>0.1</v>
      </c>
      <c r="E289" s="11">
        <v>0</v>
      </c>
      <c r="F289" s="15"/>
      <c r="G289" s="28">
        <v>3</v>
      </c>
      <c r="H289" s="31" t="s">
        <v>255</v>
      </c>
      <c r="I289" s="11">
        <v>0</v>
      </c>
      <c r="J289" s="11">
        <v>0</v>
      </c>
      <c r="K289" s="11">
        <v>0</v>
      </c>
      <c r="L289" s="11">
        <v>9.8000000000000004E-2</v>
      </c>
      <c r="M289" s="11">
        <v>0.1</v>
      </c>
      <c r="N289" s="30">
        <v>0</v>
      </c>
    </row>
    <row r="290" spans="1:15" ht="20.399999999999999">
      <c r="A290" s="1" t="s">
        <v>786</v>
      </c>
      <c r="B290" s="7" t="s">
        <v>794</v>
      </c>
      <c r="C290" s="11">
        <v>1.387</v>
      </c>
      <c r="D290" s="11">
        <v>1.415</v>
      </c>
      <c r="E290" s="11">
        <v>0</v>
      </c>
      <c r="F290" s="15"/>
      <c r="G290" s="28">
        <v>3</v>
      </c>
      <c r="H290" s="31" t="s">
        <v>255</v>
      </c>
      <c r="I290" s="11">
        <v>0</v>
      </c>
      <c r="J290" s="11">
        <v>0</v>
      </c>
      <c r="K290" s="11">
        <v>0</v>
      </c>
      <c r="L290" s="11">
        <v>1.387</v>
      </c>
      <c r="M290" s="11">
        <v>1.415</v>
      </c>
      <c r="N290" s="30">
        <v>0</v>
      </c>
    </row>
    <row r="291" spans="1:15">
      <c r="A291" s="1" t="s">
        <v>787</v>
      </c>
      <c r="B291" s="7" t="s">
        <v>796</v>
      </c>
      <c r="C291" s="11">
        <v>5.8999999999999997E-2</v>
      </c>
      <c r="D291" s="11">
        <v>0.04</v>
      </c>
      <c r="E291" s="11">
        <v>0</v>
      </c>
      <c r="F291" s="15"/>
      <c r="G291" s="28">
        <v>3</v>
      </c>
      <c r="H291" s="31" t="s">
        <v>255</v>
      </c>
      <c r="I291" s="11">
        <v>0.02</v>
      </c>
      <c r="J291" s="11">
        <v>0</v>
      </c>
      <c r="K291" s="11">
        <v>0</v>
      </c>
      <c r="L291" s="11">
        <v>3.9E-2</v>
      </c>
      <c r="M291" s="11">
        <v>0.04</v>
      </c>
      <c r="N291" s="30">
        <v>0</v>
      </c>
    </row>
    <row r="292" spans="1:15" ht="20.399999999999999">
      <c r="A292" s="1" t="s">
        <v>788</v>
      </c>
      <c r="B292" s="7" t="s">
        <v>797</v>
      </c>
      <c r="C292" s="11">
        <v>8.5000000000000006E-2</v>
      </c>
      <c r="D292" s="11">
        <v>0</v>
      </c>
      <c r="E292" s="11">
        <v>0</v>
      </c>
      <c r="F292" s="15"/>
      <c r="G292" s="28">
        <v>3</v>
      </c>
      <c r="H292" s="31" t="s">
        <v>255</v>
      </c>
      <c r="I292" s="11">
        <v>8.5000000000000006E-2</v>
      </c>
      <c r="J292" s="11">
        <v>0</v>
      </c>
      <c r="K292" s="11">
        <v>0</v>
      </c>
      <c r="L292" s="11">
        <v>0</v>
      </c>
      <c r="M292" s="11">
        <v>0</v>
      </c>
      <c r="N292" s="30">
        <v>0</v>
      </c>
    </row>
    <row r="293" spans="1:15">
      <c r="A293" s="1" t="s">
        <v>789</v>
      </c>
      <c r="B293" s="7" t="s">
        <v>798</v>
      </c>
      <c r="C293" s="11">
        <v>3.5000000000000003E-2</v>
      </c>
      <c r="D293" s="11">
        <v>3.5999999999999997E-2</v>
      </c>
      <c r="E293" s="11">
        <v>0</v>
      </c>
      <c r="F293" s="15"/>
      <c r="G293" s="28">
        <v>3</v>
      </c>
      <c r="H293" s="31" t="s">
        <v>255</v>
      </c>
      <c r="I293" s="11">
        <v>0</v>
      </c>
      <c r="J293" s="11">
        <v>0</v>
      </c>
      <c r="K293" s="11">
        <v>0</v>
      </c>
      <c r="L293" s="11">
        <v>3.5000000000000003E-2</v>
      </c>
      <c r="M293" s="11">
        <v>3.5999999999999997E-2</v>
      </c>
      <c r="N293" s="30">
        <v>0</v>
      </c>
    </row>
    <row r="294" spans="1:15">
      <c r="A294" s="1" t="s">
        <v>799</v>
      </c>
      <c r="B294" s="7" t="s">
        <v>808</v>
      </c>
      <c r="C294" s="11">
        <v>0.41899999999999998</v>
      </c>
      <c r="D294" s="11">
        <v>0.42699999999999999</v>
      </c>
      <c r="E294" s="11">
        <v>0</v>
      </c>
      <c r="F294" s="15"/>
      <c r="G294" s="28">
        <v>3</v>
      </c>
      <c r="H294" s="31" t="s">
        <v>255</v>
      </c>
      <c r="I294" s="11">
        <v>0</v>
      </c>
      <c r="J294" s="11">
        <v>0</v>
      </c>
      <c r="K294" s="11">
        <v>0</v>
      </c>
      <c r="L294" s="11">
        <v>0.41899999999999998</v>
      </c>
      <c r="M294" s="11">
        <v>0.42699999999999999</v>
      </c>
      <c r="N294" s="30">
        <v>0</v>
      </c>
    </row>
    <row r="295" spans="1:15" ht="20.399999999999999">
      <c r="A295" s="1" t="s">
        <v>800</v>
      </c>
      <c r="B295" s="7" t="s">
        <v>809</v>
      </c>
      <c r="C295" s="11">
        <v>2.5999999999999999E-2</v>
      </c>
      <c r="D295" s="11">
        <v>2.7E-2</v>
      </c>
      <c r="E295" s="11">
        <v>0</v>
      </c>
      <c r="F295" s="15"/>
      <c r="G295" s="28">
        <v>3</v>
      </c>
      <c r="H295" s="31" t="s">
        <v>255</v>
      </c>
      <c r="I295" s="11">
        <v>0</v>
      </c>
      <c r="J295" s="11">
        <v>0</v>
      </c>
      <c r="K295" s="11">
        <v>0</v>
      </c>
      <c r="L295" s="11">
        <v>2.5999999999999999E-2</v>
      </c>
      <c r="M295" s="11">
        <v>2.7E-2</v>
      </c>
      <c r="N295" s="30">
        <v>0</v>
      </c>
    </row>
    <row r="296" spans="1:15">
      <c r="A296" s="1" t="s">
        <v>801</v>
      </c>
      <c r="B296" s="7" t="s">
        <v>810</v>
      </c>
      <c r="C296" s="11">
        <v>0.245</v>
      </c>
      <c r="D296" s="11">
        <v>0.25</v>
      </c>
      <c r="E296" s="11">
        <v>0</v>
      </c>
      <c r="F296" s="15"/>
      <c r="G296" s="28">
        <v>3</v>
      </c>
      <c r="H296" s="31" t="s">
        <v>255</v>
      </c>
      <c r="I296" s="11">
        <v>0</v>
      </c>
      <c r="J296" s="11">
        <v>0</v>
      </c>
      <c r="K296" s="11">
        <v>0</v>
      </c>
      <c r="L296" s="11">
        <v>0.245</v>
      </c>
      <c r="M296" s="11">
        <v>0.25</v>
      </c>
      <c r="N296" s="30">
        <v>0</v>
      </c>
    </row>
    <row r="297" spans="1:15">
      <c r="A297" s="1" t="s">
        <v>802</v>
      </c>
      <c r="B297" s="7" t="s">
        <v>811</v>
      </c>
      <c r="C297" s="11">
        <v>0.435</v>
      </c>
      <c r="D297" s="11">
        <v>0.44400000000000001</v>
      </c>
      <c r="E297" s="11">
        <v>0</v>
      </c>
      <c r="F297" s="15"/>
      <c r="G297" s="28">
        <v>3</v>
      </c>
      <c r="H297" s="31" t="s">
        <v>255</v>
      </c>
      <c r="I297" s="11">
        <v>0</v>
      </c>
      <c r="J297" s="11">
        <v>0</v>
      </c>
      <c r="K297" s="11">
        <v>0</v>
      </c>
      <c r="L297" s="11">
        <v>0.435</v>
      </c>
      <c r="M297" s="11">
        <v>0.44400000000000001</v>
      </c>
      <c r="N297" s="30">
        <v>0</v>
      </c>
    </row>
    <row r="298" spans="1:15">
      <c r="A298" s="1" t="s">
        <v>803</v>
      </c>
      <c r="B298" s="7" t="s">
        <v>812</v>
      </c>
      <c r="C298" s="11">
        <v>0.39500000000000002</v>
      </c>
      <c r="D298" s="11">
        <v>0.40300000000000002</v>
      </c>
      <c r="E298" s="11">
        <v>0</v>
      </c>
      <c r="F298" s="15">
        <v>30</v>
      </c>
      <c r="G298" s="28">
        <v>3</v>
      </c>
      <c r="H298" s="31" t="s">
        <v>255</v>
      </c>
      <c r="I298" s="11">
        <v>0</v>
      </c>
      <c r="J298" s="11">
        <v>0</v>
      </c>
      <c r="K298" s="11">
        <v>0</v>
      </c>
      <c r="L298" s="11">
        <v>0.39500000000000002</v>
      </c>
      <c r="M298" s="11">
        <v>0.40300000000000002</v>
      </c>
      <c r="N298" s="30">
        <v>0</v>
      </c>
    </row>
    <row r="299" spans="1:15">
      <c r="A299" s="1" t="s">
        <v>804</v>
      </c>
      <c r="B299" s="7" t="s">
        <v>813</v>
      </c>
      <c r="C299" s="11">
        <v>0.39300000000000002</v>
      </c>
      <c r="D299" s="11">
        <v>0.40100000000000002</v>
      </c>
      <c r="E299" s="11">
        <v>0</v>
      </c>
      <c r="F299" s="15"/>
      <c r="G299" s="28">
        <v>3</v>
      </c>
      <c r="H299" s="31" t="s">
        <v>255</v>
      </c>
      <c r="I299" s="11">
        <v>0</v>
      </c>
      <c r="J299" s="11">
        <v>0</v>
      </c>
      <c r="K299" s="11">
        <v>0</v>
      </c>
      <c r="L299" s="11">
        <v>0.39300000000000002</v>
      </c>
      <c r="M299" s="11">
        <v>0.40100000000000002</v>
      </c>
      <c r="N299" s="30">
        <v>0</v>
      </c>
    </row>
    <row r="300" spans="1:15">
      <c r="A300" s="1" t="s">
        <v>805</v>
      </c>
      <c r="B300" s="7" t="s">
        <v>814</v>
      </c>
      <c r="C300" s="11">
        <v>9.8000000000000004E-2</v>
      </c>
      <c r="D300" s="11">
        <v>0.1</v>
      </c>
      <c r="E300" s="11">
        <v>0</v>
      </c>
      <c r="F300" s="15"/>
      <c r="G300" s="28">
        <v>3</v>
      </c>
      <c r="H300" s="31" t="s">
        <v>255</v>
      </c>
      <c r="I300" s="11">
        <v>0</v>
      </c>
      <c r="J300" s="11">
        <v>0</v>
      </c>
      <c r="K300" s="11">
        <v>0</v>
      </c>
      <c r="L300" s="11">
        <v>9.8000000000000004E-2</v>
      </c>
      <c r="M300" s="11">
        <v>0.1</v>
      </c>
      <c r="N300" s="30">
        <v>0</v>
      </c>
    </row>
    <row r="301" spans="1:15">
      <c r="A301" s="1" t="s">
        <v>806</v>
      </c>
      <c r="B301" s="7" t="s">
        <v>815</v>
      </c>
      <c r="C301" s="11">
        <v>5.2999999999999999E-2</v>
      </c>
      <c r="D301" s="11">
        <v>5.3999999999999999E-2</v>
      </c>
      <c r="E301" s="11">
        <v>0</v>
      </c>
      <c r="F301" s="15"/>
      <c r="G301" s="28">
        <v>3</v>
      </c>
      <c r="H301" s="31" t="s">
        <v>255</v>
      </c>
      <c r="I301" s="11">
        <v>0</v>
      </c>
      <c r="J301" s="11">
        <v>0</v>
      </c>
      <c r="K301" s="11">
        <v>0</v>
      </c>
      <c r="L301" s="11">
        <v>5.2999999999999999E-2</v>
      </c>
      <c r="M301" s="11">
        <v>5.3999999999999999E-2</v>
      </c>
      <c r="N301" s="30">
        <v>0</v>
      </c>
    </row>
    <row r="302" spans="1:15">
      <c r="A302" s="1" t="s">
        <v>807</v>
      </c>
      <c r="B302" s="7" t="s">
        <v>816</v>
      </c>
      <c r="C302" s="11">
        <v>0.28799999999999998</v>
      </c>
      <c r="D302" s="11">
        <v>0.29399999999999998</v>
      </c>
      <c r="E302" s="11">
        <v>0</v>
      </c>
      <c r="F302" s="15"/>
      <c r="G302" s="28">
        <v>3</v>
      </c>
      <c r="H302" s="31" t="s">
        <v>255</v>
      </c>
      <c r="I302" s="11">
        <v>0</v>
      </c>
      <c r="J302" s="11">
        <v>0</v>
      </c>
      <c r="K302" s="11">
        <v>0</v>
      </c>
      <c r="L302" s="11">
        <v>0.28799999999999998</v>
      </c>
      <c r="M302" s="11">
        <v>0.29399999999999998</v>
      </c>
      <c r="N302" s="30">
        <v>0</v>
      </c>
    </row>
    <row r="303" spans="1:15" ht="20.399999999999999">
      <c r="A303" s="1" t="s">
        <v>285</v>
      </c>
      <c r="B303" s="7" t="s">
        <v>1026</v>
      </c>
      <c r="C303" s="11">
        <v>3.35</v>
      </c>
      <c r="D303" s="11">
        <v>2.0499999999999998</v>
      </c>
      <c r="E303" s="11">
        <v>0.75</v>
      </c>
      <c r="F303" s="15"/>
      <c r="G303" s="28">
        <v>13</v>
      </c>
      <c r="H303" s="31" t="s">
        <v>276</v>
      </c>
      <c r="I303" s="11">
        <v>0.05</v>
      </c>
      <c r="J303" s="11">
        <v>0.05</v>
      </c>
      <c r="K303" s="11">
        <v>0</v>
      </c>
      <c r="L303" s="11">
        <v>3.3</v>
      </c>
      <c r="M303" s="11">
        <v>2</v>
      </c>
      <c r="N303" s="22">
        <v>0.75</v>
      </c>
      <c r="O303" s="1" t="s">
        <v>1027</v>
      </c>
    </row>
    <row r="304" spans="1:15" ht="30.6">
      <c r="A304" s="1" t="s">
        <v>286</v>
      </c>
      <c r="B304" s="7" t="s">
        <v>1029</v>
      </c>
      <c r="C304" s="11">
        <v>0.5</v>
      </c>
      <c r="D304" s="11">
        <v>2.1</v>
      </c>
      <c r="E304" s="11">
        <v>3.1</v>
      </c>
      <c r="F304" s="15"/>
      <c r="G304" s="28">
        <v>20</v>
      </c>
      <c r="H304" s="31" t="s">
        <v>276</v>
      </c>
      <c r="I304" s="11">
        <v>0.5</v>
      </c>
      <c r="J304" s="11">
        <v>2</v>
      </c>
      <c r="K304" s="11">
        <v>3</v>
      </c>
      <c r="L304" s="11">
        <v>0</v>
      </c>
      <c r="M304" s="11">
        <v>0.1</v>
      </c>
      <c r="N304" s="22">
        <v>0.1</v>
      </c>
      <c r="O304" s="1" t="s">
        <v>1028</v>
      </c>
    </row>
    <row r="305" spans="1:15">
      <c r="A305" s="1" t="s">
        <v>817</v>
      </c>
      <c r="B305" s="7" t="s">
        <v>837</v>
      </c>
      <c r="C305" s="11">
        <v>5.1999999999999998E-2</v>
      </c>
      <c r="D305" s="11">
        <v>5.2999999999999999E-2</v>
      </c>
      <c r="E305" s="11">
        <v>0</v>
      </c>
      <c r="F305" s="15"/>
      <c r="G305" s="28">
        <v>3</v>
      </c>
      <c r="H305" s="31" t="s">
        <v>255</v>
      </c>
      <c r="I305" s="11">
        <v>0</v>
      </c>
      <c r="J305" s="11">
        <v>0</v>
      </c>
      <c r="K305" s="11">
        <v>0</v>
      </c>
      <c r="L305" s="11">
        <v>5.1999999999999998E-2</v>
      </c>
      <c r="M305" s="11">
        <v>5.2999999999999999E-2</v>
      </c>
      <c r="N305" s="22">
        <v>0</v>
      </c>
    </row>
    <row r="306" spans="1:15">
      <c r="A306" s="1" t="s">
        <v>818</v>
      </c>
      <c r="B306" s="7" t="s">
        <v>838</v>
      </c>
      <c r="C306" s="11">
        <v>0.129</v>
      </c>
      <c r="D306" s="11">
        <v>0.13200000000000001</v>
      </c>
      <c r="E306" s="11">
        <v>0</v>
      </c>
      <c r="F306" s="15"/>
      <c r="G306" s="28">
        <v>3</v>
      </c>
      <c r="H306" s="31" t="s">
        <v>255</v>
      </c>
      <c r="I306" s="11">
        <v>0</v>
      </c>
      <c r="J306" s="11">
        <v>0</v>
      </c>
      <c r="K306" s="11">
        <v>0</v>
      </c>
      <c r="L306" s="11">
        <v>0.129</v>
      </c>
      <c r="M306" s="11">
        <v>0.13200000000000001</v>
      </c>
      <c r="N306" s="22">
        <v>0</v>
      </c>
    </row>
    <row r="307" spans="1:15">
      <c r="A307" s="1" t="s">
        <v>819</v>
      </c>
      <c r="B307" s="7" t="s">
        <v>839</v>
      </c>
      <c r="C307" s="11">
        <v>0.54700000000000004</v>
      </c>
      <c r="D307" s="11">
        <v>0.55800000000000005</v>
      </c>
      <c r="E307" s="11">
        <v>0</v>
      </c>
      <c r="F307" s="15"/>
      <c r="G307" s="28">
        <v>3</v>
      </c>
      <c r="H307" s="31" t="s">
        <v>255</v>
      </c>
      <c r="I307" s="11">
        <v>0</v>
      </c>
      <c r="J307" s="11">
        <v>0</v>
      </c>
      <c r="K307" s="11">
        <v>0</v>
      </c>
      <c r="L307" s="11">
        <v>0.54700000000000004</v>
      </c>
      <c r="M307" s="11">
        <v>0.55800000000000005</v>
      </c>
      <c r="N307" s="22">
        <v>0</v>
      </c>
    </row>
    <row r="308" spans="1:15" ht="20.399999999999999">
      <c r="A308" s="1" t="s">
        <v>820</v>
      </c>
      <c r="B308" s="7" t="s">
        <v>840</v>
      </c>
      <c r="C308" s="11">
        <v>0.27800000000000002</v>
      </c>
      <c r="D308" s="11">
        <v>0.28399999999999997</v>
      </c>
      <c r="E308" s="11">
        <v>0</v>
      </c>
      <c r="F308" s="15"/>
      <c r="G308" s="28">
        <v>3</v>
      </c>
      <c r="H308" s="31" t="s">
        <v>255</v>
      </c>
      <c r="I308" s="11">
        <v>0</v>
      </c>
      <c r="J308" s="11">
        <v>0</v>
      </c>
      <c r="K308" s="11">
        <v>0</v>
      </c>
      <c r="L308" s="11">
        <v>0.27800000000000002</v>
      </c>
      <c r="M308" s="11">
        <v>0.28399999999999997</v>
      </c>
      <c r="N308" s="22">
        <v>0</v>
      </c>
    </row>
    <row r="309" spans="1:15">
      <c r="A309" s="1" t="s">
        <v>821</v>
      </c>
      <c r="B309" s="7" t="s">
        <v>841</v>
      </c>
      <c r="C309" s="11">
        <v>0.23300000000000001</v>
      </c>
      <c r="D309" s="11">
        <v>0.23799999999999999</v>
      </c>
      <c r="E309" s="11">
        <v>0</v>
      </c>
      <c r="F309" s="15"/>
      <c r="G309" s="28">
        <v>3</v>
      </c>
      <c r="H309" s="31" t="s">
        <v>255</v>
      </c>
      <c r="I309" s="11">
        <v>0</v>
      </c>
      <c r="J309" s="11">
        <v>0</v>
      </c>
      <c r="K309" s="11">
        <v>0</v>
      </c>
      <c r="L309" s="11">
        <v>0.23300000000000001</v>
      </c>
      <c r="M309" s="11">
        <v>0.23799999999999999</v>
      </c>
      <c r="N309" s="22">
        <v>0</v>
      </c>
    </row>
    <row r="310" spans="1:15" ht="20.399999999999999">
      <c r="A310" s="1" t="s">
        <v>822</v>
      </c>
      <c r="B310" s="7" t="s">
        <v>842</v>
      </c>
      <c r="C310" s="11">
        <v>0.06</v>
      </c>
      <c r="D310" s="11">
        <v>6.0999999999999999E-2</v>
      </c>
      <c r="E310" s="11">
        <v>0</v>
      </c>
      <c r="F310" s="15"/>
      <c r="G310" s="28">
        <v>3</v>
      </c>
      <c r="H310" s="31" t="s">
        <v>255</v>
      </c>
      <c r="I310" s="11">
        <v>0</v>
      </c>
      <c r="J310" s="11">
        <v>0</v>
      </c>
      <c r="K310" s="11">
        <v>0</v>
      </c>
      <c r="L310" s="11">
        <v>0.06</v>
      </c>
      <c r="M310" s="11">
        <v>6.0999999999999999E-2</v>
      </c>
      <c r="N310" s="22">
        <v>0</v>
      </c>
    </row>
    <row r="311" spans="1:15" ht="20.399999999999999">
      <c r="A311" s="1" t="s">
        <v>823</v>
      </c>
      <c r="B311" s="7" t="s">
        <v>843</v>
      </c>
      <c r="C311" s="11">
        <v>0.04</v>
      </c>
      <c r="D311" s="11">
        <v>4.1000000000000002E-2</v>
      </c>
      <c r="E311" s="11">
        <v>0</v>
      </c>
      <c r="F311" s="15"/>
      <c r="G311" s="28">
        <v>3</v>
      </c>
      <c r="H311" s="31" t="s">
        <v>255</v>
      </c>
      <c r="I311" s="11">
        <v>0</v>
      </c>
      <c r="J311" s="11">
        <v>0</v>
      </c>
      <c r="K311" s="11">
        <v>0</v>
      </c>
      <c r="L311" s="11">
        <v>0.04</v>
      </c>
      <c r="M311" s="11">
        <v>4.1000000000000002E-2</v>
      </c>
      <c r="N311" s="22">
        <v>0</v>
      </c>
    </row>
    <row r="312" spans="1:15" ht="20.399999999999999">
      <c r="A312" s="1" t="s">
        <v>824</v>
      </c>
      <c r="B312" s="7" t="s">
        <v>844</v>
      </c>
      <c r="C312" s="11">
        <v>0.46300000000000002</v>
      </c>
      <c r="D312" s="11">
        <v>0.47199999999999998</v>
      </c>
      <c r="E312" s="11">
        <v>0</v>
      </c>
      <c r="F312" s="15"/>
      <c r="G312" s="28">
        <v>3</v>
      </c>
      <c r="H312" s="31" t="s">
        <v>255</v>
      </c>
      <c r="I312" s="11">
        <v>0</v>
      </c>
      <c r="J312" s="11">
        <v>0</v>
      </c>
      <c r="K312" s="11">
        <v>0</v>
      </c>
      <c r="L312" s="11">
        <v>0.46300000000000002</v>
      </c>
      <c r="M312" s="11">
        <v>0.47199999999999998</v>
      </c>
      <c r="N312" s="22">
        <v>0</v>
      </c>
    </row>
    <row r="313" spans="1:15">
      <c r="A313" s="1" t="s">
        <v>825</v>
      </c>
      <c r="B313" s="7" t="s">
        <v>845</v>
      </c>
      <c r="C313" s="11">
        <v>3.5000000000000003E-2</v>
      </c>
      <c r="D313" s="11">
        <v>3.5999999999999997E-2</v>
      </c>
      <c r="E313" s="11">
        <v>0</v>
      </c>
      <c r="F313" s="15"/>
      <c r="G313" s="28">
        <v>2</v>
      </c>
      <c r="H313" s="31" t="s">
        <v>255</v>
      </c>
      <c r="I313" s="11">
        <v>0</v>
      </c>
      <c r="J313" s="11">
        <v>0</v>
      </c>
      <c r="K313" s="11">
        <v>0</v>
      </c>
      <c r="L313" s="11">
        <v>3.5000000000000003E-2</v>
      </c>
      <c r="M313" s="11">
        <v>3.5999999999999997E-2</v>
      </c>
      <c r="N313" s="22">
        <v>0</v>
      </c>
    </row>
    <row r="314" spans="1:15">
      <c r="A314" s="1" t="s">
        <v>846</v>
      </c>
      <c r="B314" s="7" t="s">
        <v>847</v>
      </c>
      <c r="C314" s="11">
        <v>0.30499999999999999</v>
      </c>
      <c r="D314" s="11">
        <v>0.311</v>
      </c>
      <c r="E314" s="11">
        <v>0</v>
      </c>
      <c r="F314" s="15"/>
      <c r="G314" s="28">
        <v>0</v>
      </c>
      <c r="H314" s="31" t="s">
        <v>255</v>
      </c>
      <c r="I314" s="11">
        <v>0</v>
      </c>
      <c r="J314" s="11">
        <v>0</v>
      </c>
      <c r="K314" s="11">
        <v>0</v>
      </c>
      <c r="L314" s="11">
        <v>0.30499999999999999</v>
      </c>
      <c r="M314" s="11">
        <v>0.311</v>
      </c>
      <c r="N314" s="30">
        <v>0</v>
      </c>
    </row>
    <row r="315" spans="1:15">
      <c r="A315" s="1" t="s">
        <v>873</v>
      </c>
      <c r="B315" s="7" t="s">
        <v>874</v>
      </c>
      <c r="C315" s="11">
        <v>0.65300000000000002</v>
      </c>
      <c r="D315" s="11">
        <v>0</v>
      </c>
      <c r="E315" s="11">
        <v>0</v>
      </c>
      <c r="F315" s="15"/>
      <c r="G315" s="28">
        <v>3</v>
      </c>
      <c r="H315" s="31" t="s">
        <v>255</v>
      </c>
      <c r="I315" s="11">
        <v>0.65300000000000002</v>
      </c>
      <c r="J315" s="11">
        <v>0</v>
      </c>
      <c r="K315" s="11">
        <v>0</v>
      </c>
      <c r="L315" s="11">
        <v>0</v>
      </c>
      <c r="M315" s="11">
        <v>0</v>
      </c>
      <c r="N315" s="30">
        <v>0</v>
      </c>
    </row>
    <row r="316" spans="1:15">
      <c r="A316" s="1" t="s">
        <v>197</v>
      </c>
      <c r="B316" s="7" t="s">
        <v>1030</v>
      </c>
      <c r="C316" s="11">
        <v>35.737000000000002</v>
      </c>
      <c r="D316" s="11">
        <v>3.226</v>
      </c>
      <c r="E316" s="11">
        <v>0</v>
      </c>
      <c r="F316" s="15"/>
      <c r="G316" s="28">
        <v>2</v>
      </c>
      <c r="H316" s="31" t="s">
        <v>255</v>
      </c>
      <c r="I316" s="11">
        <v>32.573999999999998</v>
      </c>
      <c r="J316" s="11">
        <v>0</v>
      </c>
      <c r="K316" s="11">
        <v>0</v>
      </c>
      <c r="L316" s="11">
        <v>3.1629999999999998</v>
      </c>
      <c r="M316" s="11">
        <v>3.226</v>
      </c>
      <c r="N316" s="30">
        <v>0</v>
      </c>
      <c r="O316" s="1" t="s">
        <v>1031</v>
      </c>
    </row>
    <row r="317" spans="1:15">
      <c r="A317" s="1" t="s">
        <v>856</v>
      </c>
      <c r="B317" s="7" t="s">
        <v>857</v>
      </c>
      <c r="C317" s="11">
        <v>0.496</v>
      </c>
      <c r="D317" s="11">
        <v>0.50600000000000001</v>
      </c>
      <c r="E317" s="11">
        <v>0</v>
      </c>
      <c r="F317" s="15"/>
      <c r="G317" s="28">
        <v>3</v>
      </c>
      <c r="H317" s="31" t="s">
        <v>255</v>
      </c>
      <c r="I317" s="11">
        <v>0</v>
      </c>
      <c r="J317" s="11">
        <v>0</v>
      </c>
      <c r="K317" s="11">
        <v>0</v>
      </c>
      <c r="L317" s="11">
        <v>0.496</v>
      </c>
      <c r="M317" s="11">
        <v>0.50600000000000001</v>
      </c>
      <c r="N317" s="30">
        <v>0</v>
      </c>
    </row>
    <row r="318" spans="1:15">
      <c r="A318" s="1" t="s">
        <v>858</v>
      </c>
      <c r="B318" s="7" t="s">
        <v>862</v>
      </c>
      <c r="C318" s="11">
        <v>0.10299999999999999</v>
      </c>
      <c r="D318" s="11">
        <v>0.105</v>
      </c>
      <c r="E318" s="11">
        <v>0</v>
      </c>
      <c r="F318" s="15"/>
      <c r="G318" s="28">
        <v>3</v>
      </c>
      <c r="H318" s="31" t="s">
        <v>255</v>
      </c>
      <c r="I318" s="11">
        <v>0</v>
      </c>
      <c r="J318" s="11">
        <v>0</v>
      </c>
      <c r="K318" s="11">
        <v>0</v>
      </c>
      <c r="L318" s="11">
        <v>0.10299999999999999</v>
      </c>
      <c r="M318" s="11">
        <v>0.105</v>
      </c>
      <c r="N318" s="30">
        <v>0</v>
      </c>
    </row>
    <row r="319" spans="1:15">
      <c r="A319" s="1" t="s">
        <v>859</v>
      </c>
      <c r="B319" s="7" t="s">
        <v>863</v>
      </c>
      <c r="C319" s="11">
        <v>0.104</v>
      </c>
      <c r="D319" s="11">
        <v>0.106</v>
      </c>
      <c r="E319" s="11">
        <v>0</v>
      </c>
      <c r="F319" s="15"/>
      <c r="G319" s="28">
        <v>3</v>
      </c>
      <c r="H319" s="31" t="s">
        <v>255</v>
      </c>
      <c r="I319" s="11">
        <v>0</v>
      </c>
      <c r="J319" s="11">
        <v>0</v>
      </c>
      <c r="K319" s="11">
        <v>0</v>
      </c>
      <c r="L319" s="11">
        <v>0.104</v>
      </c>
      <c r="M319" s="11">
        <v>0.106</v>
      </c>
      <c r="N319" s="30">
        <v>0</v>
      </c>
    </row>
    <row r="320" spans="1:15" ht="20.399999999999999">
      <c r="A320" s="1" t="s">
        <v>860</v>
      </c>
      <c r="B320" s="7" t="s">
        <v>864</v>
      </c>
      <c r="C320" s="11">
        <v>0.04</v>
      </c>
      <c r="D320" s="11">
        <v>4.1000000000000002E-2</v>
      </c>
      <c r="E320" s="11">
        <v>0</v>
      </c>
      <c r="F320" s="15"/>
      <c r="G320" s="28">
        <v>3</v>
      </c>
      <c r="H320" s="31" t="s">
        <v>255</v>
      </c>
      <c r="I320" s="11">
        <v>0</v>
      </c>
      <c r="J320" s="11">
        <v>0</v>
      </c>
      <c r="K320" s="11">
        <v>0</v>
      </c>
      <c r="L320" s="11">
        <v>0.04</v>
      </c>
      <c r="M320" s="11">
        <v>4.1000000000000002E-2</v>
      </c>
      <c r="N320" s="30">
        <v>0</v>
      </c>
    </row>
    <row r="321" spans="1:15">
      <c r="A321" s="1" t="s">
        <v>861</v>
      </c>
      <c r="B321" s="7" t="s">
        <v>865</v>
      </c>
      <c r="C321" s="11">
        <v>0.96599999999999997</v>
      </c>
      <c r="D321" s="11">
        <v>0.98499999999999999</v>
      </c>
      <c r="E321" s="11">
        <v>0</v>
      </c>
      <c r="F321" s="15"/>
      <c r="G321" s="28">
        <v>3</v>
      </c>
      <c r="H321" s="31" t="s">
        <v>255</v>
      </c>
      <c r="I321" s="11">
        <v>0</v>
      </c>
      <c r="J321" s="11">
        <v>0</v>
      </c>
      <c r="K321" s="11">
        <v>0</v>
      </c>
      <c r="L321" s="11">
        <v>0.96599999999999997</v>
      </c>
      <c r="M321" s="11">
        <v>0.98499999999999999</v>
      </c>
      <c r="N321" s="30">
        <v>0</v>
      </c>
    </row>
    <row r="322" spans="1:15">
      <c r="A322" s="1" t="s">
        <v>866</v>
      </c>
      <c r="B322" s="7" t="s">
        <v>869</v>
      </c>
      <c r="C322" s="11">
        <v>0.39800000000000002</v>
      </c>
      <c r="D322" s="11">
        <v>0.40600000000000003</v>
      </c>
      <c r="E322" s="11">
        <v>0</v>
      </c>
      <c r="F322" s="15"/>
      <c r="G322" s="28">
        <v>3</v>
      </c>
      <c r="H322" s="31" t="s">
        <v>255</v>
      </c>
      <c r="I322" s="11">
        <v>0</v>
      </c>
      <c r="J322" s="11">
        <v>0</v>
      </c>
      <c r="K322" s="11">
        <v>0</v>
      </c>
      <c r="L322" s="11">
        <v>0.39800000000000002</v>
      </c>
      <c r="M322" s="11">
        <v>0.40600000000000003</v>
      </c>
      <c r="N322" s="30">
        <v>0</v>
      </c>
    </row>
    <row r="323" spans="1:15" ht="20.399999999999999">
      <c r="A323" s="1" t="s">
        <v>867</v>
      </c>
      <c r="B323" s="7" t="s">
        <v>870</v>
      </c>
      <c r="C323" s="11">
        <v>0.35799999999999998</v>
      </c>
      <c r="D323" s="11">
        <v>0.36499999999999999</v>
      </c>
      <c r="E323" s="11">
        <v>0</v>
      </c>
      <c r="F323" s="15"/>
      <c r="G323" s="28">
        <v>3</v>
      </c>
      <c r="H323" s="31" t="s">
        <v>255</v>
      </c>
      <c r="I323" s="11">
        <v>0</v>
      </c>
      <c r="J323" s="11">
        <v>0</v>
      </c>
      <c r="K323" s="11">
        <v>0</v>
      </c>
      <c r="L323" s="11">
        <v>0.35799999999999998</v>
      </c>
      <c r="M323" s="11">
        <v>0.36499999999999999</v>
      </c>
      <c r="N323" s="30">
        <v>0</v>
      </c>
    </row>
    <row r="324" spans="1:15">
      <c r="A324" s="1" t="s">
        <v>868</v>
      </c>
      <c r="B324" s="7" t="s">
        <v>871</v>
      </c>
      <c r="C324" s="11">
        <v>0.495</v>
      </c>
      <c r="D324" s="11">
        <v>0.505</v>
      </c>
      <c r="E324" s="11">
        <v>0</v>
      </c>
      <c r="F324" s="15"/>
      <c r="G324" s="28">
        <v>3</v>
      </c>
      <c r="H324" s="31" t="s">
        <v>255</v>
      </c>
      <c r="I324" s="11">
        <v>0</v>
      </c>
      <c r="J324" s="11">
        <v>0</v>
      </c>
      <c r="K324" s="11">
        <v>0</v>
      </c>
      <c r="L324" s="11">
        <v>0.495</v>
      </c>
      <c r="M324" s="11">
        <v>0.505</v>
      </c>
      <c r="N324" s="30">
        <v>0</v>
      </c>
    </row>
    <row r="325" spans="1:15">
      <c r="A325" s="1" t="s">
        <v>198</v>
      </c>
      <c r="B325" s="7" t="s">
        <v>128</v>
      </c>
      <c r="C325" s="11">
        <v>1.3480000000000001</v>
      </c>
      <c r="D325" s="11">
        <v>1.375</v>
      </c>
      <c r="E325" s="11">
        <v>0</v>
      </c>
      <c r="F325" s="15"/>
      <c r="G325" s="28">
        <v>2</v>
      </c>
      <c r="H325" s="31" t="s">
        <v>255</v>
      </c>
      <c r="I325" s="11">
        <v>0</v>
      </c>
      <c r="J325" s="11">
        <v>0</v>
      </c>
      <c r="K325" s="11">
        <v>0</v>
      </c>
      <c r="L325" s="11">
        <v>1.3480000000000001</v>
      </c>
      <c r="M325" s="11">
        <v>1.375</v>
      </c>
      <c r="N325" s="30">
        <v>0</v>
      </c>
    </row>
    <row r="326" spans="1:15">
      <c r="A326" s="1" t="s">
        <v>875</v>
      </c>
      <c r="B326" s="7" t="s">
        <v>880</v>
      </c>
      <c r="C326" s="11">
        <v>0.08</v>
      </c>
      <c r="D326" s="11">
        <v>8.2000000000000003E-2</v>
      </c>
      <c r="E326" s="11">
        <v>0</v>
      </c>
      <c r="F326" s="15"/>
      <c r="G326" s="28">
        <v>3</v>
      </c>
      <c r="H326" s="31" t="s">
        <v>255</v>
      </c>
      <c r="I326" s="11">
        <v>0</v>
      </c>
      <c r="J326" s="11">
        <v>0</v>
      </c>
      <c r="K326" s="11">
        <v>0</v>
      </c>
      <c r="L326" s="11">
        <v>0.08</v>
      </c>
      <c r="M326" s="11">
        <v>8.2000000000000003E-2</v>
      </c>
      <c r="N326" s="30">
        <v>0</v>
      </c>
    </row>
    <row r="327" spans="1:15" ht="20.399999999999999">
      <c r="A327" s="1" t="s">
        <v>876</v>
      </c>
      <c r="B327" s="7" t="s">
        <v>881</v>
      </c>
      <c r="C327" s="11">
        <v>0.219</v>
      </c>
      <c r="D327" s="11">
        <v>0.223</v>
      </c>
      <c r="E327" s="11">
        <v>0</v>
      </c>
      <c r="F327" s="15"/>
      <c r="G327" s="28">
        <v>3</v>
      </c>
      <c r="H327" s="31" t="s">
        <v>255</v>
      </c>
      <c r="I327" s="11">
        <v>0</v>
      </c>
      <c r="J327" s="11">
        <v>0</v>
      </c>
      <c r="K327" s="11">
        <v>0</v>
      </c>
      <c r="L327" s="11">
        <v>0.219</v>
      </c>
      <c r="M327" s="11">
        <v>0.223</v>
      </c>
      <c r="N327" s="30">
        <v>0</v>
      </c>
    </row>
    <row r="328" spans="1:15">
      <c r="A328" s="1" t="s">
        <v>877</v>
      </c>
      <c r="B328" s="7" t="s">
        <v>882</v>
      </c>
      <c r="C328" s="11">
        <v>1.7999999999999999E-2</v>
      </c>
      <c r="D328" s="11">
        <v>1.7999999999999999E-2</v>
      </c>
      <c r="E328" s="11">
        <v>0</v>
      </c>
      <c r="F328" s="15"/>
      <c r="G328" s="28">
        <v>3</v>
      </c>
      <c r="H328" s="31" t="s">
        <v>255</v>
      </c>
      <c r="I328" s="11">
        <v>0</v>
      </c>
      <c r="J328" s="11">
        <v>0</v>
      </c>
      <c r="K328" s="11">
        <v>0</v>
      </c>
      <c r="L328" s="11">
        <v>1.7999999999999999E-2</v>
      </c>
      <c r="M328" s="11">
        <v>1.7999999999999999E-2</v>
      </c>
      <c r="N328" s="30">
        <v>0</v>
      </c>
    </row>
    <row r="329" spans="1:15" ht="20.399999999999999">
      <c r="A329" s="1" t="s">
        <v>878</v>
      </c>
      <c r="B329" s="7" t="s">
        <v>883</v>
      </c>
      <c r="C329" s="11">
        <v>0.54</v>
      </c>
      <c r="D329" s="11">
        <v>0.55100000000000005</v>
      </c>
      <c r="E329" s="11">
        <v>0</v>
      </c>
      <c r="F329" s="15"/>
      <c r="G329" s="28">
        <v>3</v>
      </c>
      <c r="H329" s="31" t="s">
        <v>255</v>
      </c>
      <c r="I329" s="11">
        <v>0</v>
      </c>
      <c r="J329" s="11">
        <v>0</v>
      </c>
      <c r="K329" s="11">
        <v>0</v>
      </c>
      <c r="L329" s="11">
        <v>0.54</v>
      </c>
      <c r="M329" s="11">
        <v>0.55100000000000005</v>
      </c>
      <c r="N329" s="30">
        <v>0</v>
      </c>
    </row>
    <row r="330" spans="1:15">
      <c r="A330" s="1" t="s">
        <v>879</v>
      </c>
      <c r="B330" s="7" t="s">
        <v>884</v>
      </c>
      <c r="C330" s="11">
        <v>3.7999999999999999E-2</v>
      </c>
      <c r="D330" s="11">
        <v>3.9E-2</v>
      </c>
      <c r="E330" s="11">
        <v>0</v>
      </c>
      <c r="F330" s="15"/>
      <c r="G330" s="28">
        <v>3</v>
      </c>
      <c r="H330" s="31" t="s">
        <v>255</v>
      </c>
      <c r="I330" s="11">
        <v>0</v>
      </c>
      <c r="J330" s="11">
        <v>0</v>
      </c>
      <c r="K330" s="11">
        <v>0</v>
      </c>
      <c r="L330" s="11">
        <v>3.7999999999999999E-2</v>
      </c>
      <c r="M330" s="11">
        <v>3.9E-2</v>
      </c>
      <c r="N330" s="30">
        <v>0</v>
      </c>
    </row>
    <row r="331" spans="1:15">
      <c r="A331" s="1" t="s">
        <v>199</v>
      </c>
      <c r="B331" s="7" t="s">
        <v>44</v>
      </c>
      <c r="C331" s="11">
        <v>6.05</v>
      </c>
      <c r="D331" s="11">
        <v>6.1710000000000003</v>
      </c>
      <c r="E331" s="11">
        <v>0</v>
      </c>
      <c r="F331" s="15"/>
      <c r="G331" s="28">
        <v>2</v>
      </c>
      <c r="H331" s="31" t="s">
        <v>255</v>
      </c>
      <c r="I331" s="11">
        <v>0</v>
      </c>
      <c r="J331" s="11">
        <v>0</v>
      </c>
      <c r="K331" s="11">
        <v>0</v>
      </c>
      <c r="L331" s="11">
        <v>6.05</v>
      </c>
      <c r="M331" s="11">
        <v>6.1710000000000003</v>
      </c>
      <c r="N331" s="30">
        <v>0</v>
      </c>
    </row>
    <row r="332" spans="1:15">
      <c r="A332" s="1" t="s">
        <v>200</v>
      </c>
      <c r="B332" s="7" t="s">
        <v>129</v>
      </c>
      <c r="C332" s="11">
        <v>1.401</v>
      </c>
      <c r="D332" s="11">
        <v>1.429</v>
      </c>
      <c r="E332" s="11">
        <v>0</v>
      </c>
      <c r="F332" s="15"/>
      <c r="G332" s="28">
        <v>2</v>
      </c>
      <c r="H332" s="31" t="s">
        <v>255</v>
      </c>
      <c r="I332" s="11">
        <v>0</v>
      </c>
      <c r="J332" s="11">
        <v>0</v>
      </c>
      <c r="K332" s="11">
        <v>0</v>
      </c>
      <c r="L332" s="11">
        <v>1.401</v>
      </c>
      <c r="M332" s="11">
        <v>1.429</v>
      </c>
      <c r="N332" s="30">
        <v>0</v>
      </c>
    </row>
    <row r="333" spans="1:15">
      <c r="A333" s="1" t="s">
        <v>201</v>
      </c>
      <c r="B333" s="7" t="s">
        <v>130</v>
      </c>
      <c r="C333" s="11">
        <v>1.1040000000000001</v>
      </c>
      <c r="D333" s="11">
        <v>1.1259999999999999</v>
      </c>
      <c r="E333" s="11">
        <v>0</v>
      </c>
      <c r="F333" s="15"/>
      <c r="G333" s="28">
        <v>2</v>
      </c>
      <c r="H333" s="31" t="s">
        <v>255</v>
      </c>
      <c r="I333" s="11">
        <v>0</v>
      </c>
      <c r="J333" s="11">
        <v>0</v>
      </c>
      <c r="K333" s="11">
        <v>0</v>
      </c>
      <c r="L333" s="11">
        <v>1.1040000000000001</v>
      </c>
      <c r="M333" s="11">
        <v>1.1259999999999999</v>
      </c>
      <c r="N333" s="30">
        <v>0</v>
      </c>
    </row>
    <row r="334" spans="1:15">
      <c r="A334" s="1" t="s">
        <v>202</v>
      </c>
      <c r="B334" s="7" t="s">
        <v>1032</v>
      </c>
      <c r="C334" s="11">
        <v>0</v>
      </c>
      <c r="D334" s="11">
        <v>0</v>
      </c>
      <c r="E334" s="11">
        <v>0</v>
      </c>
      <c r="F334" s="15"/>
      <c r="G334" s="28">
        <v>0</v>
      </c>
      <c r="H334" s="31" t="s">
        <v>255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30">
        <v>0</v>
      </c>
      <c r="O334" s="1" t="s">
        <v>1033</v>
      </c>
    </row>
    <row r="335" spans="1:15">
      <c r="A335" s="1" t="s">
        <v>898</v>
      </c>
      <c r="B335" s="7" t="s">
        <v>36</v>
      </c>
      <c r="C335" s="11">
        <v>5.7190000000000003</v>
      </c>
      <c r="D335" s="11">
        <v>5.7519999999999998</v>
      </c>
      <c r="E335" s="11">
        <v>0</v>
      </c>
      <c r="F335" s="15"/>
      <c r="G335" s="28">
        <v>2</v>
      </c>
      <c r="H335" s="31" t="s">
        <v>255</v>
      </c>
      <c r="I335" s="11">
        <v>0.08</v>
      </c>
      <c r="J335" s="11">
        <v>0</v>
      </c>
      <c r="K335" s="11">
        <v>0</v>
      </c>
      <c r="L335" s="11">
        <v>5.6390000000000002</v>
      </c>
      <c r="M335" s="11">
        <v>5.7519999999999998</v>
      </c>
      <c r="N335" s="30">
        <v>0</v>
      </c>
    </row>
    <row r="336" spans="1:15" ht="20.399999999999999">
      <c r="A336" s="1" t="s">
        <v>899</v>
      </c>
      <c r="B336" s="7" t="s">
        <v>51</v>
      </c>
      <c r="C336" s="11">
        <v>0.77400000000000002</v>
      </c>
      <c r="D336" s="11">
        <v>0.78900000000000003</v>
      </c>
      <c r="E336" s="11">
        <v>0</v>
      </c>
      <c r="F336" s="15"/>
      <c r="G336" s="28">
        <v>2</v>
      </c>
      <c r="H336" s="31" t="s">
        <v>255</v>
      </c>
      <c r="I336" s="11">
        <v>0</v>
      </c>
      <c r="J336" s="11">
        <v>0</v>
      </c>
      <c r="K336" s="11">
        <v>0</v>
      </c>
      <c r="L336" s="11">
        <v>0.77400000000000002</v>
      </c>
      <c r="M336" s="11">
        <v>0.78900000000000003</v>
      </c>
      <c r="N336" s="30">
        <v>0</v>
      </c>
    </row>
    <row r="337" spans="1:15">
      <c r="A337" s="1" t="s">
        <v>900</v>
      </c>
      <c r="B337" s="7" t="s">
        <v>45</v>
      </c>
      <c r="C337" s="11">
        <v>0.22900000000000001</v>
      </c>
      <c r="D337" s="11">
        <v>0.23400000000000001</v>
      </c>
      <c r="E337" s="11">
        <v>0</v>
      </c>
      <c r="F337" s="15"/>
      <c r="G337" s="28">
        <v>3</v>
      </c>
      <c r="H337" s="31" t="s">
        <v>255</v>
      </c>
      <c r="I337" s="11">
        <v>0</v>
      </c>
      <c r="J337" s="11">
        <v>0</v>
      </c>
      <c r="K337" s="11">
        <v>0</v>
      </c>
      <c r="L337" s="11">
        <v>0.22900000000000001</v>
      </c>
      <c r="M337" s="11">
        <v>0.23400000000000001</v>
      </c>
      <c r="N337" s="30">
        <v>0</v>
      </c>
    </row>
    <row r="338" spans="1:15" ht="30.6">
      <c r="A338" s="1" t="s">
        <v>895</v>
      </c>
      <c r="B338" s="7" t="s">
        <v>1034</v>
      </c>
      <c r="C338" s="11">
        <v>0</v>
      </c>
      <c r="D338" s="11">
        <v>0</v>
      </c>
      <c r="E338" s="11">
        <v>0</v>
      </c>
      <c r="F338" s="15"/>
      <c r="G338" s="28">
        <v>0</v>
      </c>
      <c r="H338" s="31" t="s">
        <v>255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30">
        <v>0</v>
      </c>
      <c r="O338" s="4" t="s">
        <v>1035</v>
      </c>
    </row>
    <row r="339" spans="1:15">
      <c r="A339" s="1" t="s">
        <v>717</v>
      </c>
      <c r="B339" s="7" t="s">
        <v>37</v>
      </c>
      <c r="C339" s="11">
        <v>1.472</v>
      </c>
      <c r="D339" s="11">
        <v>1.5009999999999999</v>
      </c>
      <c r="E339" s="11">
        <v>0</v>
      </c>
      <c r="F339" s="15"/>
      <c r="G339" s="28">
        <v>2</v>
      </c>
      <c r="H339" s="31" t="s">
        <v>255</v>
      </c>
      <c r="I339" s="11">
        <v>0</v>
      </c>
      <c r="J339" s="11">
        <v>0</v>
      </c>
      <c r="K339" s="11">
        <v>0</v>
      </c>
      <c r="L339" s="11">
        <v>1.472</v>
      </c>
      <c r="M339" s="11">
        <v>1.5009999999999999</v>
      </c>
      <c r="N339" s="30">
        <v>0</v>
      </c>
    </row>
    <row r="340" spans="1:15" ht="20.399999999999999">
      <c r="A340" s="1" t="s">
        <v>718</v>
      </c>
      <c r="B340" s="7" t="s">
        <v>46</v>
      </c>
      <c r="C340" s="11">
        <v>0.79700000000000004</v>
      </c>
      <c r="D340" s="11">
        <v>0.81299999999999994</v>
      </c>
      <c r="E340" s="11">
        <v>0</v>
      </c>
      <c r="F340" s="15"/>
      <c r="G340" s="28">
        <v>2</v>
      </c>
      <c r="H340" s="31" t="s">
        <v>255</v>
      </c>
      <c r="I340" s="11">
        <v>0</v>
      </c>
      <c r="J340" s="11">
        <v>0</v>
      </c>
      <c r="K340" s="11">
        <v>0</v>
      </c>
      <c r="L340" s="11">
        <v>0.79700000000000004</v>
      </c>
      <c r="M340" s="11">
        <v>0.81299999999999994</v>
      </c>
      <c r="N340" s="30">
        <v>0</v>
      </c>
    </row>
    <row r="341" spans="1:15" ht="20.399999999999999">
      <c r="A341" s="1" t="s">
        <v>732</v>
      </c>
      <c r="B341" s="7" t="s">
        <v>47</v>
      </c>
      <c r="C341" s="11">
        <v>1.8</v>
      </c>
      <c r="D341" s="11">
        <v>1.8360000000000001</v>
      </c>
      <c r="E341" s="11">
        <v>0</v>
      </c>
      <c r="F341" s="15"/>
      <c r="G341" s="28">
        <v>2</v>
      </c>
      <c r="H341" s="31" t="s">
        <v>255</v>
      </c>
      <c r="I341" s="11">
        <v>0</v>
      </c>
      <c r="J341" s="11">
        <v>0</v>
      </c>
      <c r="K341" s="11">
        <v>0</v>
      </c>
      <c r="L341" s="11">
        <v>1.8</v>
      </c>
      <c r="M341" s="11">
        <v>1.8360000000000001</v>
      </c>
      <c r="N341" s="30">
        <v>0</v>
      </c>
    </row>
    <row r="342" spans="1:15">
      <c r="A342" s="1" t="s">
        <v>733</v>
      </c>
      <c r="B342" s="7" t="s">
        <v>48</v>
      </c>
      <c r="C342" s="11">
        <v>1.2330000000000001</v>
      </c>
      <c r="D342" s="11">
        <v>1</v>
      </c>
      <c r="E342" s="11">
        <v>0</v>
      </c>
      <c r="F342" s="15"/>
      <c r="G342" s="28">
        <v>2</v>
      </c>
      <c r="H342" s="31" t="s">
        <v>255</v>
      </c>
      <c r="I342" s="11">
        <v>0</v>
      </c>
      <c r="J342" s="11">
        <v>0</v>
      </c>
      <c r="K342" s="11">
        <v>0</v>
      </c>
      <c r="L342" s="11">
        <v>1.2330000000000001</v>
      </c>
      <c r="M342" s="11">
        <v>1</v>
      </c>
      <c r="N342" s="30">
        <v>0</v>
      </c>
    </row>
    <row r="343" spans="1:15">
      <c r="A343" s="1" t="s">
        <v>734</v>
      </c>
      <c r="B343" s="7" t="s">
        <v>49</v>
      </c>
      <c r="C343" s="11">
        <v>3.5430000000000001</v>
      </c>
      <c r="D343" s="11">
        <v>1.4219999999999999</v>
      </c>
      <c r="E343" s="11">
        <v>0</v>
      </c>
      <c r="F343" s="15"/>
      <c r="G343" s="28">
        <v>2</v>
      </c>
      <c r="H343" s="31" t="s">
        <v>255</v>
      </c>
      <c r="I343" s="11">
        <v>2.149</v>
      </c>
      <c r="J343" s="11">
        <v>0</v>
      </c>
      <c r="K343" s="11">
        <v>0</v>
      </c>
      <c r="L343" s="11">
        <v>1.3939999999999999</v>
      </c>
      <c r="M343" s="11">
        <v>1.4219999999999999</v>
      </c>
      <c r="N343" s="30">
        <v>0</v>
      </c>
    </row>
    <row r="344" spans="1:15">
      <c r="A344" s="1" t="s">
        <v>35</v>
      </c>
      <c r="B344" s="7" t="s">
        <v>38</v>
      </c>
      <c r="C344" s="11">
        <v>2.931</v>
      </c>
      <c r="D344" s="11">
        <v>2.9119999999999999</v>
      </c>
      <c r="E344" s="11">
        <v>0</v>
      </c>
      <c r="F344" s="15"/>
      <c r="G344" s="28">
        <v>2</v>
      </c>
      <c r="H344" s="31" t="s">
        <v>255</v>
      </c>
      <c r="I344" s="11">
        <v>7.5999999999999998E-2</v>
      </c>
      <c r="J344" s="11">
        <v>0</v>
      </c>
      <c r="K344" s="11">
        <v>0</v>
      </c>
      <c r="L344" s="11">
        <v>2.855</v>
      </c>
      <c r="M344" s="11">
        <v>2.9119999999999999</v>
      </c>
      <c r="N344" s="30">
        <v>0</v>
      </c>
    </row>
    <row r="345" spans="1:15">
      <c r="A345" s="2" t="s">
        <v>150</v>
      </c>
      <c r="B345" s="16" t="s">
        <v>151</v>
      </c>
      <c r="C345" s="2" t="s">
        <v>87</v>
      </c>
      <c r="H345" s="32" t="s">
        <v>252</v>
      </c>
      <c r="J345" s="2" t="s">
        <v>88</v>
      </c>
      <c r="K345" s="2"/>
      <c r="M345" s="2" t="s">
        <v>89</v>
      </c>
      <c r="O345" s="2" t="s">
        <v>152</v>
      </c>
    </row>
    <row r="346" spans="1:15">
      <c r="A346" s="2" t="s">
        <v>90</v>
      </c>
      <c r="B346" s="5" t="s">
        <v>91</v>
      </c>
      <c r="F346" s="2" t="s">
        <v>92</v>
      </c>
      <c r="G346" s="29" t="s">
        <v>93</v>
      </c>
      <c r="H346" s="32" t="s">
        <v>253</v>
      </c>
    </row>
    <row r="347" spans="1:15" s="24" customFormat="1">
      <c r="B347" s="25"/>
      <c r="C347" s="23">
        <v>2002</v>
      </c>
      <c r="D347" s="23">
        <v>2003</v>
      </c>
      <c r="E347" s="23">
        <v>2004</v>
      </c>
      <c r="F347" s="27"/>
      <c r="G347" s="28"/>
      <c r="H347" s="32" t="s">
        <v>254</v>
      </c>
      <c r="I347" s="26" t="s">
        <v>94</v>
      </c>
      <c r="J347" s="23">
        <v>2003</v>
      </c>
      <c r="K347" s="23">
        <v>2004</v>
      </c>
      <c r="L347" s="26" t="s">
        <v>94</v>
      </c>
      <c r="M347" s="23">
        <v>2003</v>
      </c>
      <c r="N347" s="23">
        <v>2004</v>
      </c>
    </row>
    <row r="348" spans="1:15" ht="40.799999999999997">
      <c r="A348" s="3" t="s">
        <v>131</v>
      </c>
      <c r="B348" s="6" t="s">
        <v>282</v>
      </c>
      <c r="C348" s="9">
        <f>SUM(C355:C358)+C349+C352</f>
        <v>19.103000000000002</v>
      </c>
      <c r="D348" s="9">
        <f>SUM(D355:D358)+D349+D352</f>
        <v>17.015999999999998</v>
      </c>
      <c r="E348" s="9">
        <f>SUM(E355:E358)+E349+E352</f>
        <v>19.773</v>
      </c>
      <c r="F348" s="14"/>
      <c r="I348" s="9">
        <f t="shared" ref="I348:N348" si="56">SUM(I355:I358)+I349+I352</f>
        <v>3</v>
      </c>
      <c r="J348" s="9">
        <f t="shared" si="56"/>
        <v>2.65</v>
      </c>
      <c r="K348" s="9">
        <f t="shared" si="56"/>
        <v>5.15</v>
      </c>
      <c r="L348" s="9">
        <f t="shared" si="56"/>
        <v>16.103000000000002</v>
      </c>
      <c r="M348" s="9">
        <f t="shared" si="56"/>
        <v>14.366</v>
      </c>
      <c r="N348" s="9">
        <f t="shared" si="56"/>
        <v>14.623000000000001</v>
      </c>
    </row>
    <row r="349" spans="1:15">
      <c r="A349" s="1" t="s">
        <v>204</v>
      </c>
      <c r="B349" s="7" t="s">
        <v>132</v>
      </c>
      <c r="C349" s="11">
        <v>14.339</v>
      </c>
      <c r="D349" s="11">
        <v>14.557</v>
      </c>
      <c r="E349" s="11">
        <v>15.253</v>
      </c>
      <c r="F349" s="15"/>
      <c r="G349" s="28">
        <v>2</v>
      </c>
      <c r="H349" s="31" t="s">
        <v>255</v>
      </c>
      <c r="I349" s="11">
        <v>0</v>
      </c>
      <c r="J349" s="11">
        <v>2</v>
      </c>
      <c r="K349" s="11">
        <v>2.5</v>
      </c>
      <c r="L349" s="11">
        <v>14.339</v>
      </c>
      <c r="M349" s="11">
        <v>12.557</v>
      </c>
      <c r="N349" s="22">
        <v>12.753</v>
      </c>
    </row>
    <row r="350" spans="1:15">
      <c r="A350" s="1" t="s">
        <v>265</v>
      </c>
      <c r="B350" s="7" t="s">
        <v>267</v>
      </c>
      <c r="C350" s="11">
        <v>14.339</v>
      </c>
      <c r="D350" s="11">
        <v>14.557</v>
      </c>
      <c r="E350" s="11">
        <v>15.253</v>
      </c>
      <c r="F350" s="15"/>
      <c r="I350" s="11">
        <v>0</v>
      </c>
      <c r="J350" s="11">
        <v>2</v>
      </c>
      <c r="K350" s="11">
        <v>2.5</v>
      </c>
      <c r="L350" s="11">
        <v>14.339</v>
      </c>
      <c r="M350" s="11">
        <v>12.557</v>
      </c>
      <c r="N350" s="22">
        <v>12.753</v>
      </c>
    </row>
    <row r="351" spans="1:15">
      <c r="A351" s="1" t="s">
        <v>266</v>
      </c>
      <c r="B351" s="7" t="s">
        <v>55</v>
      </c>
      <c r="C351" s="11">
        <f>SUM(C350)</f>
        <v>14.339</v>
      </c>
      <c r="D351" s="11">
        <f>SUM(D350)</f>
        <v>14.557</v>
      </c>
      <c r="E351" s="11">
        <f>SUM(E350)</f>
        <v>15.253</v>
      </c>
      <c r="F351" s="15"/>
      <c r="I351" s="11">
        <f t="shared" ref="I351:N351" si="57">SUM(I350)</f>
        <v>0</v>
      </c>
      <c r="J351" s="11">
        <f t="shared" si="57"/>
        <v>2</v>
      </c>
      <c r="K351" s="11">
        <f t="shared" si="57"/>
        <v>2.5</v>
      </c>
      <c r="L351" s="11">
        <f t="shared" si="57"/>
        <v>14.339</v>
      </c>
      <c r="M351" s="11">
        <f t="shared" si="57"/>
        <v>12.557</v>
      </c>
      <c r="N351" s="22">
        <f t="shared" si="57"/>
        <v>12.753</v>
      </c>
    </row>
    <row r="352" spans="1:15" ht="20.399999999999999">
      <c r="A352" s="1" t="s">
        <v>934</v>
      </c>
      <c r="B352" s="7" t="s">
        <v>971</v>
      </c>
      <c r="C352" s="11">
        <v>0</v>
      </c>
      <c r="D352" s="11">
        <v>0.65</v>
      </c>
      <c r="E352" s="11">
        <v>2.65</v>
      </c>
      <c r="F352" s="15"/>
      <c r="G352" s="28">
        <v>5</v>
      </c>
      <c r="H352" s="31" t="s">
        <v>276</v>
      </c>
      <c r="I352" s="11">
        <v>0</v>
      </c>
      <c r="J352" s="11">
        <v>0.65</v>
      </c>
      <c r="K352" s="11">
        <v>2.65</v>
      </c>
      <c r="L352" s="11">
        <v>0</v>
      </c>
      <c r="M352" s="11">
        <v>0</v>
      </c>
      <c r="N352" s="22">
        <v>0</v>
      </c>
    </row>
    <row r="353" spans="1:15">
      <c r="A353" s="1" t="s">
        <v>935</v>
      </c>
      <c r="B353" s="7" t="s">
        <v>937</v>
      </c>
      <c r="C353" s="11">
        <v>0</v>
      </c>
      <c r="D353" s="11">
        <v>0.65</v>
      </c>
      <c r="E353" s="11">
        <v>2.65</v>
      </c>
      <c r="F353" s="15"/>
      <c r="I353" s="11">
        <v>0</v>
      </c>
      <c r="J353" s="11">
        <v>0.65</v>
      </c>
      <c r="K353" s="11">
        <v>2.65</v>
      </c>
      <c r="L353" s="11">
        <v>0</v>
      </c>
      <c r="M353" s="11">
        <v>0</v>
      </c>
      <c r="N353" s="22">
        <v>0</v>
      </c>
    </row>
    <row r="354" spans="1:15">
      <c r="A354" s="1" t="s">
        <v>936</v>
      </c>
      <c r="B354" s="7" t="s">
        <v>55</v>
      </c>
      <c r="C354" s="11">
        <f>SUM(C353)</f>
        <v>0</v>
      </c>
      <c r="D354" s="11">
        <f>SUM(D353)</f>
        <v>0.65</v>
      </c>
      <c r="E354" s="11">
        <f>SUM(E353)</f>
        <v>2.65</v>
      </c>
      <c r="F354" s="15"/>
      <c r="I354" s="11">
        <f t="shared" ref="I354:N354" si="58">SUM(I353)</f>
        <v>0</v>
      </c>
      <c r="J354" s="11">
        <f t="shared" si="58"/>
        <v>0.65</v>
      </c>
      <c r="K354" s="11">
        <f t="shared" si="58"/>
        <v>2.65</v>
      </c>
      <c r="L354" s="11">
        <f t="shared" si="58"/>
        <v>0</v>
      </c>
      <c r="M354" s="11">
        <f t="shared" si="58"/>
        <v>0</v>
      </c>
      <c r="N354" s="22">
        <f t="shared" si="58"/>
        <v>0</v>
      </c>
    </row>
    <row r="355" spans="1:15" ht="20.399999999999999">
      <c r="A355" s="1" t="s">
        <v>481</v>
      </c>
      <c r="B355" s="7" t="s">
        <v>482</v>
      </c>
      <c r="C355" s="11">
        <v>3</v>
      </c>
      <c r="D355" s="11">
        <v>0</v>
      </c>
      <c r="E355" s="11">
        <v>0</v>
      </c>
      <c r="F355" s="15"/>
      <c r="G355" s="28">
        <v>10</v>
      </c>
      <c r="H355" s="31" t="s">
        <v>276</v>
      </c>
      <c r="I355" s="11">
        <v>3</v>
      </c>
      <c r="J355" s="11">
        <v>0</v>
      </c>
      <c r="K355" s="11">
        <v>0</v>
      </c>
      <c r="L355" s="11">
        <v>0</v>
      </c>
      <c r="M355" s="11">
        <v>0</v>
      </c>
      <c r="N355" s="22">
        <v>0</v>
      </c>
    </row>
    <row r="356" spans="1:15">
      <c r="A356" s="1" t="s">
        <v>233</v>
      </c>
      <c r="B356" s="7" t="s">
        <v>320</v>
      </c>
      <c r="C356" s="11">
        <v>1.014</v>
      </c>
      <c r="D356" s="11">
        <v>1.0389999999999999</v>
      </c>
      <c r="E356" s="11">
        <v>1.0740000000000001</v>
      </c>
      <c r="F356" s="15"/>
      <c r="G356" s="28">
        <v>10</v>
      </c>
      <c r="H356" s="31" t="s">
        <v>255</v>
      </c>
      <c r="I356" s="11">
        <v>0</v>
      </c>
      <c r="J356" s="11">
        <v>0</v>
      </c>
      <c r="K356" s="11">
        <v>0</v>
      </c>
      <c r="L356" s="11">
        <v>1.014</v>
      </c>
      <c r="M356" s="11">
        <v>1.0389999999999999</v>
      </c>
      <c r="N356" s="22">
        <v>1.0740000000000001</v>
      </c>
    </row>
    <row r="357" spans="1:15">
      <c r="A357" s="1" t="s">
        <v>234</v>
      </c>
      <c r="B357" s="7" t="s">
        <v>321</v>
      </c>
      <c r="C357" s="11">
        <v>0.49099999999999999</v>
      </c>
      <c r="D357" s="11">
        <v>0.504</v>
      </c>
      <c r="E357" s="11">
        <v>0.52100000000000002</v>
      </c>
      <c r="F357" s="15"/>
      <c r="G357" s="28">
        <v>10</v>
      </c>
      <c r="H357" s="31" t="s">
        <v>255</v>
      </c>
      <c r="I357" s="11">
        <v>0</v>
      </c>
      <c r="J357" s="11">
        <v>0</v>
      </c>
      <c r="K357" s="11">
        <v>0</v>
      </c>
      <c r="L357" s="11">
        <v>0.49099999999999999</v>
      </c>
      <c r="M357" s="11">
        <v>0.504</v>
      </c>
      <c r="N357" s="22">
        <v>0.52100000000000002</v>
      </c>
    </row>
    <row r="358" spans="1:15" ht="20.399999999999999">
      <c r="A358" s="1" t="s">
        <v>235</v>
      </c>
      <c r="B358" s="7" t="s">
        <v>322</v>
      </c>
      <c r="C358" s="11">
        <v>0.25900000000000001</v>
      </c>
      <c r="D358" s="11">
        <v>0.26600000000000001</v>
      </c>
      <c r="E358" s="11">
        <v>0.27500000000000002</v>
      </c>
      <c r="F358" s="15"/>
      <c r="G358" s="28">
        <v>10</v>
      </c>
      <c r="H358" s="31" t="s">
        <v>255</v>
      </c>
      <c r="I358" s="11">
        <v>0</v>
      </c>
      <c r="J358" s="11">
        <v>0</v>
      </c>
      <c r="K358" s="11">
        <v>0</v>
      </c>
      <c r="L358" s="11">
        <v>0.25900000000000001</v>
      </c>
      <c r="M358" s="11">
        <v>0.26600000000000001</v>
      </c>
      <c r="N358" s="22">
        <v>0.27500000000000002</v>
      </c>
    </row>
    <row r="359" spans="1:15">
      <c r="A359" s="2" t="s">
        <v>150</v>
      </c>
      <c r="B359" s="16" t="s">
        <v>151</v>
      </c>
      <c r="C359" s="2" t="s">
        <v>87</v>
      </c>
      <c r="H359" s="32" t="s">
        <v>252</v>
      </c>
      <c r="J359" s="2" t="s">
        <v>88</v>
      </c>
      <c r="K359" s="2"/>
      <c r="M359" s="2" t="s">
        <v>89</v>
      </c>
      <c r="O359" s="2" t="s">
        <v>152</v>
      </c>
    </row>
    <row r="360" spans="1:15">
      <c r="A360" s="2" t="s">
        <v>90</v>
      </c>
      <c r="B360" s="5" t="s">
        <v>91</v>
      </c>
      <c r="F360" s="2" t="s">
        <v>92</v>
      </c>
      <c r="G360" s="29" t="s">
        <v>93</v>
      </c>
      <c r="H360" s="32" t="s">
        <v>253</v>
      </c>
    </row>
    <row r="361" spans="1:15" s="24" customFormat="1">
      <c r="B361" s="25"/>
      <c r="C361" s="23">
        <v>2002</v>
      </c>
      <c r="D361" s="23">
        <v>2003</v>
      </c>
      <c r="E361" s="23">
        <v>2004</v>
      </c>
      <c r="F361" s="27"/>
      <c r="G361" s="28"/>
      <c r="H361" s="32" t="s">
        <v>254</v>
      </c>
      <c r="I361" s="26" t="s">
        <v>94</v>
      </c>
      <c r="J361" s="23">
        <v>2003</v>
      </c>
      <c r="K361" s="23">
        <v>2004</v>
      </c>
      <c r="L361" s="26" t="s">
        <v>94</v>
      </c>
      <c r="M361" s="23">
        <v>2003</v>
      </c>
      <c r="N361" s="23">
        <v>2004</v>
      </c>
    </row>
    <row r="362" spans="1:15" ht="40.799999999999997">
      <c r="A362" s="3" t="s">
        <v>133</v>
      </c>
      <c r="B362" s="6" t="s">
        <v>134</v>
      </c>
      <c r="C362" s="9">
        <f>SUM(C363, C366, C367, C368, C369, C370)</f>
        <v>13.836</v>
      </c>
      <c r="D362" s="9">
        <f>SUM(D363, D366, D367, D368, D369, D370)</f>
        <v>11.219999999999999</v>
      </c>
      <c r="E362" s="9">
        <f>SUM(E363, E366, E367, E368, E369, E370)</f>
        <v>9.5699999999999985</v>
      </c>
      <c r="F362" s="14"/>
      <c r="I362" s="9">
        <f t="shared" ref="I362:N362" si="59">SUM(I363, I366, I367, I368, I369, I370)</f>
        <v>7.3319999999999999</v>
      </c>
      <c r="J362" s="9">
        <f t="shared" si="59"/>
        <v>2.347</v>
      </c>
      <c r="K362" s="9">
        <f t="shared" si="59"/>
        <v>2.3470000000000004</v>
      </c>
      <c r="L362" s="9">
        <f t="shared" si="59"/>
        <v>6.5039999999999996</v>
      </c>
      <c r="M362" s="9">
        <f t="shared" si="59"/>
        <v>8.8730000000000011</v>
      </c>
      <c r="N362" s="9">
        <f t="shared" si="59"/>
        <v>7.2229999999999999</v>
      </c>
    </row>
    <row r="363" spans="1:15">
      <c r="A363" s="1" t="s">
        <v>205</v>
      </c>
      <c r="B363" s="7" t="s">
        <v>135</v>
      </c>
      <c r="C363" s="11">
        <v>5.9</v>
      </c>
      <c r="D363" s="11">
        <v>4.7</v>
      </c>
      <c r="E363" s="11">
        <v>4.8</v>
      </c>
      <c r="F363" s="15"/>
      <c r="G363" s="28">
        <v>5</v>
      </c>
      <c r="H363" s="31" t="s">
        <v>255</v>
      </c>
      <c r="I363" s="11">
        <v>3</v>
      </c>
      <c r="J363" s="11">
        <v>0.4</v>
      </c>
      <c r="K363" s="11">
        <v>0.4</v>
      </c>
      <c r="L363" s="11">
        <v>2.9</v>
      </c>
      <c r="M363" s="11">
        <v>4.3</v>
      </c>
      <c r="N363" s="22">
        <v>4.4000000000000004</v>
      </c>
    </row>
    <row r="364" spans="1:15">
      <c r="A364" s="1" t="s">
        <v>297</v>
      </c>
      <c r="B364" s="7" t="s">
        <v>483</v>
      </c>
      <c r="C364" s="11">
        <v>5.9</v>
      </c>
      <c r="D364" s="11">
        <v>4.7</v>
      </c>
      <c r="E364" s="11">
        <v>4.8</v>
      </c>
      <c r="F364" s="15"/>
      <c r="I364" s="11">
        <v>4</v>
      </c>
      <c r="J364" s="11">
        <v>0.4</v>
      </c>
      <c r="K364" s="11">
        <v>0.4</v>
      </c>
      <c r="L364" s="11">
        <v>2.9</v>
      </c>
      <c r="M364" s="11">
        <v>4.3</v>
      </c>
      <c r="N364" s="22">
        <v>4.4000000000000004</v>
      </c>
    </row>
    <row r="365" spans="1:15">
      <c r="A365" s="1" t="s">
        <v>298</v>
      </c>
      <c r="B365" s="7" t="s">
        <v>55</v>
      </c>
      <c r="C365" s="11">
        <f>SUM(C364)</f>
        <v>5.9</v>
      </c>
      <c r="D365" s="11">
        <f>SUM(D364)</f>
        <v>4.7</v>
      </c>
      <c r="E365" s="11">
        <f>SUM(E364)</f>
        <v>4.8</v>
      </c>
      <c r="F365" s="15"/>
      <c r="I365" s="11">
        <f t="shared" ref="I365:N365" si="60">SUM(I364)</f>
        <v>4</v>
      </c>
      <c r="J365" s="11">
        <f t="shared" si="60"/>
        <v>0.4</v>
      </c>
      <c r="K365" s="11">
        <f t="shared" si="60"/>
        <v>0.4</v>
      </c>
      <c r="L365" s="11">
        <f t="shared" si="60"/>
        <v>2.9</v>
      </c>
      <c r="M365" s="11">
        <f t="shared" si="60"/>
        <v>4.3</v>
      </c>
      <c r="N365" s="22">
        <f t="shared" si="60"/>
        <v>4.4000000000000004</v>
      </c>
    </row>
    <row r="366" spans="1:15" ht="20.399999999999999">
      <c r="A366" s="1" t="s">
        <v>206</v>
      </c>
      <c r="B366" s="7" t="s">
        <v>1036</v>
      </c>
      <c r="C366" s="11">
        <v>7.9359999999999999</v>
      </c>
      <c r="D366" s="11">
        <v>6.52</v>
      </c>
      <c r="E366" s="11">
        <v>0</v>
      </c>
      <c r="F366" s="15"/>
      <c r="G366" s="28">
        <v>5</v>
      </c>
      <c r="H366" s="31" t="s">
        <v>255</v>
      </c>
      <c r="I366" s="11">
        <v>4.3319999999999999</v>
      </c>
      <c r="J366" s="11">
        <v>1.9470000000000001</v>
      </c>
      <c r="K366" s="11">
        <v>0</v>
      </c>
      <c r="L366" s="11">
        <v>3.6040000000000001</v>
      </c>
      <c r="M366" s="11">
        <v>4.5730000000000004</v>
      </c>
      <c r="N366" s="22">
        <v>0</v>
      </c>
      <c r="O366" s="4" t="s">
        <v>1041</v>
      </c>
    </row>
    <row r="367" spans="1:15" ht="20.399999999999999">
      <c r="A367" s="1" t="s">
        <v>256</v>
      </c>
      <c r="B367" s="7" t="s">
        <v>1037</v>
      </c>
      <c r="C367" s="11">
        <v>0</v>
      </c>
      <c r="D367" s="11">
        <v>0</v>
      </c>
      <c r="E367" s="11">
        <v>2.169</v>
      </c>
      <c r="F367" s="15"/>
      <c r="G367" s="28">
        <v>6.45</v>
      </c>
      <c r="H367" s="31" t="s">
        <v>255</v>
      </c>
      <c r="I367" s="11">
        <v>0</v>
      </c>
      <c r="J367" s="11">
        <v>0</v>
      </c>
      <c r="K367" s="11">
        <v>1.111</v>
      </c>
      <c r="L367" s="11">
        <v>0</v>
      </c>
      <c r="M367" s="11">
        <v>0</v>
      </c>
      <c r="N367" s="22">
        <v>1.0580000000000001</v>
      </c>
      <c r="O367" s="1" t="s">
        <v>1042</v>
      </c>
    </row>
    <row r="368" spans="1:15" ht="20.399999999999999">
      <c r="A368" s="1" t="s">
        <v>257</v>
      </c>
      <c r="B368" s="7" t="s">
        <v>1038</v>
      </c>
      <c r="C368" s="11">
        <v>0</v>
      </c>
      <c r="D368" s="11">
        <v>0</v>
      </c>
      <c r="E368" s="11">
        <v>0.14499999999999999</v>
      </c>
      <c r="F368" s="15"/>
      <c r="G368" s="28">
        <v>2.57</v>
      </c>
      <c r="H368" s="31" t="s">
        <v>255</v>
      </c>
      <c r="I368" s="11">
        <v>0</v>
      </c>
      <c r="J368" s="11">
        <v>0</v>
      </c>
      <c r="K368" s="11">
        <v>5.8000000000000003E-2</v>
      </c>
      <c r="L368" s="11">
        <v>0</v>
      </c>
      <c r="M368" s="11">
        <v>0</v>
      </c>
      <c r="N368" s="22">
        <v>8.6999999999999994E-2</v>
      </c>
      <c r="O368" s="1" t="s">
        <v>1043</v>
      </c>
    </row>
    <row r="369" spans="1:15">
      <c r="A369" s="1" t="s">
        <v>258</v>
      </c>
      <c r="B369" s="7" t="s">
        <v>1039</v>
      </c>
      <c r="C369" s="11">
        <v>0</v>
      </c>
      <c r="D369" s="11">
        <v>0</v>
      </c>
      <c r="E369" s="11">
        <v>0.52700000000000002</v>
      </c>
      <c r="F369" s="15"/>
      <c r="G369" s="28">
        <v>1.25</v>
      </c>
      <c r="H369" s="31" t="s">
        <v>255</v>
      </c>
      <c r="I369" s="11">
        <v>0</v>
      </c>
      <c r="J369" s="11">
        <v>0</v>
      </c>
      <c r="K369" s="11">
        <v>9.4E-2</v>
      </c>
      <c r="L369" s="11">
        <v>0</v>
      </c>
      <c r="M369" s="11">
        <v>0</v>
      </c>
      <c r="N369" s="22">
        <v>0.433</v>
      </c>
      <c r="O369" s="1" t="s">
        <v>1044</v>
      </c>
    </row>
    <row r="370" spans="1:15">
      <c r="A370" s="1" t="s">
        <v>259</v>
      </c>
      <c r="B370" s="7" t="s">
        <v>1040</v>
      </c>
      <c r="C370" s="11">
        <v>0</v>
      </c>
      <c r="D370" s="11">
        <v>0</v>
      </c>
      <c r="E370" s="11">
        <v>1.929</v>
      </c>
      <c r="F370" s="15"/>
      <c r="G370" s="28">
        <v>1.66</v>
      </c>
      <c r="H370" s="31" t="s">
        <v>255</v>
      </c>
      <c r="I370" s="11">
        <v>0</v>
      </c>
      <c r="J370" s="11">
        <v>0</v>
      </c>
      <c r="K370" s="11">
        <v>0.68400000000000005</v>
      </c>
      <c r="L370" s="11">
        <v>0</v>
      </c>
      <c r="M370" s="11">
        <v>0</v>
      </c>
      <c r="N370" s="22">
        <v>1.2450000000000001</v>
      </c>
      <c r="O370" s="1" t="s">
        <v>1045</v>
      </c>
    </row>
    <row r="371" spans="1:15">
      <c r="A371" s="2" t="s">
        <v>150</v>
      </c>
      <c r="B371" s="16" t="s">
        <v>151</v>
      </c>
      <c r="C371" s="2" t="s">
        <v>87</v>
      </c>
      <c r="H371" s="32" t="s">
        <v>252</v>
      </c>
      <c r="J371" s="2" t="s">
        <v>88</v>
      </c>
      <c r="K371" s="2"/>
      <c r="M371" s="2" t="s">
        <v>89</v>
      </c>
      <c r="O371" s="2" t="s">
        <v>152</v>
      </c>
    </row>
    <row r="372" spans="1:15">
      <c r="A372" s="2" t="s">
        <v>90</v>
      </c>
      <c r="B372" s="5" t="s">
        <v>91</v>
      </c>
      <c r="F372" s="2" t="s">
        <v>92</v>
      </c>
      <c r="G372" s="29" t="s">
        <v>93</v>
      </c>
      <c r="H372" s="32" t="s">
        <v>253</v>
      </c>
    </row>
    <row r="373" spans="1:15" s="24" customFormat="1">
      <c r="B373" s="25"/>
      <c r="C373" s="23">
        <v>2002</v>
      </c>
      <c r="D373" s="23">
        <v>2003</v>
      </c>
      <c r="E373" s="23">
        <v>2004</v>
      </c>
      <c r="F373" s="27"/>
      <c r="G373" s="28"/>
      <c r="H373" s="32" t="s">
        <v>254</v>
      </c>
      <c r="I373" s="26" t="s">
        <v>94</v>
      </c>
      <c r="J373" s="23">
        <v>2003</v>
      </c>
      <c r="K373" s="23">
        <v>2004</v>
      </c>
      <c r="L373" s="26" t="s">
        <v>94</v>
      </c>
      <c r="M373" s="23">
        <v>2003</v>
      </c>
      <c r="N373" s="23">
        <v>2004</v>
      </c>
    </row>
    <row r="374" spans="1:15" ht="61.2">
      <c r="A374" s="3" t="s">
        <v>136</v>
      </c>
      <c r="B374" s="6" t="s">
        <v>283</v>
      </c>
      <c r="C374" s="9">
        <f>SUM(C375:C387)</f>
        <v>13.916000000000002</v>
      </c>
      <c r="D374" s="9">
        <f>SUM(D375:D387)</f>
        <v>15.675999999999998</v>
      </c>
      <c r="E374" s="9">
        <f>SUM(E375:E387)</f>
        <v>12.275999999999998</v>
      </c>
      <c r="F374" s="14"/>
      <c r="I374" s="9">
        <f t="shared" ref="I374:N374" si="61">SUM(I375:I387)</f>
        <v>3.5489999999999999</v>
      </c>
      <c r="J374" s="9">
        <f t="shared" si="61"/>
        <v>3.4180000000000001</v>
      </c>
      <c r="K374" s="9">
        <f t="shared" si="61"/>
        <v>3.2719999999999994</v>
      </c>
      <c r="L374" s="9">
        <f t="shared" si="61"/>
        <v>10.366999999999999</v>
      </c>
      <c r="M374" s="9">
        <f t="shared" si="61"/>
        <v>12.258000000000001</v>
      </c>
      <c r="N374" s="9">
        <f t="shared" si="61"/>
        <v>9.0039999999999996</v>
      </c>
    </row>
    <row r="375" spans="1:15" s="34" customFormat="1">
      <c r="A375" s="34" t="s">
        <v>268</v>
      </c>
      <c r="B375" s="35" t="s">
        <v>269</v>
      </c>
      <c r="C375" s="36">
        <v>1.06</v>
      </c>
      <c r="D375" s="36">
        <v>0.99</v>
      </c>
      <c r="E375" s="36">
        <v>1</v>
      </c>
      <c r="F375" s="37"/>
      <c r="G375" s="28">
        <v>2</v>
      </c>
      <c r="H375" s="38" t="s">
        <v>255</v>
      </c>
      <c r="I375" s="36">
        <v>0.83</v>
      </c>
      <c r="J375" s="36">
        <v>0.76</v>
      </c>
      <c r="K375" s="36">
        <v>0.77</v>
      </c>
      <c r="L375" s="36">
        <v>0.23</v>
      </c>
      <c r="M375" s="36">
        <v>0.23</v>
      </c>
      <c r="N375" s="36">
        <v>0.23</v>
      </c>
    </row>
    <row r="376" spans="1:15" s="34" customFormat="1" ht="30.6">
      <c r="A376" s="34" t="s">
        <v>310</v>
      </c>
      <c r="B376" s="35" t="s">
        <v>311</v>
      </c>
      <c r="C376" s="36">
        <v>0.2</v>
      </c>
      <c r="D376" s="36">
        <v>0.3</v>
      </c>
      <c r="E376" s="36">
        <v>0.2</v>
      </c>
      <c r="F376" s="37"/>
      <c r="G376" s="28">
        <v>0</v>
      </c>
      <c r="H376" s="38" t="s">
        <v>255</v>
      </c>
      <c r="I376" s="36">
        <v>0.2</v>
      </c>
      <c r="J376" s="36">
        <v>0.1</v>
      </c>
      <c r="K376" s="36">
        <v>0</v>
      </c>
      <c r="L376" s="36">
        <v>0</v>
      </c>
      <c r="M376" s="36">
        <v>0.2</v>
      </c>
      <c r="N376" s="36">
        <v>0.2</v>
      </c>
    </row>
    <row r="377" spans="1:15" s="34" customFormat="1">
      <c r="A377" s="34" t="s">
        <v>312</v>
      </c>
      <c r="B377" s="35" t="s">
        <v>314</v>
      </c>
      <c r="C377" s="36">
        <v>0.1</v>
      </c>
      <c r="D377" s="36">
        <v>5.5E-2</v>
      </c>
      <c r="E377" s="36">
        <v>5.5E-2</v>
      </c>
      <c r="F377" s="37"/>
      <c r="G377" s="28">
        <v>0</v>
      </c>
      <c r="H377" s="38" t="s">
        <v>255</v>
      </c>
      <c r="I377" s="36">
        <v>7.4999999999999997E-2</v>
      </c>
      <c r="J377" s="36">
        <v>0</v>
      </c>
      <c r="K377" s="36">
        <v>0</v>
      </c>
      <c r="L377" s="36">
        <v>2.5000000000000001E-2</v>
      </c>
      <c r="M377" s="36">
        <v>5.5E-2</v>
      </c>
      <c r="N377" s="36">
        <v>5.5E-2</v>
      </c>
    </row>
    <row r="378" spans="1:15" s="34" customFormat="1">
      <c r="A378" s="34" t="s">
        <v>313</v>
      </c>
      <c r="B378" s="35" t="s">
        <v>315</v>
      </c>
      <c r="C378" s="36">
        <v>0.45</v>
      </c>
      <c r="D378" s="36">
        <v>0.7</v>
      </c>
      <c r="E378" s="36">
        <v>0.75</v>
      </c>
      <c r="F378" s="37"/>
      <c r="G378" s="28">
        <v>0</v>
      </c>
      <c r="H378" s="38" t="s">
        <v>255</v>
      </c>
      <c r="I378" s="36">
        <v>0</v>
      </c>
      <c r="J378" s="36">
        <v>0.2</v>
      </c>
      <c r="K378" s="36">
        <v>0.2</v>
      </c>
      <c r="L378" s="36">
        <v>0.45</v>
      </c>
      <c r="M378" s="36">
        <v>0.5</v>
      </c>
      <c r="N378" s="36">
        <v>0.55000000000000004</v>
      </c>
    </row>
    <row r="379" spans="1:15" s="34" customFormat="1">
      <c r="A379" s="34" t="s">
        <v>938</v>
      </c>
      <c r="B379" s="35" t="s">
        <v>939</v>
      </c>
      <c r="C379" s="36">
        <v>1.8</v>
      </c>
      <c r="D379" s="36">
        <v>1.38</v>
      </c>
      <c r="E379" s="36">
        <v>0.98</v>
      </c>
      <c r="F379" s="37"/>
      <c r="G379" s="28">
        <v>5</v>
      </c>
      <c r="H379" s="38" t="s">
        <v>255</v>
      </c>
      <c r="I379" s="36">
        <v>0.87</v>
      </c>
      <c r="J379" s="36">
        <v>0.69</v>
      </c>
      <c r="K379" s="36">
        <v>0.49</v>
      </c>
      <c r="L379" s="36">
        <v>0.93</v>
      </c>
      <c r="M379" s="36">
        <v>0.69</v>
      </c>
      <c r="N379" s="36">
        <v>0.49</v>
      </c>
    </row>
    <row r="380" spans="1:15" s="34" customFormat="1" ht="20.399999999999999">
      <c r="A380" s="34" t="s">
        <v>940</v>
      </c>
      <c r="B380" s="35" t="s">
        <v>941</v>
      </c>
      <c r="C380" s="36">
        <v>0.68</v>
      </c>
      <c r="D380" s="36">
        <v>1.33</v>
      </c>
      <c r="E380" s="36">
        <v>1.33</v>
      </c>
      <c r="F380" s="37"/>
      <c r="G380" s="28">
        <v>5</v>
      </c>
      <c r="H380" s="38" t="s">
        <v>255</v>
      </c>
      <c r="I380" s="36">
        <v>0.13</v>
      </c>
      <c r="J380" s="36">
        <v>0.13</v>
      </c>
      <c r="K380" s="36">
        <v>0.13</v>
      </c>
      <c r="L380" s="36">
        <v>0.55000000000000004</v>
      </c>
      <c r="M380" s="36">
        <v>1.2</v>
      </c>
      <c r="N380" s="36">
        <v>1.2</v>
      </c>
    </row>
    <row r="381" spans="1:15" s="34" customFormat="1">
      <c r="A381" s="34" t="s">
        <v>942</v>
      </c>
      <c r="B381" s="35" t="s">
        <v>943</v>
      </c>
      <c r="C381" s="36">
        <v>1.2809999999999999</v>
      </c>
      <c r="D381" s="36">
        <v>0</v>
      </c>
      <c r="E381" s="36">
        <v>0</v>
      </c>
      <c r="F381" s="37"/>
      <c r="G381" s="28">
        <v>0</v>
      </c>
      <c r="H381" s="38" t="s">
        <v>255</v>
      </c>
      <c r="I381" s="36">
        <v>0</v>
      </c>
      <c r="J381" s="36">
        <v>0</v>
      </c>
      <c r="K381" s="36">
        <v>0</v>
      </c>
      <c r="L381" s="36">
        <v>1.2809999999999999</v>
      </c>
      <c r="M381" s="36">
        <v>0</v>
      </c>
      <c r="N381" s="36">
        <v>0</v>
      </c>
    </row>
    <row r="382" spans="1:15" s="34" customFormat="1">
      <c r="A382" s="34" t="s">
        <v>944</v>
      </c>
      <c r="B382" s="35" t="s">
        <v>945</v>
      </c>
      <c r="C382" s="36">
        <v>0.158</v>
      </c>
      <c r="D382" s="36">
        <v>0.09</v>
      </c>
      <c r="E382" s="36">
        <v>9.1999999999999998E-2</v>
      </c>
      <c r="F382" s="37"/>
      <c r="G382" s="28">
        <v>0</v>
      </c>
      <c r="H382" s="38" t="s">
        <v>255</v>
      </c>
      <c r="I382" s="36">
        <v>0.109</v>
      </c>
      <c r="J382" s="36">
        <v>0.04</v>
      </c>
      <c r="K382" s="36">
        <v>4.1000000000000002E-2</v>
      </c>
      <c r="L382" s="36">
        <v>4.9000000000000002E-2</v>
      </c>
      <c r="M382" s="36">
        <v>0.05</v>
      </c>
      <c r="N382" s="36">
        <v>5.0999999999999997E-2</v>
      </c>
    </row>
    <row r="383" spans="1:15" s="34" customFormat="1">
      <c r="A383" s="34" t="s">
        <v>972</v>
      </c>
      <c r="B383" s="35" t="s">
        <v>854</v>
      </c>
      <c r="C383" s="36">
        <v>4.6669999999999998</v>
      </c>
      <c r="D383" s="36">
        <v>7.0960000000000001</v>
      </c>
      <c r="E383" s="36">
        <v>4.0599999999999996</v>
      </c>
      <c r="F383" s="37"/>
      <c r="G383" s="28">
        <v>5</v>
      </c>
      <c r="H383" s="38" t="s">
        <v>255</v>
      </c>
      <c r="I383" s="36">
        <v>0</v>
      </c>
      <c r="J383" s="36">
        <v>0</v>
      </c>
      <c r="K383" s="36">
        <v>0</v>
      </c>
      <c r="L383" s="36">
        <v>4.6669999999999998</v>
      </c>
      <c r="M383" s="36">
        <v>7.0960000000000001</v>
      </c>
      <c r="N383" s="36">
        <v>4.0599999999999996</v>
      </c>
    </row>
    <row r="384" spans="1:15">
      <c r="A384" s="1" t="s">
        <v>207</v>
      </c>
      <c r="B384" s="7" t="s">
        <v>137</v>
      </c>
      <c r="C384" s="11">
        <v>0.52100000000000002</v>
      </c>
      <c r="D384" s="11">
        <v>0.52700000000000002</v>
      </c>
      <c r="E384" s="11">
        <v>0.53500000000000003</v>
      </c>
      <c r="F384" s="15"/>
      <c r="G384" s="28">
        <v>0</v>
      </c>
      <c r="H384" s="31" t="s">
        <v>255</v>
      </c>
      <c r="I384" s="11">
        <v>0.158</v>
      </c>
      <c r="J384" s="11">
        <v>0.13200000000000001</v>
      </c>
      <c r="K384" s="11">
        <v>0.13400000000000001</v>
      </c>
      <c r="L384" s="11">
        <v>0.36299999999999999</v>
      </c>
      <c r="M384" s="11">
        <v>0.39500000000000002</v>
      </c>
      <c r="N384" s="22">
        <v>0.40100000000000002</v>
      </c>
    </row>
    <row r="385" spans="1:15">
      <c r="A385" s="1" t="s">
        <v>270</v>
      </c>
      <c r="B385" s="4" t="s">
        <v>1046</v>
      </c>
      <c r="C385" s="1">
        <v>0</v>
      </c>
      <c r="D385" s="1">
        <v>0</v>
      </c>
      <c r="E385" s="1">
        <v>0</v>
      </c>
      <c r="G385" s="28">
        <v>0</v>
      </c>
      <c r="H385" s="31" t="s">
        <v>255</v>
      </c>
      <c r="I385" s="1">
        <v>0</v>
      </c>
      <c r="J385" s="1">
        <v>0</v>
      </c>
      <c r="K385" s="1">
        <v>0</v>
      </c>
      <c r="L385" s="1">
        <v>0</v>
      </c>
      <c r="M385" s="22">
        <v>0</v>
      </c>
      <c r="N385" s="1">
        <v>0</v>
      </c>
      <c r="O385" s="1" t="s">
        <v>1047</v>
      </c>
    </row>
    <row r="386" spans="1:15">
      <c r="A386" s="1" t="s">
        <v>609</v>
      </c>
      <c r="B386" s="4" t="s">
        <v>247</v>
      </c>
      <c r="C386" s="1">
        <v>2.6749999999999998</v>
      </c>
      <c r="D386" s="1">
        <v>2.8650000000000002</v>
      </c>
      <c r="E386" s="1">
        <v>2.93</v>
      </c>
      <c r="G386" s="28">
        <v>0</v>
      </c>
      <c r="H386" s="31" t="s">
        <v>255</v>
      </c>
      <c r="I386" s="1">
        <v>1.177</v>
      </c>
      <c r="J386" s="1">
        <v>1.3660000000000001</v>
      </c>
      <c r="K386" s="1">
        <v>1.5069999999999999</v>
      </c>
      <c r="L386" s="1">
        <v>1.498</v>
      </c>
      <c r="M386" s="1">
        <v>1.4990000000000001</v>
      </c>
      <c r="N386" s="22">
        <v>1.423</v>
      </c>
    </row>
    <row r="387" spans="1:15">
      <c r="A387" s="1" t="s">
        <v>306</v>
      </c>
      <c r="B387" s="7" t="s">
        <v>307</v>
      </c>
      <c r="C387" s="11">
        <v>0.32400000000000001</v>
      </c>
      <c r="D387" s="11">
        <v>0.34300000000000003</v>
      </c>
      <c r="E387" s="11">
        <v>0.34399999999999997</v>
      </c>
      <c r="F387" s="15"/>
      <c r="G387" s="28">
        <v>0</v>
      </c>
      <c r="H387" s="31" t="s">
        <v>255</v>
      </c>
      <c r="I387" s="11">
        <v>0</v>
      </c>
      <c r="J387" s="11">
        <v>0</v>
      </c>
      <c r="K387" s="11">
        <v>0</v>
      </c>
      <c r="L387" s="11">
        <v>0.32400000000000001</v>
      </c>
      <c r="M387" s="11">
        <v>0.34300000000000003</v>
      </c>
      <c r="N387" s="22">
        <v>0.34399999999999997</v>
      </c>
    </row>
    <row r="388" spans="1:15">
      <c r="A388" s="2" t="s">
        <v>150</v>
      </c>
      <c r="B388" s="16" t="s">
        <v>151</v>
      </c>
      <c r="C388" s="2" t="s">
        <v>87</v>
      </c>
      <c r="H388" s="32" t="s">
        <v>252</v>
      </c>
      <c r="J388" s="2" t="s">
        <v>88</v>
      </c>
      <c r="K388" s="2"/>
      <c r="M388" s="2" t="s">
        <v>89</v>
      </c>
      <c r="O388" s="2" t="s">
        <v>152</v>
      </c>
    </row>
    <row r="389" spans="1:15">
      <c r="A389" s="2" t="s">
        <v>90</v>
      </c>
      <c r="B389" s="5" t="s">
        <v>91</v>
      </c>
      <c r="F389" s="2" t="s">
        <v>92</v>
      </c>
      <c r="G389" s="29" t="s">
        <v>93</v>
      </c>
      <c r="H389" s="32" t="s">
        <v>253</v>
      </c>
    </row>
    <row r="390" spans="1:15" s="24" customFormat="1">
      <c r="B390" s="25"/>
      <c r="C390" s="23">
        <v>2002</v>
      </c>
      <c r="D390" s="23">
        <v>2003</v>
      </c>
      <c r="E390" s="23">
        <v>2004</v>
      </c>
      <c r="F390" s="27"/>
      <c r="G390" s="28"/>
      <c r="H390" s="32" t="s">
        <v>254</v>
      </c>
      <c r="I390" s="26" t="s">
        <v>94</v>
      </c>
      <c r="J390" s="23">
        <v>2003</v>
      </c>
      <c r="K390" s="23">
        <v>2004</v>
      </c>
      <c r="L390" s="26" t="s">
        <v>94</v>
      </c>
      <c r="M390" s="23">
        <v>2003</v>
      </c>
      <c r="N390" s="23">
        <v>2004</v>
      </c>
    </row>
    <row r="391" spans="1:15" ht="20.399999999999999">
      <c r="A391" s="3" t="s">
        <v>278</v>
      </c>
      <c r="B391" s="6" t="s">
        <v>279</v>
      </c>
      <c r="C391" s="9">
        <f xml:space="preserve"> SUM(C405:C414)+C392+C395+C398+C402</f>
        <v>106.947</v>
      </c>
      <c r="D391" s="9">
        <f xml:space="preserve"> SUM(D405:D414)+D392+D395+D398+D402</f>
        <v>143.55099999999999</v>
      </c>
      <c r="E391" s="9">
        <f xml:space="preserve"> SUM(E405:E414)+E392+E395+E398+E402</f>
        <v>170.46799999999999</v>
      </c>
      <c r="F391" s="14"/>
      <c r="I391" s="9">
        <f t="shared" ref="I391:N391" si="62" xml:space="preserve"> SUM(I405:I414)+I392+I395+I398+I402</f>
        <v>86.239000000000004</v>
      </c>
      <c r="J391" s="9">
        <f t="shared" si="62"/>
        <v>91.87</v>
      </c>
      <c r="K391" s="9">
        <f t="shared" si="62"/>
        <v>122.12800000000001</v>
      </c>
      <c r="L391" s="9">
        <f t="shared" si="62"/>
        <v>20.708000000000002</v>
      </c>
      <c r="M391" s="9">
        <f t="shared" si="62"/>
        <v>51.680999999999997</v>
      </c>
      <c r="N391" s="9">
        <f t="shared" si="62"/>
        <v>48.34</v>
      </c>
    </row>
    <row r="392" spans="1:15" ht="20.399999999999999">
      <c r="A392" s="33" t="s">
        <v>406</v>
      </c>
      <c r="B392" s="7" t="s">
        <v>484</v>
      </c>
      <c r="C392" s="11">
        <v>22.509</v>
      </c>
      <c r="D392" s="11">
        <v>21.821000000000002</v>
      </c>
      <c r="E392" s="11">
        <v>22.152000000000001</v>
      </c>
      <c r="F392" s="15"/>
      <c r="G392" s="28">
        <v>26</v>
      </c>
      <c r="H392" s="31" t="s">
        <v>276</v>
      </c>
      <c r="I392" s="11">
        <v>22.509</v>
      </c>
      <c r="J392" s="11">
        <v>0</v>
      </c>
      <c r="K392" s="11">
        <v>0</v>
      </c>
      <c r="L392" s="11">
        <v>0</v>
      </c>
      <c r="M392" s="11">
        <v>21.821000000000002</v>
      </c>
      <c r="N392" s="22">
        <v>22.152000000000001</v>
      </c>
    </row>
    <row r="393" spans="1:15">
      <c r="A393" s="33" t="s">
        <v>407</v>
      </c>
      <c r="B393" s="7" t="s">
        <v>362</v>
      </c>
      <c r="C393" s="11">
        <v>22.509</v>
      </c>
      <c r="D393" s="11">
        <v>21.821000000000002</v>
      </c>
      <c r="E393" s="11">
        <v>22.152000000000001</v>
      </c>
      <c r="F393" s="15"/>
      <c r="I393" s="11">
        <v>22.509</v>
      </c>
      <c r="J393" s="11">
        <v>0</v>
      </c>
      <c r="K393" s="11">
        <v>0</v>
      </c>
      <c r="L393" s="11">
        <v>0</v>
      </c>
      <c r="M393" s="11">
        <v>21.821000000000002</v>
      </c>
      <c r="N393" s="22">
        <v>22.152000000000001</v>
      </c>
    </row>
    <row r="394" spans="1:15">
      <c r="A394" s="33" t="s">
        <v>408</v>
      </c>
      <c r="B394" s="7" t="s">
        <v>55</v>
      </c>
      <c r="C394" s="11">
        <f>SUM(C393)</f>
        <v>22.509</v>
      </c>
      <c r="D394" s="11">
        <f>SUM(D393)</f>
        <v>21.821000000000002</v>
      </c>
      <c r="E394" s="11">
        <f>SUM(E393)</f>
        <v>22.152000000000001</v>
      </c>
      <c r="F394" s="15"/>
      <c r="I394" s="11">
        <f t="shared" ref="I394:N394" si="63">SUM(I393)</f>
        <v>22.509</v>
      </c>
      <c r="J394" s="11">
        <f t="shared" si="63"/>
        <v>0</v>
      </c>
      <c r="K394" s="11">
        <f t="shared" si="63"/>
        <v>0</v>
      </c>
      <c r="L394" s="11">
        <f t="shared" si="63"/>
        <v>0</v>
      </c>
      <c r="M394" s="11">
        <f t="shared" si="63"/>
        <v>21.821000000000002</v>
      </c>
      <c r="N394" s="22">
        <f t="shared" si="63"/>
        <v>22.152000000000001</v>
      </c>
    </row>
    <row r="395" spans="1:15" ht="20.399999999999999">
      <c r="A395" s="1" t="s">
        <v>536</v>
      </c>
      <c r="B395" s="7" t="s">
        <v>537</v>
      </c>
      <c r="C395" s="11">
        <v>26.9</v>
      </c>
      <c r="D395" s="11">
        <v>26.071999999999999</v>
      </c>
      <c r="E395" s="11">
        <v>38.954000000000001</v>
      </c>
      <c r="F395" s="15"/>
      <c r="G395" s="28">
        <v>6.4000000000000001E-2</v>
      </c>
      <c r="H395" s="31" t="s">
        <v>276</v>
      </c>
      <c r="I395" s="22">
        <v>26.9</v>
      </c>
      <c r="J395" s="22">
        <v>26.071999999999999</v>
      </c>
      <c r="K395" s="22">
        <v>38.954000000000001</v>
      </c>
      <c r="L395" s="22">
        <v>0</v>
      </c>
      <c r="M395" s="22">
        <v>0</v>
      </c>
      <c r="N395" s="22">
        <v>0</v>
      </c>
    </row>
    <row r="396" spans="1:15">
      <c r="A396" s="1" t="s">
        <v>538</v>
      </c>
      <c r="B396" s="7" t="s">
        <v>362</v>
      </c>
      <c r="C396" s="11">
        <v>26.9</v>
      </c>
      <c r="D396" s="11">
        <v>26.071999999999999</v>
      </c>
      <c r="E396" s="11">
        <v>38.954000000000001</v>
      </c>
      <c r="F396" s="15" t="s">
        <v>52</v>
      </c>
      <c r="I396" s="22">
        <v>26.9</v>
      </c>
      <c r="J396" s="22">
        <v>26.071999999999999</v>
      </c>
      <c r="K396" s="22">
        <v>38.954000000000001</v>
      </c>
      <c r="L396" s="22">
        <v>0</v>
      </c>
      <c r="M396" s="22">
        <v>0</v>
      </c>
      <c r="N396" s="22">
        <v>0</v>
      </c>
    </row>
    <row r="397" spans="1:15">
      <c r="A397" s="1" t="s">
        <v>539</v>
      </c>
      <c r="B397" s="7" t="s">
        <v>55</v>
      </c>
      <c r="C397" s="11">
        <f>SUM(C396)</f>
        <v>26.9</v>
      </c>
      <c r="D397" s="11">
        <f>SUM(D396)</f>
        <v>26.071999999999999</v>
      </c>
      <c r="E397" s="11">
        <f>SUM(E396)</f>
        <v>38.954000000000001</v>
      </c>
      <c r="F397" s="15"/>
      <c r="I397" s="22">
        <f t="shared" ref="I397:N397" si="64">SUM(I396)</f>
        <v>26.9</v>
      </c>
      <c r="J397" s="22">
        <f t="shared" si="64"/>
        <v>26.071999999999999</v>
      </c>
      <c r="K397" s="22">
        <f t="shared" si="64"/>
        <v>38.954000000000001</v>
      </c>
      <c r="L397" s="22">
        <f t="shared" si="64"/>
        <v>0</v>
      </c>
      <c r="M397" s="22">
        <f t="shared" si="64"/>
        <v>0</v>
      </c>
      <c r="N397" s="22">
        <f t="shared" si="64"/>
        <v>0</v>
      </c>
    </row>
    <row r="398" spans="1:15" ht="20.399999999999999">
      <c r="A398" s="1" t="s">
        <v>540</v>
      </c>
      <c r="B398" s="7" t="s">
        <v>543</v>
      </c>
      <c r="C398" s="11">
        <v>35.118000000000002</v>
      </c>
      <c r="D398" s="11">
        <v>23.719000000000001</v>
      </c>
      <c r="E398" s="11">
        <v>42.841999999999999</v>
      </c>
      <c r="F398" s="15"/>
      <c r="G398" s="28">
        <v>2.5499999999999998</v>
      </c>
      <c r="H398" s="31" t="s">
        <v>276</v>
      </c>
      <c r="I398" s="22">
        <v>23.773</v>
      </c>
      <c r="J398" s="22">
        <v>10.862</v>
      </c>
      <c r="K398" s="22">
        <v>29.984999999999999</v>
      </c>
      <c r="L398" s="22">
        <v>11.345000000000001</v>
      </c>
      <c r="M398" s="22">
        <v>12.856999999999999</v>
      </c>
      <c r="N398" s="22">
        <v>12.856999999999999</v>
      </c>
    </row>
    <row r="399" spans="1:15">
      <c r="A399" s="1" t="s">
        <v>541</v>
      </c>
      <c r="B399" s="7" t="s">
        <v>362</v>
      </c>
      <c r="C399" s="11">
        <v>22.268000000000001</v>
      </c>
      <c r="D399" s="11">
        <v>12.856999999999999</v>
      </c>
      <c r="E399" s="11">
        <v>42.841999999999999</v>
      </c>
      <c r="F399" s="15"/>
      <c r="I399" s="22"/>
      <c r="J399" s="22"/>
      <c r="K399" s="22"/>
      <c r="L399" s="22"/>
      <c r="M399" s="22"/>
      <c r="N399" s="22"/>
    </row>
    <row r="400" spans="1:15">
      <c r="A400" s="1" t="s">
        <v>541</v>
      </c>
      <c r="B400" s="7" t="s">
        <v>612</v>
      </c>
      <c r="C400" s="11">
        <v>12.91</v>
      </c>
      <c r="D400" s="11">
        <v>10.862</v>
      </c>
      <c r="E400" s="11">
        <v>0</v>
      </c>
      <c r="F400" s="15"/>
      <c r="I400" s="22"/>
      <c r="J400" s="22"/>
      <c r="K400" s="22"/>
      <c r="L400" s="22"/>
      <c r="M400" s="22"/>
      <c r="N400" s="22"/>
    </row>
    <row r="401" spans="1:15">
      <c r="A401" s="1" t="s">
        <v>542</v>
      </c>
      <c r="B401" s="7" t="s">
        <v>55</v>
      </c>
      <c r="C401" s="11">
        <f>SUM(C399:C400)</f>
        <v>35.177999999999997</v>
      </c>
      <c r="D401" s="11">
        <f>SUM(D399:D400)</f>
        <v>23.719000000000001</v>
      </c>
      <c r="E401" s="11">
        <f>SUM(E399:E400)</f>
        <v>42.841999999999999</v>
      </c>
      <c r="F401" s="15"/>
      <c r="I401" s="22"/>
      <c r="J401" s="22"/>
      <c r="K401" s="22"/>
      <c r="L401" s="22"/>
      <c r="M401" s="22"/>
      <c r="N401" s="22"/>
    </row>
    <row r="402" spans="1:15" ht="20.399999999999999">
      <c r="A402" s="1" t="s">
        <v>558</v>
      </c>
      <c r="B402" s="7" t="s">
        <v>559</v>
      </c>
      <c r="C402" s="11">
        <v>5</v>
      </c>
      <c r="D402" s="11">
        <v>53.6</v>
      </c>
      <c r="E402" s="11">
        <v>52.4</v>
      </c>
      <c r="F402" s="15"/>
      <c r="G402" s="28">
        <v>3</v>
      </c>
      <c r="H402" s="31" t="s">
        <v>276</v>
      </c>
      <c r="I402" s="22">
        <v>5</v>
      </c>
      <c r="J402" s="22">
        <v>53.6</v>
      </c>
      <c r="K402" s="22">
        <v>52.4</v>
      </c>
      <c r="L402" s="22">
        <v>0</v>
      </c>
      <c r="M402" s="22">
        <v>0</v>
      </c>
      <c r="N402" s="22">
        <v>0</v>
      </c>
    </row>
    <row r="403" spans="1:15">
      <c r="A403" s="1" t="s">
        <v>560</v>
      </c>
      <c r="B403" s="7" t="s">
        <v>362</v>
      </c>
      <c r="C403" s="11">
        <v>5</v>
      </c>
      <c r="D403" s="11">
        <v>53.6</v>
      </c>
      <c r="E403" s="11">
        <v>52.4</v>
      </c>
      <c r="F403" s="15"/>
      <c r="I403" s="22">
        <v>5</v>
      </c>
      <c r="J403" s="22">
        <v>53.6</v>
      </c>
      <c r="K403" s="22">
        <v>52.4</v>
      </c>
      <c r="L403" s="22">
        <v>0</v>
      </c>
      <c r="M403" s="22">
        <v>0</v>
      </c>
      <c r="N403" s="22">
        <v>0</v>
      </c>
    </row>
    <row r="404" spans="1:15">
      <c r="A404" s="1" t="s">
        <v>561</v>
      </c>
      <c r="B404" s="7" t="s">
        <v>55</v>
      </c>
      <c r="C404" s="22">
        <f>SUM(C403)</f>
        <v>5</v>
      </c>
      <c r="D404" s="22">
        <f>SUM(D403)</f>
        <v>53.6</v>
      </c>
      <c r="E404" s="22">
        <f>SUM(E403)</f>
        <v>52.4</v>
      </c>
      <c r="F404" s="15"/>
      <c r="I404" s="22">
        <f t="shared" ref="I404:N404" si="65">SUM(I403)</f>
        <v>5</v>
      </c>
      <c r="J404" s="22">
        <f t="shared" si="65"/>
        <v>53.6</v>
      </c>
      <c r="K404" s="22">
        <f t="shared" si="65"/>
        <v>52.4</v>
      </c>
      <c r="L404" s="22">
        <f t="shared" si="65"/>
        <v>0</v>
      </c>
      <c r="M404" s="22">
        <f t="shared" si="65"/>
        <v>0</v>
      </c>
      <c r="N404" s="22">
        <f t="shared" si="65"/>
        <v>0</v>
      </c>
    </row>
    <row r="405" spans="1:15" ht="20.399999999999999">
      <c r="A405" s="1" t="s">
        <v>544</v>
      </c>
      <c r="B405" s="7" t="s">
        <v>363</v>
      </c>
      <c r="C405" s="11">
        <v>5.8360000000000003</v>
      </c>
      <c r="D405" s="11">
        <v>8.9719999999999995</v>
      </c>
      <c r="E405" s="11">
        <v>4.923</v>
      </c>
      <c r="F405" s="15"/>
      <c r="G405" s="28">
        <v>23</v>
      </c>
      <c r="H405" s="31" t="s">
        <v>276</v>
      </c>
      <c r="I405" s="22">
        <v>5.8360000000000003</v>
      </c>
      <c r="J405" s="22">
        <v>0</v>
      </c>
      <c r="K405" s="22">
        <v>0</v>
      </c>
      <c r="L405" s="22">
        <v>0</v>
      </c>
      <c r="M405" s="22">
        <v>8.9719999999999995</v>
      </c>
      <c r="N405" s="22">
        <v>4.923</v>
      </c>
    </row>
    <row r="406" spans="1:15" ht="20.399999999999999">
      <c r="A406" s="1" t="s">
        <v>550</v>
      </c>
      <c r="B406" s="7" t="s">
        <v>1048</v>
      </c>
      <c r="C406" s="11">
        <v>1.847</v>
      </c>
      <c r="D406" s="11">
        <v>2.117</v>
      </c>
      <c r="E406" s="11">
        <v>2.1480000000000001</v>
      </c>
      <c r="F406" s="15"/>
      <c r="G406" s="28">
        <v>0</v>
      </c>
      <c r="H406" s="31" t="s">
        <v>276</v>
      </c>
      <c r="I406" s="22">
        <v>0.53500000000000003</v>
      </c>
      <c r="J406" s="22">
        <v>0.57599999999999996</v>
      </c>
      <c r="K406" s="22">
        <v>0.254</v>
      </c>
      <c r="L406" s="22">
        <v>1.3120000000000001</v>
      </c>
      <c r="M406" s="22">
        <v>1.5409999999999999</v>
      </c>
      <c r="N406" s="22">
        <v>1.8939999999999999</v>
      </c>
      <c r="O406" s="1" t="s">
        <v>1054</v>
      </c>
    </row>
    <row r="407" spans="1:15" ht="20.399999999999999">
      <c r="A407" s="1" t="s">
        <v>551</v>
      </c>
      <c r="B407" s="7" t="s">
        <v>552</v>
      </c>
      <c r="C407" s="11">
        <v>0.379</v>
      </c>
      <c r="D407" s="11">
        <v>0.253</v>
      </c>
      <c r="E407" s="11">
        <v>0.26200000000000001</v>
      </c>
      <c r="F407" s="15"/>
      <c r="G407" s="28">
        <v>0</v>
      </c>
      <c r="H407" s="31" t="s">
        <v>276</v>
      </c>
      <c r="I407" s="22">
        <v>0.32500000000000001</v>
      </c>
      <c r="J407" s="22">
        <v>0.215</v>
      </c>
      <c r="K407" s="22">
        <v>0.222</v>
      </c>
      <c r="L407" s="22">
        <v>5.3999999999999999E-2</v>
      </c>
      <c r="M407" s="22">
        <v>3.7999999999999999E-2</v>
      </c>
      <c r="N407" s="22">
        <v>0.04</v>
      </c>
    </row>
    <row r="408" spans="1:15">
      <c r="A408" s="1" t="s">
        <v>553</v>
      </c>
      <c r="B408" s="7" t="s">
        <v>554</v>
      </c>
      <c r="C408" s="11">
        <v>0</v>
      </c>
      <c r="D408" s="11">
        <v>7.0000000000000001E-3</v>
      </c>
      <c r="E408" s="11">
        <v>7.0000000000000001E-3</v>
      </c>
      <c r="F408" s="15"/>
      <c r="G408" s="28">
        <v>0</v>
      </c>
      <c r="H408" s="31" t="s">
        <v>276</v>
      </c>
      <c r="I408" s="22">
        <v>0</v>
      </c>
      <c r="J408" s="22">
        <v>0</v>
      </c>
      <c r="K408" s="22">
        <v>0</v>
      </c>
      <c r="L408" s="22">
        <v>0</v>
      </c>
      <c r="M408" s="22">
        <v>7.0000000000000001E-3</v>
      </c>
      <c r="N408" s="22">
        <v>7.0000000000000001E-3</v>
      </c>
    </row>
    <row r="409" spans="1:15">
      <c r="A409" s="1" t="s">
        <v>555</v>
      </c>
      <c r="B409" s="7" t="s">
        <v>556</v>
      </c>
      <c r="C409" s="11">
        <v>4.3</v>
      </c>
      <c r="D409" s="11">
        <v>3.5150000000000001</v>
      </c>
      <c r="E409" s="11">
        <v>3.5230000000000001</v>
      </c>
      <c r="F409" s="15"/>
      <c r="G409" s="28">
        <v>0</v>
      </c>
      <c r="H409" s="31" t="s">
        <v>276</v>
      </c>
      <c r="I409" s="22">
        <v>0</v>
      </c>
      <c r="J409" s="22">
        <v>0</v>
      </c>
      <c r="K409" s="22">
        <v>0</v>
      </c>
      <c r="L409" s="22">
        <v>4.3</v>
      </c>
      <c r="M409" s="22">
        <v>3.5150000000000001</v>
      </c>
      <c r="N409" s="22">
        <v>3.5230000000000001</v>
      </c>
    </row>
    <row r="410" spans="1:15" ht="20.399999999999999">
      <c r="A410" s="1" t="s">
        <v>545</v>
      </c>
      <c r="B410" s="7" t="s">
        <v>1049</v>
      </c>
      <c r="C410" s="11">
        <v>0.251</v>
      </c>
      <c r="D410" s="11">
        <v>0.19900000000000001</v>
      </c>
      <c r="E410" s="11">
        <v>0.17299999999999999</v>
      </c>
      <c r="F410" s="15"/>
      <c r="G410" s="28">
        <v>0</v>
      </c>
      <c r="H410" s="31" t="s">
        <v>276</v>
      </c>
      <c r="I410" s="22">
        <v>0.112</v>
      </c>
      <c r="J410" s="22">
        <v>3.4000000000000002E-2</v>
      </c>
      <c r="K410" s="22">
        <v>1.4E-2</v>
      </c>
      <c r="L410" s="22">
        <v>0.13900000000000001</v>
      </c>
      <c r="M410" s="22">
        <v>0.16500000000000001</v>
      </c>
      <c r="N410" s="22">
        <v>0.159</v>
      </c>
      <c r="O410" s="1" t="s">
        <v>1055</v>
      </c>
    </row>
    <row r="411" spans="1:15" ht="20.399999999999999">
      <c r="A411" s="1" t="s">
        <v>546</v>
      </c>
      <c r="B411" s="7" t="s">
        <v>1050</v>
      </c>
      <c r="C411" s="11">
        <v>0.251</v>
      </c>
      <c r="D411" s="11">
        <v>0.19900000000000001</v>
      </c>
      <c r="E411" s="11">
        <v>0.17299999999999999</v>
      </c>
      <c r="F411" s="15"/>
      <c r="G411" s="28">
        <v>0</v>
      </c>
      <c r="H411" s="31" t="s">
        <v>276</v>
      </c>
      <c r="I411" s="22">
        <v>0.112</v>
      </c>
      <c r="J411" s="22">
        <v>3.4000000000000002E-2</v>
      </c>
      <c r="K411" s="22">
        <v>1.4E-2</v>
      </c>
      <c r="L411" s="22">
        <v>0.13900000000000001</v>
      </c>
      <c r="M411" s="22">
        <v>0.16500000000000001</v>
      </c>
      <c r="N411" s="22">
        <v>0.159</v>
      </c>
      <c r="O411" s="1" t="s">
        <v>1056</v>
      </c>
    </row>
    <row r="412" spans="1:15" ht="20.399999999999999">
      <c r="A412" s="1" t="s">
        <v>547</v>
      </c>
      <c r="B412" s="7" t="s">
        <v>1053</v>
      </c>
      <c r="C412" s="11">
        <v>0.65200000000000002</v>
      </c>
      <c r="D412" s="11">
        <v>0.54700000000000004</v>
      </c>
      <c r="E412" s="11">
        <v>0.35699999999999998</v>
      </c>
      <c r="F412" s="15"/>
      <c r="G412" s="28">
        <v>0</v>
      </c>
      <c r="H412" s="31" t="s">
        <v>276</v>
      </c>
      <c r="I412" s="22">
        <v>6.4000000000000001E-2</v>
      </c>
      <c r="J412" s="22">
        <v>6.5000000000000002E-2</v>
      </c>
      <c r="K412" s="22">
        <v>0</v>
      </c>
      <c r="L412" s="22">
        <v>0.58799999999999997</v>
      </c>
      <c r="M412" s="22">
        <v>0.48199999999999998</v>
      </c>
      <c r="N412" s="22">
        <v>0.35699999999999998</v>
      </c>
      <c r="O412" s="1" t="s">
        <v>1057</v>
      </c>
    </row>
    <row r="413" spans="1:15" ht="20.399999999999999">
      <c r="A413" s="1" t="s">
        <v>548</v>
      </c>
      <c r="B413" s="7" t="s">
        <v>1051</v>
      </c>
      <c r="C413" s="11">
        <v>3.3479999999999999</v>
      </c>
      <c r="D413" s="11">
        <v>1.91</v>
      </c>
      <c r="E413" s="11">
        <v>1.93</v>
      </c>
      <c r="F413" s="15"/>
      <c r="G413" s="28">
        <v>0</v>
      </c>
      <c r="H413" s="31" t="s">
        <v>276</v>
      </c>
      <c r="I413" s="22">
        <v>0.97099999999999997</v>
      </c>
      <c r="J413" s="22">
        <v>0.41199999999999998</v>
      </c>
      <c r="K413" s="22">
        <v>0.28499999999999998</v>
      </c>
      <c r="L413" s="22">
        <v>2.3769999999999998</v>
      </c>
      <c r="M413" s="22">
        <v>1.498</v>
      </c>
      <c r="N413" s="22">
        <v>1.645</v>
      </c>
      <c r="O413" s="1" t="s">
        <v>1058</v>
      </c>
    </row>
    <row r="414" spans="1:15" ht="20.399999999999999">
      <c r="A414" s="1" t="s">
        <v>549</v>
      </c>
      <c r="B414" s="7" t="s">
        <v>1052</v>
      </c>
      <c r="C414" s="11">
        <v>0.55600000000000005</v>
      </c>
      <c r="D414" s="11">
        <v>0.62</v>
      </c>
      <c r="E414" s="11">
        <v>0.624</v>
      </c>
      <c r="F414" s="15"/>
      <c r="G414" s="28">
        <v>0</v>
      </c>
      <c r="H414" s="31" t="s">
        <v>276</v>
      </c>
      <c r="I414" s="22">
        <v>0.10199999999999999</v>
      </c>
      <c r="J414" s="22">
        <v>0</v>
      </c>
      <c r="K414" s="22">
        <v>0</v>
      </c>
      <c r="L414" s="22">
        <v>0.45400000000000001</v>
      </c>
      <c r="M414" s="22">
        <v>0.62</v>
      </c>
      <c r="N414" s="22">
        <v>0.624</v>
      </c>
      <c r="O414" s="1" t="s">
        <v>1059</v>
      </c>
    </row>
    <row r="415" spans="1:15">
      <c r="A415" s="2" t="s">
        <v>150</v>
      </c>
      <c r="B415" s="16" t="s">
        <v>151</v>
      </c>
      <c r="C415" s="2" t="s">
        <v>87</v>
      </c>
      <c r="H415" s="32" t="s">
        <v>252</v>
      </c>
      <c r="J415" s="2" t="s">
        <v>88</v>
      </c>
      <c r="K415" s="2"/>
      <c r="M415" s="2" t="s">
        <v>89</v>
      </c>
      <c r="O415" s="2" t="s">
        <v>152</v>
      </c>
    </row>
    <row r="416" spans="1:15">
      <c r="A416" s="2" t="s">
        <v>90</v>
      </c>
      <c r="B416" s="5" t="s">
        <v>91</v>
      </c>
      <c r="F416" s="2" t="s">
        <v>92</v>
      </c>
      <c r="G416" s="29" t="s">
        <v>93</v>
      </c>
      <c r="H416" s="32" t="s">
        <v>253</v>
      </c>
    </row>
    <row r="417" spans="1:14" s="24" customFormat="1">
      <c r="B417" s="25"/>
      <c r="C417" s="23">
        <v>2002</v>
      </c>
      <c r="D417" s="23">
        <v>2003</v>
      </c>
      <c r="E417" s="23">
        <v>2004</v>
      </c>
      <c r="F417" s="27"/>
      <c r="G417" s="28"/>
      <c r="H417" s="32" t="s">
        <v>254</v>
      </c>
      <c r="I417" s="26" t="s">
        <v>94</v>
      </c>
      <c r="J417" s="23">
        <v>2003</v>
      </c>
      <c r="K417" s="23">
        <v>2004</v>
      </c>
      <c r="L417" s="26" t="s">
        <v>94</v>
      </c>
      <c r="M417" s="23">
        <v>2003</v>
      </c>
      <c r="N417" s="23">
        <v>2004</v>
      </c>
    </row>
    <row r="418" spans="1:14" s="3" customFormat="1">
      <c r="A418" s="3" t="s">
        <v>719</v>
      </c>
      <c r="B418" s="6" t="s">
        <v>670</v>
      </c>
      <c r="C418" s="43">
        <f>SUM(C419+C422+C425+C428+C431+C434)</f>
        <v>0</v>
      </c>
      <c r="D418" s="43">
        <f>SUM(D419+D422+D425+D428+D431+D434)</f>
        <v>14.357000000000001</v>
      </c>
      <c r="E418" s="43">
        <f>SUM(E419+E422+E425+E428+E431+E434)</f>
        <v>4.49</v>
      </c>
      <c r="F418" s="44"/>
      <c r="G418" s="45"/>
      <c r="H418" s="46"/>
      <c r="I418" s="43">
        <f t="shared" ref="I418:N418" si="66">SUM(I419+I422+I425+I428+I431+I434)</f>
        <v>0</v>
      </c>
      <c r="J418" s="43">
        <f t="shared" si="66"/>
        <v>14.357000000000001</v>
      </c>
      <c r="K418" s="43">
        <f t="shared" si="66"/>
        <v>4.49</v>
      </c>
      <c r="L418" s="43">
        <f t="shared" si="66"/>
        <v>0</v>
      </c>
      <c r="M418" s="43">
        <f t="shared" si="66"/>
        <v>0</v>
      </c>
      <c r="N418" s="43">
        <f t="shared" si="66"/>
        <v>0</v>
      </c>
    </row>
    <row r="419" spans="1:14">
      <c r="A419" s="1" t="s">
        <v>720</v>
      </c>
      <c r="B419" s="7" t="s">
        <v>721</v>
      </c>
      <c r="C419" s="11">
        <v>0</v>
      </c>
      <c r="D419" s="11">
        <v>0.91</v>
      </c>
      <c r="E419" s="11">
        <v>0.45500000000000002</v>
      </c>
      <c r="F419" s="15"/>
      <c r="G419" s="28">
        <v>0</v>
      </c>
      <c r="I419" s="22">
        <v>0</v>
      </c>
      <c r="J419" s="22">
        <v>0.91</v>
      </c>
      <c r="K419" s="22">
        <v>0.45500000000000002</v>
      </c>
      <c r="L419" s="22">
        <v>0</v>
      </c>
      <c r="M419" s="22">
        <v>0</v>
      </c>
      <c r="N419" s="22">
        <v>0</v>
      </c>
    </row>
    <row r="420" spans="1:14">
      <c r="A420" s="1" t="s">
        <v>693</v>
      </c>
      <c r="B420" s="7" t="s">
        <v>695</v>
      </c>
      <c r="C420" s="11">
        <v>0</v>
      </c>
      <c r="D420" s="11">
        <v>0.91</v>
      </c>
      <c r="E420" s="11">
        <v>0.45500000000000002</v>
      </c>
      <c r="F420" s="15"/>
      <c r="I420" s="22">
        <v>0</v>
      </c>
      <c r="J420" s="22">
        <v>0.91</v>
      </c>
      <c r="K420" s="22">
        <v>0.45500000000000002</v>
      </c>
      <c r="L420" s="22">
        <v>0</v>
      </c>
      <c r="M420" s="22">
        <v>0</v>
      </c>
      <c r="N420" s="22">
        <v>0</v>
      </c>
    </row>
    <row r="421" spans="1:14">
      <c r="A421" s="1" t="s">
        <v>694</v>
      </c>
      <c r="B421" s="7" t="s">
        <v>55</v>
      </c>
      <c r="C421" s="11">
        <f>SUM(C420)</f>
        <v>0</v>
      </c>
      <c r="D421" s="11">
        <f>SUM(D420)</f>
        <v>0.91</v>
      </c>
      <c r="E421" s="11">
        <f>SUM(E420)</f>
        <v>0.45500000000000002</v>
      </c>
      <c r="F421" s="15"/>
      <c r="I421" s="22">
        <f t="shared" ref="I421:N421" si="67">SUM(I420)</f>
        <v>0</v>
      </c>
      <c r="J421" s="22">
        <f t="shared" si="67"/>
        <v>0.91</v>
      </c>
      <c r="K421" s="22">
        <f t="shared" si="67"/>
        <v>0.45500000000000002</v>
      </c>
      <c r="L421" s="22">
        <f t="shared" si="67"/>
        <v>0</v>
      </c>
      <c r="M421" s="22">
        <f t="shared" si="67"/>
        <v>0</v>
      </c>
      <c r="N421" s="22">
        <f t="shared" si="67"/>
        <v>0</v>
      </c>
    </row>
    <row r="422" spans="1:14">
      <c r="A422" s="1" t="s">
        <v>722</v>
      </c>
      <c r="B422" s="7" t="s">
        <v>723</v>
      </c>
      <c r="C422" s="11">
        <v>0</v>
      </c>
      <c r="D422" s="11">
        <v>1.48</v>
      </c>
      <c r="E422" s="11">
        <v>0</v>
      </c>
      <c r="F422" s="15"/>
      <c r="G422" s="28">
        <v>0</v>
      </c>
      <c r="I422" s="22">
        <v>0</v>
      </c>
      <c r="J422" s="22">
        <v>1.48</v>
      </c>
      <c r="K422" s="22">
        <v>0</v>
      </c>
      <c r="L422" s="22">
        <v>0</v>
      </c>
      <c r="M422" s="22">
        <v>0</v>
      </c>
      <c r="N422" s="22">
        <v>0</v>
      </c>
    </row>
    <row r="423" spans="1:14">
      <c r="A423" s="1" t="s">
        <v>696</v>
      </c>
      <c r="B423" s="7" t="s">
        <v>695</v>
      </c>
      <c r="C423" s="11">
        <v>0</v>
      </c>
      <c r="D423" s="11">
        <v>1.48</v>
      </c>
      <c r="E423" s="11">
        <v>0</v>
      </c>
      <c r="F423" s="15"/>
      <c r="I423" s="22">
        <v>0</v>
      </c>
      <c r="J423" s="22">
        <v>1.48</v>
      </c>
      <c r="K423" s="22">
        <v>0</v>
      </c>
      <c r="L423" s="22">
        <v>0</v>
      </c>
      <c r="M423" s="22">
        <v>0</v>
      </c>
      <c r="N423" s="22">
        <v>0</v>
      </c>
    </row>
    <row r="424" spans="1:14">
      <c r="A424" s="1" t="s">
        <v>697</v>
      </c>
      <c r="B424" s="7" t="s">
        <v>55</v>
      </c>
      <c r="C424" s="11">
        <f>SUM(C423)</f>
        <v>0</v>
      </c>
      <c r="D424" s="11">
        <f>SUM(D423)</f>
        <v>1.48</v>
      </c>
      <c r="E424" s="11">
        <f>SUM(E423)</f>
        <v>0</v>
      </c>
      <c r="F424" s="15"/>
      <c r="I424" s="22">
        <f t="shared" ref="I424:N424" si="68">SUM(I423)</f>
        <v>0</v>
      </c>
      <c r="J424" s="22">
        <f t="shared" si="68"/>
        <v>1.48</v>
      </c>
      <c r="K424" s="22">
        <f t="shared" si="68"/>
        <v>0</v>
      </c>
      <c r="L424" s="22">
        <f t="shared" si="68"/>
        <v>0</v>
      </c>
      <c r="M424" s="22">
        <f t="shared" si="68"/>
        <v>0</v>
      </c>
      <c r="N424" s="22">
        <f t="shared" si="68"/>
        <v>0</v>
      </c>
    </row>
    <row r="425" spans="1:14">
      <c r="A425" s="1" t="s">
        <v>724</v>
      </c>
      <c r="B425" s="7" t="s">
        <v>725</v>
      </c>
      <c r="C425" s="11">
        <v>0</v>
      </c>
      <c r="D425" s="11">
        <v>9.4849999999999994</v>
      </c>
      <c r="E425" s="11">
        <v>1.52</v>
      </c>
      <c r="F425" s="15"/>
      <c r="G425" s="28">
        <v>0</v>
      </c>
      <c r="I425" s="22">
        <v>0</v>
      </c>
      <c r="J425" s="22">
        <v>9.4849999999999994</v>
      </c>
      <c r="K425" s="22">
        <v>1.52</v>
      </c>
      <c r="L425" s="22">
        <v>0</v>
      </c>
      <c r="M425" s="22">
        <v>0</v>
      </c>
      <c r="N425" s="22">
        <v>0</v>
      </c>
    </row>
    <row r="426" spans="1:14">
      <c r="A426" s="1" t="s">
        <v>698</v>
      </c>
      <c r="B426" s="7" t="s">
        <v>946</v>
      </c>
      <c r="C426" s="11">
        <v>0</v>
      </c>
      <c r="D426" s="11">
        <v>9.4849999999999994</v>
      </c>
      <c r="E426" s="11">
        <v>1.52</v>
      </c>
      <c r="F426" s="15"/>
      <c r="I426" s="22">
        <v>0</v>
      </c>
      <c r="J426" s="22">
        <v>9.4849999999999994</v>
      </c>
      <c r="K426" s="22">
        <v>1.52</v>
      </c>
      <c r="L426" s="22">
        <v>0</v>
      </c>
      <c r="M426" s="22">
        <v>0</v>
      </c>
      <c r="N426" s="22">
        <v>0</v>
      </c>
    </row>
    <row r="427" spans="1:14">
      <c r="A427" s="1" t="s">
        <v>699</v>
      </c>
      <c r="B427" s="7" t="s">
        <v>55</v>
      </c>
      <c r="C427" s="11">
        <f>SUM(C426)</f>
        <v>0</v>
      </c>
      <c r="D427" s="11">
        <f>SUM(D426)</f>
        <v>9.4849999999999994</v>
      </c>
      <c r="E427" s="11">
        <f>SUM(E426)</f>
        <v>1.52</v>
      </c>
      <c r="F427" s="15"/>
      <c r="I427" s="22">
        <f t="shared" ref="I427:N427" si="69">SUM(I426)</f>
        <v>0</v>
      </c>
      <c r="J427" s="22">
        <f t="shared" si="69"/>
        <v>9.4849999999999994</v>
      </c>
      <c r="K427" s="22">
        <f t="shared" si="69"/>
        <v>1.52</v>
      </c>
      <c r="L427" s="22">
        <f t="shared" si="69"/>
        <v>0</v>
      </c>
      <c r="M427" s="22">
        <f t="shared" si="69"/>
        <v>0</v>
      </c>
      <c r="N427" s="22">
        <f t="shared" si="69"/>
        <v>0</v>
      </c>
    </row>
    <row r="428" spans="1:14">
      <c r="A428" s="1" t="s">
        <v>727</v>
      </c>
      <c r="B428" s="7" t="s">
        <v>726</v>
      </c>
      <c r="C428" s="11">
        <v>0</v>
      </c>
      <c r="D428" s="11">
        <v>0</v>
      </c>
      <c r="E428" s="11">
        <v>1.08</v>
      </c>
      <c r="F428" s="15"/>
      <c r="G428" s="28">
        <v>0</v>
      </c>
      <c r="I428" s="22">
        <v>0</v>
      </c>
      <c r="J428" s="22">
        <v>0</v>
      </c>
      <c r="K428" s="22">
        <v>1.08</v>
      </c>
      <c r="L428" s="22">
        <v>0</v>
      </c>
      <c r="M428" s="22">
        <v>0</v>
      </c>
      <c r="N428" s="22">
        <v>0</v>
      </c>
    </row>
    <row r="429" spans="1:14">
      <c r="A429" s="1" t="s">
        <v>700</v>
      </c>
      <c r="B429" s="7" t="s">
        <v>702</v>
      </c>
      <c r="C429" s="11">
        <v>0</v>
      </c>
      <c r="D429" s="11">
        <v>0</v>
      </c>
      <c r="E429" s="11">
        <v>1.08</v>
      </c>
      <c r="F429" s="15"/>
      <c r="I429" s="22">
        <v>0</v>
      </c>
      <c r="J429" s="22">
        <v>0</v>
      </c>
      <c r="K429" s="22">
        <v>1.08</v>
      </c>
      <c r="L429" s="22">
        <v>0</v>
      </c>
      <c r="M429" s="22">
        <v>0</v>
      </c>
      <c r="N429" s="22">
        <v>0</v>
      </c>
    </row>
    <row r="430" spans="1:14">
      <c r="A430" s="1" t="s">
        <v>701</v>
      </c>
      <c r="B430" s="7" t="s">
        <v>55</v>
      </c>
      <c r="C430" s="11">
        <f>SUM(C429)</f>
        <v>0</v>
      </c>
      <c r="D430" s="11">
        <f>SUM(D429)</f>
        <v>0</v>
      </c>
      <c r="E430" s="11">
        <f>SUM(E429)</f>
        <v>1.08</v>
      </c>
      <c r="F430" s="15"/>
      <c r="I430" s="22">
        <v>0</v>
      </c>
      <c r="J430" s="22">
        <v>0</v>
      </c>
      <c r="K430" s="22">
        <v>0</v>
      </c>
      <c r="L430" s="22">
        <f>SUM(L429)</f>
        <v>0</v>
      </c>
      <c r="M430" s="22">
        <f>SUM(M429)</f>
        <v>0</v>
      </c>
      <c r="N430" s="22">
        <f>SUM(N429)</f>
        <v>0</v>
      </c>
    </row>
    <row r="431" spans="1:14">
      <c r="A431" s="1" t="s">
        <v>728</v>
      </c>
      <c r="B431" s="7" t="s">
        <v>729</v>
      </c>
      <c r="C431" s="11">
        <v>0</v>
      </c>
      <c r="D431" s="11">
        <v>1.627</v>
      </c>
      <c r="E431" s="11">
        <v>0.55400000000000005</v>
      </c>
      <c r="F431" s="15"/>
      <c r="G431" s="28">
        <v>0</v>
      </c>
      <c r="I431" s="22">
        <v>0</v>
      </c>
      <c r="J431" s="22">
        <v>1.627</v>
      </c>
      <c r="K431" s="22">
        <v>0.55400000000000005</v>
      </c>
      <c r="L431" s="22">
        <v>0</v>
      </c>
      <c r="M431" s="22">
        <v>0</v>
      </c>
      <c r="N431" s="22">
        <v>0</v>
      </c>
    </row>
    <row r="432" spans="1:14">
      <c r="A432" s="1" t="s">
        <v>703</v>
      </c>
      <c r="B432" s="7" t="s">
        <v>702</v>
      </c>
      <c r="C432" s="11">
        <v>0</v>
      </c>
      <c r="D432" s="11">
        <v>1.627</v>
      </c>
      <c r="E432" s="11">
        <v>0.55400000000000005</v>
      </c>
      <c r="F432" s="15"/>
      <c r="I432" s="22">
        <v>0</v>
      </c>
      <c r="J432" s="22">
        <v>1.627</v>
      </c>
      <c r="K432" s="22">
        <v>0.55400000000000005</v>
      </c>
      <c r="L432" s="22">
        <v>0</v>
      </c>
      <c r="M432" s="22">
        <v>0</v>
      </c>
      <c r="N432" s="22">
        <v>0</v>
      </c>
    </row>
    <row r="433" spans="1:15">
      <c r="A433" s="1" t="s">
        <v>704</v>
      </c>
      <c r="B433" s="7" t="s">
        <v>55</v>
      </c>
      <c r="C433" s="11">
        <f>SUM(C432)</f>
        <v>0</v>
      </c>
      <c r="D433" s="11">
        <f>SUM(D432)</f>
        <v>1.627</v>
      </c>
      <c r="E433" s="11">
        <f>SUM(E432)</f>
        <v>0.55400000000000005</v>
      </c>
      <c r="F433" s="15"/>
      <c r="I433" s="22">
        <f t="shared" ref="I433:N433" si="70">SUM(I432)</f>
        <v>0</v>
      </c>
      <c r="J433" s="22">
        <f t="shared" si="70"/>
        <v>1.627</v>
      </c>
      <c r="K433" s="22">
        <f t="shared" si="70"/>
        <v>0.55400000000000005</v>
      </c>
      <c r="L433" s="22">
        <f t="shared" si="70"/>
        <v>0</v>
      </c>
      <c r="M433" s="22">
        <f t="shared" si="70"/>
        <v>0</v>
      </c>
      <c r="N433" s="22">
        <f t="shared" si="70"/>
        <v>0</v>
      </c>
    </row>
    <row r="434" spans="1:15">
      <c r="A434" s="1" t="s">
        <v>730</v>
      </c>
      <c r="B434" s="7" t="s">
        <v>731</v>
      </c>
      <c r="C434" s="11">
        <v>0</v>
      </c>
      <c r="D434" s="11">
        <v>0.85499999999999998</v>
      </c>
      <c r="E434" s="11">
        <v>0.88100000000000001</v>
      </c>
      <c r="F434" s="15"/>
      <c r="G434" s="28">
        <v>0</v>
      </c>
      <c r="I434" s="22">
        <v>0</v>
      </c>
      <c r="J434" s="22">
        <v>0.85499999999999998</v>
      </c>
      <c r="K434" s="22">
        <v>0.88100000000000001</v>
      </c>
      <c r="L434" s="22">
        <v>0</v>
      </c>
      <c r="M434" s="22">
        <v>0</v>
      </c>
      <c r="N434" s="22">
        <v>0</v>
      </c>
    </row>
    <row r="435" spans="1:15">
      <c r="A435" s="1" t="s">
        <v>706</v>
      </c>
      <c r="B435" s="7" t="s">
        <v>702</v>
      </c>
      <c r="C435" s="11">
        <v>0</v>
      </c>
      <c r="D435" s="11">
        <v>0.85499999999999998</v>
      </c>
      <c r="E435" s="11">
        <v>0.88100000000000001</v>
      </c>
      <c r="F435" s="15"/>
      <c r="I435" s="22">
        <v>0</v>
      </c>
      <c r="J435" s="22">
        <v>0.85499999999999998</v>
      </c>
      <c r="K435" s="22">
        <v>0.88100000000000001</v>
      </c>
      <c r="L435" s="22">
        <v>0</v>
      </c>
      <c r="M435" s="22">
        <v>0</v>
      </c>
      <c r="N435" s="22">
        <v>0</v>
      </c>
    </row>
    <row r="436" spans="1:15">
      <c r="A436" s="1" t="s">
        <v>705</v>
      </c>
      <c r="B436" s="7" t="s">
        <v>55</v>
      </c>
      <c r="C436" s="11">
        <f>SUM(C435)</f>
        <v>0</v>
      </c>
      <c r="D436" s="11">
        <f>SUM(D435)</f>
        <v>0.85499999999999998</v>
      </c>
      <c r="E436" s="11">
        <f>SUM(E435)</f>
        <v>0.88100000000000001</v>
      </c>
      <c r="F436" s="15"/>
      <c r="I436" s="22">
        <f t="shared" ref="I436:N436" si="71">SUM(I435)</f>
        <v>0</v>
      </c>
      <c r="J436" s="22">
        <f t="shared" si="71"/>
        <v>0.85499999999999998</v>
      </c>
      <c r="K436" s="22">
        <f t="shared" si="71"/>
        <v>0.88100000000000001</v>
      </c>
      <c r="L436" s="22">
        <f t="shared" si="71"/>
        <v>0</v>
      </c>
      <c r="M436" s="22">
        <f t="shared" si="71"/>
        <v>0</v>
      </c>
      <c r="N436" s="22">
        <f t="shared" si="71"/>
        <v>0</v>
      </c>
    </row>
    <row r="437" spans="1:15">
      <c r="A437" s="2" t="s">
        <v>150</v>
      </c>
      <c r="B437" s="16" t="s">
        <v>151</v>
      </c>
      <c r="C437" s="2" t="s">
        <v>87</v>
      </c>
      <c r="H437" s="32" t="s">
        <v>252</v>
      </c>
      <c r="J437" s="2" t="s">
        <v>88</v>
      </c>
      <c r="K437" s="2"/>
      <c r="M437" s="2" t="s">
        <v>89</v>
      </c>
      <c r="O437" s="2" t="s">
        <v>152</v>
      </c>
    </row>
    <row r="438" spans="1:15">
      <c r="A438" s="2" t="s">
        <v>90</v>
      </c>
      <c r="B438" s="5" t="s">
        <v>91</v>
      </c>
      <c r="F438" s="2" t="s">
        <v>92</v>
      </c>
      <c r="G438" s="29" t="s">
        <v>93</v>
      </c>
      <c r="H438" s="32" t="s">
        <v>253</v>
      </c>
    </row>
    <row r="439" spans="1:15" s="24" customFormat="1">
      <c r="B439" s="25"/>
      <c r="C439" s="23">
        <v>2002</v>
      </c>
      <c r="D439" s="23">
        <v>2003</v>
      </c>
      <c r="E439" s="23">
        <v>2004</v>
      </c>
      <c r="F439" s="27"/>
      <c r="G439" s="28"/>
      <c r="H439" s="32" t="s">
        <v>254</v>
      </c>
      <c r="I439" s="26" t="s">
        <v>94</v>
      </c>
      <c r="J439" s="23">
        <v>2003</v>
      </c>
      <c r="K439" s="23">
        <v>2004</v>
      </c>
      <c r="L439" s="26" t="s">
        <v>94</v>
      </c>
      <c r="M439" s="23">
        <v>2003</v>
      </c>
      <c r="N439" s="23">
        <v>2004</v>
      </c>
    </row>
    <row r="440" spans="1:15" s="3" customFormat="1" ht="20.399999999999999">
      <c r="A440" s="3" t="s">
        <v>562</v>
      </c>
      <c r="B440" s="6" t="s">
        <v>563</v>
      </c>
      <c r="C440" s="43">
        <f>SUM(C441+C444)</f>
        <v>0</v>
      </c>
      <c r="D440" s="43">
        <f>SUM(D441+D444)</f>
        <v>0</v>
      </c>
      <c r="E440" s="43">
        <f>SUM(E441+E444)</f>
        <v>5.86</v>
      </c>
      <c r="F440" s="44"/>
      <c r="G440" s="45"/>
      <c r="H440" s="46"/>
      <c r="I440" s="43">
        <f t="shared" ref="I440:N440" si="72">SUM(I441+I444)</f>
        <v>0</v>
      </c>
      <c r="J440" s="43">
        <f t="shared" si="72"/>
        <v>0</v>
      </c>
      <c r="K440" s="43">
        <f t="shared" si="72"/>
        <v>0</v>
      </c>
      <c r="L440" s="43">
        <f t="shared" si="72"/>
        <v>0</v>
      </c>
      <c r="M440" s="43">
        <f t="shared" si="72"/>
        <v>0</v>
      </c>
      <c r="N440" s="43">
        <f t="shared" si="72"/>
        <v>5.86</v>
      </c>
    </row>
    <row r="441" spans="1:15">
      <c r="A441" s="1" t="s">
        <v>211</v>
      </c>
      <c r="B441" s="7" t="s">
        <v>564</v>
      </c>
      <c r="C441" s="11">
        <v>0</v>
      </c>
      <c r="D441" s="11">
        <v>0</v>
      </c>
      <c r="E441" s="11">
        <v>3.16</v>
      </c>
      <c r="F441" s="15"/>
      <c r="G441" s="28">
        <v>3</v>
      </c>
      <c r="H441" s="31" t="s">
        <v>255</v>
      </c>
      <c r="I441" s="22">
        <v>0</v>
      </c>
      <c r="J441" s="22">
        <v>0</v>
      </c>
      <c r="K441" s="22">
        <v>0</v>
      </c>
      <c r="L441" s="22">
        <v>0</v>
      </c>
      <c r="M441" s="22">
        <v>0</v>
      </c>
      <c r="N441" s="22">
        <v>3.16</v>
      </c>
    </row>
    <row r="442" spans="1:15">
      <c r="A442" s="1" t="s">
        <v>565</v>
      </c>
      <c r="B442" s="7" t="s">
        <v>566</v>
      </c>
      <c r="C442" s="11">
        <v>0</v>
      </c>
      <c r="D442" s="11">
        <v>0</v>
      </c>
      <c r="E442" s="11">
        <v>3.16</v>
      </c>
      <c r="F442" s="15"/>
      <c r="I442" s="22">
        <v>0</v>
      </c>
      <c r="J442" s="22">
        <v>0</v>
      </c>
      <c r="K442" s="22">
        <v>0</v>
      </c>
      <c r="L442" s="22">
        <v>0</v>
      </c>
      <c r="M442" s="22">
        <v>0</v>
      </c>
      <c r="N442" s="22">
        <v>3.16</v>
      </c>
    </row>
    <row r="443" spans="1:15">
      <c r="A443" s="1" t="s">
        <v>567</v>
      </c>
      <c r="B443" s="7" t="s">
        <v>55</v>
      </c>
      <c r="C443" s="11">
        <f>SUM(C442)</f>
        <v>0</v>
      </c>
      <c r="D443" s="11">
        <f>SUM(D442)</f>
        <v>0</v>
      </c>
      <c r="E443" s="11">
        <f>SUM(E442)</f>
        <v>3.16</v>
      </c>
      <c r="F443" s="15"/>
      <c r="I443" s="22">
        <f t="shared" ref="I443:N443" si="73">SUM(I442)</f>
        <v>0</v>
      </c>
      <c r="J443" s="22">
        <f t="shared" si="73"/>
        <v>0</v>
      </c>
      <c r="K443" s="22">
        <f t="shared" si="73"/>
        <v>0</v>
      </c>
      <c r="L443" s="22">
        <f t="shared" si="73"/>
        <v>0</v>
      </c>
      <c r="M443" s="22">
        <f t="shared" si="73"/>
        <v>0</v>
      </c>
      <c r="N443" s="22">
        <f t="shared" si="73"/>
        <v>3.16</v>
      </c>
    </row>
    <row r="444" spans="1:15">
      <c r="A444" s="1" t="s">
        <v>568</v>
      </c>
      <c r="B444" s="7" t="s">
        <v>569</v>
      </c>
      <c r="C444" s="11">
        <v>0</v>
      </c>
      <c r="D444" s="11">
        <v>0</v>
      </c>
      <c r="E444" s="11">
        <v>2.7</v>
      </c>
      <c r="F444" s="15"/>
      <c r="G444" s="28">
        <v>1</v>
      </c>
      <c r="I444" s="22">
        <v>0</v>
      </c>
      <c r="J444" s="22">
        <v>0</v>
      </c>
      <c r="K444" s="22">
        <v>0</v>
      </c>
      <c r="L444" s="22">
        <v>0</v>
      </c>
      <c r="M444" s="22">
        <v>0</v>
      </c>
      <c r="N444" s="22">
        <v>2.7</v>
      </c>
    </row>
    <row r="445" spans="1:15">
      <c r="A445" s="1" t="s">
        <v>570</v>
      </c>
      <c r="B445" s="7" t="s">
        <v>566</v>
      </c>
      <c r="C445" s="11">
        <v>0</v>
      </c>
      <c r="D445" s="11">
        <v>0</v>
      </c>
      <c r="E445" s="11">
        <v>2.7</v>
      </c>
      <c r="F445" s="15" t="s">
        <v>52</v>
      </c>
      <c r="I445" s="22">
        <v>0</v>
      </c>
      <c r="J445" s="22">
        <v>0</v>
      </c>
      <c r="K445" s="22">
        <v>0</v>
      </c>
      <c r="L445" s="22">
        <v>0</v>
      </c>
      <c r="M445" s="22">
        <v>0</v>
      </c>
      <c r="N445" s="22">
        <v>2.7</v>
      </c>
    </row>
    <row r="446" spans="1:15">
      <c r="A446" s="1" t="s">
        <v>571</v>
      </c>
      <c r="B446" s="7" t="s">
        <v>55</v>
      </c>
      <c r="C446" s="11">
        <f>SUM(C445)</f>
        <v>0</v>
      </c>
      <c r="D446" s="11">
        <f>SUM(D445)</f>
        <v>0</v>
      </c>
      <c r="E446" s="11">
        <f>SUM(E445)</f>
        <v>2.7</v>
      </c>
      <c r="F446" s="15"/>
      <c r="I446" s="22">
        <f t="shared" ref="I446:N446" si="74">SUM(I445)</f>
        <v>0</v>
      </c>
      <c r="J446" s="22">
        <f t="shared" si="74"/>
        <v>0</v>
      </c>
      <c r="K446" s="22">
        <f t="shared" si="74"/>
        <v>0</v>
      </c>
      <c r="L446" s="22">
        <f t="shared" si="74"/>
        <v>0</v>
      </c>
      <c r="M446" s="22">
        <f t="shared" si="74"/>
        <v>0</v>
      </c>
      <c r="N446" s="22">
        <f t="shared" si="74"/>
        <v>2.7</v>
      </c>
    </row>
    <row r="447" spans="1:15">
      <c r="A447" s="2" t="s">
        <v>150</v>
      </c>
      <c r="B447" s="16" t="s">
        <v>151</v>
      </c>
      <c r="C447" s="2" t="s">
        <v>87</v>
      </c>
      <c r="H447" s="32" t="s">
        <v>252</v>
      </c>
      <c r="J447" s="2" t="s">
        <v>88</v>
      </c>
      <c r="K447" s="2"/>
      <c r="M447" s="2" t="s">
        <v>89</v>
      </c>
      <c r="O447" s="2" t="s">
        <v>152</v>
      </c>
    </row>
    <row r="448" spans="1:15">
      <c r="A448" s="2" t="s">
        <v>90</v>
      </c>
      <c r="B448" s="5" t="s">
        <v>91</v>
      </c>
      <c r="F448" s="2" t="s">
        <v>92</v>
      </c>
      <c r="G448" s="29" t="s">
        <v>93</v>
      </c>
      <c r="H448" s="32" t="s">
        <v>253</v>
      </c>
    </row>
    <row r="449" spans="1:15" s="24" customFormat="1">
      <c r="B449" s="25"/>
      <c r="C449" s="23">
        <v>2002</v>
      </c>
      <c r="D449" s="23">
        <v>2003</v>
      </c>
      <c r="E449" s="23">
        <v>2004</v>
      </c>
      <c r="F449" s="27"/>
      <c r="G449" s="28"/>
      <c r="H449" s="32" t="s">
        <v>254</v>
      </c>
      <c r="I449" s="26" t="s">
        <v>94</v>
      </c>
      <c r="J449" s="23">
        <v>2003</v>
      </c>
      <c r="K449" s="23">
        <v>2004</v>
      </c>
      <c r="L449" s="26" t="s">
        <v>94</v>
      </c>
      <c r="M449" s="23">
        <v>2003</v>
      </c>
      <c r="N449" s="23">
        <v>2004</v>
      </c>
    </row>
    <row r="450" spans="1:15" ht="20.399999999999999">
      <c r="A450" s="3" t="s">
        <v>138</v>
      </c>
      <c r="B450" s="6" t="s">
        <v>139</v>
      </c>
      <c r="C450" s="9">
        <f>SUM(C556:C614)+C452+C453+C457+C462+C468+C471+C478+C481+C484+C488+C491+C494+C497+C501+C504+C507+C512+C515+C518+C521+C524+C527+C530+C533+C536+C539+C542+C545+C552+C549</f>
        <v>1323.838</v>
      </c>
      <c r="D450" s="9">
        <f>SUM(D556:D614)+D452+D453+D457+D462+D468+D471+D478+D481+D484+D488+D491+D494+D497+D501+D504+D507+D512+D515+D518+D521+D524+D527+D530+D533+D536+D539+D542+D545+D552+D549</f>
        <v>1362.9720000000004</v>
      </c>
      <c r="E450" s="9">
        <f>SUM(E556:E614)+E452+E453+E457+E462+E468+E471+E478+E481+E484+E488+E491+E494+E497+E501+E504+E507+E512+E515+E518+E521+E524+E527+E530+E533+E536+E539+E542+E545+E552+E549</f>
        <v>1180.3960000000004</v>
      </c>
      <c r="F450" s="14"/>
      <c r="I450" s="9">
        <f t="shared" ref="I450:N450" si="75">SUM(I556:I614)+I452+I453+I457+I462+I468+I471+I478+I481+I484+I488+I491+I494+I497+I501+I504+I507+I512+I515+I518+I521+I524+I527+I530+I533+I536+I539+I542+I545+I552+I549</f>
        <v>689.05100000000016</v>
      </c>
      <c r="J450" s="9">
        <f t="shared" si="75"/>
        <v>652.26600000000019</v>
      </c>
      <c r="K450" s="9">
        <f t="shared" si="75"/>
        <v>426.03500000000003</v>
      </c>
      <c r="L450" s="9">
        <f t="shared" si="75"/>
        <v>634.78899999999999</v>
      </c>
      <c r="M450" s="9">
        <f t="shared" si="75"/>
        <v>710.70600000000002</v>
      </c>
      <c r="N450" s="9">
        <f t="shared" si="75"/>
        <v>754.47900000000004</v>
      </c>
    </row>
    <row r="451" spans="1:15" ht="20.399999999999999">
      <c r="A451" s="1" t="s">
        <v>208</v>
      </c>
      <c r="B451" s="7" t="s">
        <v>210</v>
      </c>
      <c r="C451" s="11">
        <v>0</v>
      </c>
      <c r="D451" s="11">
        <v>0</v>
      </c>
      <c r="E451" s="11">
        <v>0</v>
      </c>
      <c r="F451" s="15"/>
      <c r="G451" s="28">
        <v>0</v>
      </c>
      <c r="H451" s="31" t="s">
        <v>255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22">
        <v>0</v>
      </c>
      <c r="O451" s="1" t="s">
        <v>1</v>
      </c>
    </row>
    <row r="452" spans="1:15" ht="20.399999999999999">
      <c r="A452" s="1" t="s">
        <v>209</v>
      </c>
      <c r="B452" s="7" t="s">
        <v>0</v>
      </c>
      <c r="C452" s="11">
        <v>7.6520000000000001</v>
      </c>
      <c r="D452" s="11">
        <v>0</v>
      </c>
      <c r="E452" s="11">
        <v>0</v>
      </c>
      <c r="F452" s="15"/>
      <c r="G452" s="28">
        <v>0</v>
      </c>
      <c r="H452" s="31" t="s">
        <v>255</v>
      </c>
      <c r="I452" s="11">
        <v>0</v>
      </c>
      <c r="J452" s="11">
        <v>0</v>
      </c>
      <c r="K452" s="11">
        <v>0</v>
      </c>
      <c r="L452" s="11">
        <v>7.6520000000000001</v>
      </c>
      <c r="M452" s="11">
        <v>0</v>
      </c>
      <c r="N452" s="22">
        <v>0</v>
      </c>
      <c r="O452" s="1" t="s">
        <v>2</v>
      </c>
    </row>
    <row r="453" spans="1:15">
      <c r="A453" s="1" t="s">
        <v>323</v>
      </c>
      <c r="B453" s="7" t="s">
        <v>40</v>
      </c>
      <c r="C453" s="11">
        <v>19.965</v>
      </c>
      <c r="D453" s="11">
        <v>45.423999999999999</v>
      </c>
      <c r="E453" s="11">
        <v>24.413</v>
      </c>
      <c r="F453" s="15"/>
      <c r="G453" s="28">
        <v>6</v>
      </c>
      <c r="H453" s="31" t="s">
        <v>255</v>
      </c>
      <c r="I453" s="11">
        <v>15.765000000000001</v>
      </c>
      <c r="J453" s="11">
        <v>30.623999999999999</v>
      </c>
      <c r="K453" s="11">
        <v>9.6129999999999995</v>
      </c>
      <c r="L453" s="11">
        <v>4.2</v>
      </c>
      <c r="M453" s="11">
        <v>14.8</v>
      </c>
      <c r="N453" s="22">
        <v>14.8</v>
      </c>
    </row>
    <row r="454" spans="1:15">
      <c r="A454" s="1" t="s">
        <v>324</v>
      </c>
      <c r="B454" s="7" t="s">
        <v>346</v>
      </c>
      <c r="C454" s="11">
        <v>4.2</v>
      </c>
      <c r="D454" s="11">
        <v>14.8</v>
      </c>
      <c r="E454" s="11">
        <v>14.8</v>
      </c>
      <c r="F454" s="15"/>
      <c r="I454" s="11">
        <v>0</v>
      </c>
      <c r="J454" s="11">
        <v>0</v>
      </c>
      <c r="K454" s="11">
        <v>0</v>
      </c>
      <c r="L454" s="11">
        <v>4.2</v>
      </c>
      <c r="M454" s="11">
        <v>14.8</v>
      </c>
      <c r="N454" s="22">
        <v>14.8</v>
      </c>
    </row>
    <row r="455" spans="1:15" ht="20.399999999999999">
      <c r="A455" s="1" t="s">
        <v>324</v>
      </c>
      <c r="B455" s="7" t="s">
        <v>347</v>
      </c>
      <c r="C455" s="11">
        <v>15.765000000000001</v>
      </c>
      <c r="D455" s="11">
        <v>30.623999999999999</v>
      </c>
      <c r="E455" s="11">
        <v>9.6129999999999995</v>
      </c>
      <c r="F455" s="15"/>
      <c r="I455" s="11">
        <v>15.765000000000001</v>
      </c>
      <c r="J455" s="11">
        <v>30.623999999999999</v>
      </c>
      <c r="K455" s="11">
        <v>9.6129999999999995</v>
      </c>
      <c r="L455" s="11">
        <v>0</v>
      </c>
      <c r="M455" s="11">
        <v>0</v>
      </c>
      <c r="N455" s="22">
        <v>0</v>
      </c>
    </row>
    <row r="456" spans="1:15">
      <c r="A456" s="1" t="s">
        <v>325</v>
      </c>
      <c r="B456" s="7" t="s">
        <v>55</v>
      </c>
      <c r="C456" s="11">
        <f>SUM(C454:C455)</f>
        <v>19.965</v>
      </c>
      <c r="D456" s="11">
        <f>SUM(D454:D455)</f>
        <v>45.423999999999999</v>
      </c>
      <c r="E456" s="11">
        <f>SUM(E454:E455)</f>
        <v>24.413</v>
      </c>
      <c r="F456" s="15"/>
      <c r="I456" s="11">
        <f t="shared" ref="I456:N456" si="76">SUM(I454:I455)</f>
        <v>15.765000000000001</v>
      </c>
      <c r="J456" s="11">
        <f t="shared" si="76"/>
        <v>30.623999999999999</v>
      </c>
      <c r="K456" s="11">
        <f t="shared" si="76"/>
        <v>9.6129999999999995</v>
      </c>
      <c r="L456" s="11">
        <f t="shared" si="76"/>
        <v>4.2</v>
      </c>
      <c r="M456" s="11">
        <f t="shared" si="76"/>
        <v>14.8</v>
      </c>
      <c r="N456" s="22">
        <f t="shared" si="76"/>
        <v>14.8</v>
      </c>
    </row>
    <row r="457" spans="1:15" ht="20.399999999999999">
      <c r="A457" s="1" t="s">
        <v>387</v>
      </c>
      <c r="B457" s="7" t="s">
        <v>848</v>
      </c>
      <c r="C457" s="11">
        <v>133.83600000000001</v>
      </c>
      <c r="D457" s="11">
        <v>207.126</v>
      </c>
      <c r="E457" s="11">
        <v>0</v>
      </c>
      <c r="F457" s="15"/>
      <c r="G457" s="28">
        <v>15</v>
      </c>
      <c r="I457" s="11">
        <v>39.1</v>
      </c>
      <c r="J457" s="11">
        <v>101.26600000000001</v>
      </c>
      <c r="K457" s="11">
        <v>0</v>
      </c>
      <c r="L457" s="11">
        <v>94.736000000000004</v>
      </c>
      <c r="M457" s="11">
        <v>105.86</v>
      </c>
      <c r="N457" s="22">
        <v>0</v>
      </c>
    </row>
    <row r="458" spans="1:15">
      <c r="A458" s="1" t="s">
        <v>388</v>
      </c>
      <c r="B458" s="7" t="s">
        <v>666</v>
      </c>
      <c r="C458" s="11">
        <v>75.751000000000005</v>
      </c>
      <c r="D458" s="11">
        <v>117.233</v>
      </c>
      <c r="E458" s="11">
        <v>0</v>
      </c>
      <c r="F458" s="15"/>
      <c r="I458" s="11">
        <v>22.131</v>
      </c>
      <c r="J458" s="11">
        <v>57.317</v>
      </c>
      <c r="K458" s="11">
        <v>0</v>
      </c>
      <c r="L458" s="11">
        <v>53.621000000000002</v>
      </c>
      <c r="M458" s="11">
        <v>59.917000000000002</v>
      </c>
      <c r="N458" s="22">
        <v>0</v>
      </c>
    </row>
    <row r="459" spans="1:15">
      <c r="A459" s="1" t="s">
        <v>388</v>
      </c>
      <c r="B459" s="7" t="s">
        <v>667</v>
      </c>
      <c r="C459" s="11">
        <v>33.325000000000003</v>
      </c>
      <c r="D459" s="11">
        <v>51.573999999999998</v>
      </c>
      <c r="E459" s="11">
        <v>0</v>
      </c>
      <c r="F459" s="15"/>
      <c r="I459" s="11">
        <v>9.7360000000000007</v>
      </c>
      <c r="J459" s="11">
        <v>25.215</v>
      </c>
      <c r="K459" s="11">
        <v>0</v>
      </c>
      <c r="L459" s="11">
        <v>23.588999999999999</v>
      </c>
      <c r="M459" s="11">
        <v>26.359000000000002</v>
      </c>
      <c r="N459" s="22">
        <v>0</v>
      </c>
    </row>
    <row r="460" spans="1:15">
      <c r="A460" s="1" t="s">
        <v>388</v>
      </c>
      <c r="B460" s="7" t="s">
        <v>668</v>
      </c>
      <c r="C460" s="11">
        <v>24.76</v>
      </c>
      <c r="D460" s="11">
        <v>38.317999999999998</v>
      </c>
      <c r="E460" s="11">
        <v>0</v>
      </c>
      <c r="F460" s="15"/>
      <c r="I460" s="11">
        <v>7.234</v>
      </c>
      <c r="J460" s="11">
        <v>18.734000000000002</v>
      </c>
      <c r="K460" s="11">
        <v>0</v>
      </c>
      <c r="L460" s="11">
        <v>17.526</v>
      </c>
      <c r="M460" s="11">
        <v>19.584</v>
      </c>
      <c r="N460" s="22">
        <v>0</v>
      </c>
    </row>
    <row r="461" spans="1:15">
      <c r="A461" s="1" t="s">
        <v>389</v>
      </c>
      <c r="B461" s="7" t="s">
        <v>55</v>
      </c>
      <c r="C461" s="11">
        <f>SUM(C458:C460)</f>
        <v>133.83600000000001</v>
      </c>
      <c r="D461" s="11">
        <f>SUM(D458:D460)</f>
        <v>207.125</v>
      </c>
      <c r="E461" s="11">
        <f>SUM(E458:E460)</f>
        <v>0</v>
      </c>
      <c r="F461" s="15"/>
      <c r="I461" s="11">
        <f t="shared" ref="I461:N461" si="77">SUM(I458:I460)</f>
        <v>39.100999999999999</v>
      </c>
      <c r="J461" s="11">
        <f t="shared" si="77"/>
        <v>101.26599999999999</v>
      </c>
      <c r="K461" s="11">
        <f t="shared" si="77"/>
        <v>0</v>
      </c>
      <c r="L461" s="11">
        <f t="shared" si="77"/>
        <v>94.736000000000004</v>
      </c>
      <c r="M461" s="11">
        <f t="shared" si="77"/>
        <v>105.86000000000001</v>
      </c>
      <c r="N461" s="22">
        <f t="shared" si="77"/>
        <v>0</v>
      </c>
    </row>
    <row r="462" spans="1:15">
      <c r="A462" s="1" t="s">
        <v>212</v>
      </c>
      <c r="B462" s="7" t="s">
        <v>144</v>
      </c>
      <c r="C462" s="11">
        <v>106.13</v>
      </c>
      <c r="D462" s="11">
        <v>88.965999999999994</v>
      </c>
      <c r="E462" s="11">
        <v>91.802999999999997</v>
      </c>
      <c r="F462" s="15"/>
      <c r="G462" s="28">
        <v>12</v>
      </c>
      <c r="H462" s="31" t="s">
        <v>276</v>
      </c>
      <c r="I462" s="11">
        <v>52.433999999999997</v>
      </c>
      <c r="J462" s="11">
        <v>51.274999999999999</v>
      </c>
      <c r="K462" s="11">
        <v>52.856999999999999</v>
      </c>
      <c r="L462" s="11">
        <v>53.695999999999998</v>
      </c>
      <c r="M462" s="11">
        <v>37.691000000000003</v>
      </c>
      <c r="N462" s="22">
        <v>38.945999999999998</v>
      </c>
    </row>
    <row r="463" spans="1:15">
      <c r="A463" s="1" t="s">
        <v>390</v>
      </c>
      <c r="B463" s="7" t="s">
        <v>665</v>
      </c>
      <c r="C463" s="11">
        <v>105.634</v>
      </c>
      <c r="D463" s="11">
        <v>88.811000000000007</v>
      </c>
      <c r="E463" s="11">
        <v>91.802999999999997</v>
      </c>
      <c r="F463" s="15"/>
      <c r="I463" s="11">
        <v>51.938000000000002</v>
      </c>
      <c r="J463" s="11">
        <v>51.12</v>
      </c>
      <c r="K463" s="11">
        <v>52.856999999999999</v>
      </c>
      <c r="L463" s="11">
        <v>53.695999999999998</v>
      </c>
      <c r="M463" s="11">
        <v>37.691000000000003</v>
      </c>
      <c r="N463" s="22">
        <v>38.945999999999998</v>
      </c>
    </row>
    <row r="464" spans="1:15">
      <c r="A464" s="1" t="s">
        <v>390</v>
      </c>
      <c r="B464" s="7" t="s">
        <v>610</v>
      </c>
      <c r="C464" s="11">
        <v>0.38600000000000001</v>
      </c>
      <c r="D464" s="11">
        <v>0.14699999999999999</v>
      </c>
      <c r="E464" s="11">
        <v>0</v>
      </c>
      <c r="F464" s="15"/>
      <c r="I464" s="11">
        <v>0.38600000000000001</v>
      </c>
      <c r="J464" s="11">
        <v>0.14699999999999999</v>
      </c>
      <c r="K464" s="11">
        <v>0</v>
      </c>
      <c r="L464" s="11">
        <v>0</v>
      </c>
      <c r="M464" s="11">
        <v>0</v>
      </c>
      <c r="N464" s="22">
        <v>0</v>
      </c>
    </row>
    <row r="465" spans="1:14">
      <c r="A465" s="1" t="s">
        <v>390</v>
      </c>
      <c r="B465" s="7" t="s">
        <v>3</v>
      </c>
      <c r="C465" s="11">
        <v>6.8000000000000005E-2</v>
      </c>
      <c r="D465" s="11">
        <v>0</v>
      </c>
      <c r="E465" s="11">
        <v>0</v>
      </c>
      <c r="F465" s="15"/>
      <c r="I465" s="11">
        <v>6.8000000000000005E-2</v>
      </c>
      <c r="J465" s="11">
        <v>0</v>
      </c>
      <c r="K465" s="11">
        <v>0</v>
      </c>
      <c r="L465" s="11">
        <v>0</v>
      </c>
      <c r="M465" s="11">
        <v>0</v>
      </c>
      <c r="N465" s="22">
        <v>0</v>
      </c>
    </row>
    <row r="466" spans="1:14">
      <c r="A466" s="1" t="s">
        <v>390</v>
      </c>
      <c r="B466" s="7" t="s">
        <v>4</v>
      </c>
      <c r="C466" s="11">
        <v>4.2000000000000003E-2</v>
      </c>
      <c r="D466" s="11">
        <v>8.0000000000000002E-3</v>
      </c>
      <c r="E466" s="11">
        <v>0</v>
      </c>
      <c r="F466" s="15"/>
      <c r="I466" s="11">
        <v>4.2000000000000003E-2</v>
      </c>
      <c r="J466" s="11">
        <v>8.0000000000000002E-3</v>
      </c>
      <c r="K466" s="11">
        <v>0</v>
      </c>
      <c r="L466" s="11">
        <v>0</v>
      </c>
      <c r="M466" s="11">
        <v>0</v>
      </c>
      <c r="N466" s="22">
        <v>0</v>
      </c>
    </row>
    <row r="467" spans="1:14">
      <c r="A467" s="1" t="s">
        <v>391</v>
      </c>
      <c r="B467" s="7" t="s">
        <v>55</v>
      </c>
      <c r="C467" s="11">
        <f>SUM(C463:C466)</f>
        <v>106.13</v>
      </c>
      <c r="D467" s="11">
        <f>SUM(D463:D466)</f>
        <v>88.966000000000008</v>
      </c>
      <c r="E467" s="11">
        <f>SUM(E463:E466)</f>
        <v>91.802999999999997</v>
      </c>
      <c r="F467" s="15"/>
      <c r="I467" s="11">
        <f t="shared" ref="I467:N467" si="78">SUM(I463:I466)</f>
        <v>52.434000000000005</v>
      </c>
      <c r="J467" s="11">
        <f t="shared" si="78"/>
        <v>51.274999999999999</v>
      </c>
      <c r="K467" s="11">
        <f t="shared" si="78"/>
        <v>52.856999999999999</v>
      </c>
      <c r="L467" s="11">
        <f t="shared" si="78"/>
        <v>53.695999999999998</v>
      </c>
      <c r="M467" s="11">
        <f t="shared" si="78"/>
        <v>37.691000000000003</v>
      </c>
      <c r="N467" s="22">
        <f t="shared" si="78"/>
        <v>38.945999999999998</v>
      </c>
    </row>
    <row r="468" spans="1:14">
      <c r="A468" s="1" t="s">
        <v>213</v>
      </c>
      <c r="B468" s="7" t="s">
        <v>145</v>
      </c>
      <c r="C468" s="11">
        <v>10.15</v>
      </c>
      <c r="D468" s="11">
        <v>10.15</v>
      </c>
      <c r="E468" s="11">
        <v>10.333</v>
      </c>
      <c r="F468" s="15"/>
      <c r="G468" s="28">
        <v>6.15</v>
      </c>
      <c r="H468" s="31" t="s">
        <v>276</v>
      </c>
      <c r="I468" s="11">
        <v>5.5890000000000004</v>
      </c>
      <c r="J468" s="11">
        <v>4.431</v>
      </c>
      <c r="K468" s="11">
        <v>3.698</v>
      </c>
      <c r="L468" s="11">
        <v>4.5609999999999999</v>
      </c>
      <c r="M468" s="11">
        <v>5.7190000000000003</v>
      </c>
      <c r="N468" s="22">
        <v>6.6349999999999998</v>
      </c>
    </row>
    <row r="469" spans="1:14">
      <c r="A469" s="1" t="s">
        <v>392</v>
      </c>
      <c r="B469" s="7" t="s">
        <v>665</v>
      </c>
      <c r="C469" s="11">
        <v>10.15</v>
      </c>
      <c r="D469" s="11">
        <v>10.15</v>
      </c>
      <c r="E469" s="11">
        <v>10.333</v>
      </c>
      <c r="F469" s="15"/>
      <c r="I469" s="11">
        <v>5.5890000000000004</v>
      </c>
      <c r="J469" s="11">
        <v>4.431</v>
      </c>
      <c r="K469" s="11">
        <v>3.698</v>
      </c>
      <c r="L469" s="11">
        <v>4.5609999999999999</v>
      </c>
      <c r="M469" s="11">
        <v>5.7190000000000003</v>
      </c>
      <c r="N469" s="22">
        <v>6.6349999999999998</v>
      </c>
    </row>
    <row r="470" spans="1:14">
      <c r="A470" s="1" t="s">
        <v>393</v>
      </c>
      <c r="B470" s="7" t="s">
        <v>55</v>
      </c>
      <c r="C470" s="11">
        <f>SUM(C469)</f>
        <v>10.15</v>
      </c>
      <c r="D470" s="11">
        <f>SUM(D469)</f>
        <v>10.15</v>
      </c>
      <c r="E470" s="11">
        <f>SUM(E469)</f>
        <v>10.333</v>
      </c>
      <c r="F470" s="15"/>
      <c r="I470" s="11">
        <f t="shared" ref="I470:N470" si="79">SUM(I469)</f>
        <v>5.5890000000000004</v>
      </c>
      <c r="J470" s="11">
        <f t="shared" si="79"/>
        <v>4.431</v>
      </c>
      <c r="K470" s="11">
        <f t="shared" si="79"/>
        <v>3.698</v>
      </c>
      <c r="L470" s="11">
        <f t="shared" si="79"/>
        <v>4.5609999999999999</v>
      </c>
      <c r="M470" s="11">
        <f t="shared" si="79"/>
        <v>5.7190000000000003</v>
      </c>
      <c r="N470" s="22">
        <f t="shared" si="79"/>
        <v>6.6349999999999998</v>
      </c>
    </row>
    <row r="471" spans="1:14">
      <c r="A471" s="1" t="s">
        <v>214</v>
      </c>
      <c r="B471" s="7" t="s">
        <v>57</v>
      </c>
      <c r="C471" s="11">
        <v>360.363</v>
      </c>
      <c r="D471" s="11">
        <v>173.61500000000001</v>
      </c>
      <c r="E471" s="11">
        <v>0</v>
      </c>
      <c r="F471" s="15"/>
      <c r="G471" s="28">
        <v>4</v>
      </c>
      <c r="H471" s="31" t="s">
        <v>276</v>
      </c>
      <c r="I471" s="11">
        <v>357.08</v>
      </c>
      <c r="J471" s="11">
        <v>137.9</v>
      </c>
      <c r="K471" s="11">
        <v>0</v>
      </c>
      <c r="L471" s="11">
        <v>3.2829999999999999</v>
      </c>
      <c r="M471" s="11">
        <v>35.715000000000003</v>
      </c>
      <c r="N471" s="22">
        <v>0</v>
      </c>
    </row>
    <row r="472" spans="1:14">
      <c r="A472" s="1" t="s">
        <v>394</v>
      </c>
      <c r="B472" s="7" t="s">
        <v>362</v>
      </c>
      <c r="C472" s="11">
        <v>23.283000000000001</v>
      </c>
      <c r="D472" s="11">
        <v>35.715000000000003</v>
      </c>
      <c r="E472" s="11">
        <v>0</v>
      </c>
      <c r="F472" s="15"/>
      <c r="I472" s="11"/>
      <c r="J472" s="11"/>
      <c r="K472" s="11"/>
      <c r="L472" s="11"/>
      <c r="M472" s="11"/>
      <c r="N472" s="22"/>
    </row>
    <row r="473" spans="1:14">
      <c r="A473" s="1" t="s">
        <v>394</v>
      </c>
      <c r="B473" s="7" t="s">
        <v>610</v>
      </c>
      <c r="C473" s="11">
        <v>29.565000000000001</v>
      </c>
      <c r="D473" s="11">
        <v>0</v>
      </c>
      <c r="E473" s="11">
        <v>0</v>
      </c>
      <c r="F473" s="15"/>
      <c r="I473" s="11"/>
      <c r="J473" s="11"/>
      <c r="K473" s="11"/>
      <c r="L473" s="11"/>
      <c r="M473" s="11"/>
      <c r="N473" s="22"/>
    </row>
    <row r="474" spans="1:14">
      <c r="A474" s="1" t="s">
        <v>394</v>
      </c>
      <c r="B474" s="7" t="s">
        <v>611</v>
      </c>
      <c r="C474" s="11">
        <v>38.094999999999999</v>
      </c>
      <c r="D474" s="11">
        <v>0</v>
      </c>
      <c r="E474" s="11">
        <v>0</v>
      </c>
      <c r="F474" s="15"/>
      <c r="I474" s="11"/>
      <c r="J474" s="11"/>
      <c r="K474" s="11"/>
      <c r="L474" s="11"/>
      <c r="M474" s="11"/>
      <c r="N474" s="22"/>
    </row>
    <row r="475" spans="1:14">
      <c r="A475" s="1" t="s">
        <v>394</v>
      </c>
      <c r="B475" s="7" t="s">
        <v>572</v>
      </c>
      <c r="C475" s="11">
        <v>0</v>
      </c>
      <c r="D475" s="11">
        <v>137.9</v>
      </c>
      <c r="E475" s="11">
        <v>0</v>
      </c>
      <c r="F475" s="15"/>
      <c r="I475" s="11"/>
      <c r="J475" s="11"/>
      <c r="K475" s="11"/>
      <c r="L475" s="11"/>
      <c r="M475" s="11"/>
      <c r="N475" s="22"/>
    </row>
    <row r="476" spans="1:14">
      <c r="A476" s="1" t="s">
        <v>394</v>
      </c>
      <c r="B476" s="7" t="s">
        <v>612</v>
      </c>
      <c r="C476" s="11">
        <v>269.42</v>
      </c>
      <c r="D476" s="11">
        <v>0</v>
      </c>
      <c r="E476" s="11">
        <v>0</v>
      </c>
      <c r="F476" s="15"/>
      <c r="I476" s="11"/>
      <c r="J476" s="11"/>
      <c r="K476" s="11"/>
      <c r="L476" s="11"/>
      <c r="M476" s="11"/>
      <c r="N476" s="22"/>
    </row>
    <row r="477" spans="1:14">
      <c r="A477" s="1" t="s">
        <v>395</v>
      </c>
      <c r="B477" s="7" t="s">
        <v>55</v>
      </c>
      <c r="C477" s="11">
        <f>SUM(C472:C476)</f>
        <v>360.363</v>
      </c>
      <c r="D477" s="11">
        <f>SUM(D472:D476)</f>
        <v>173.61500000000001</v>
      </c>
      <c r="E477" s="11">
        <f>SUM(E472:E476)</f>
        <v>0</v>
      </c>
      <c r="F477" s="15"/>
      <c r="I477" s="11"/>
      <c r="J477" s="11"/>
      <c r="K477" s="11"/>
      <c r="L477" s="11"/>
      <c r="M477" s="11"/>
      <c r="N477" s="22"/>
    </row>
    <row r="478" spans="1:14">
      <c r="A478" s="1" t="s">
        <v>613</v>
      </c>
      <c r="B478" s="7" t="s">
        <v>616</v>
      </c>
      <c r="C478" s="11">
        <v>0</v>
      </c>
      <c r="D478" s="11">
        <v>0</v>
      </c>
      <c r="E478" s="11">
        <v>77.519000000000005</v>
      </c>
      <c r="F478" s="15"/>
      <c r="G478" s="28">
        <v>4</v>
      </c>
      <c r="H478" s="31" t="s">
        <v>276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22">
        <v>77.519000000000005</v>
      </c>
    </row>
    <row r="479" spans="1:14">
      <c r="A479" s="1" t="s">
        <v>614</v>
      </c>
      <c r="B479" s="7" t="s">
        <v>362</v>
      </c>
      <c r="C479" s="11">
        <v>0</v>
      </c>
      <c r="D479" s="11">
        <v>0</v>
      </c>
      <c r="E479" s="11">
        <v>77.519000000000005</v>
      </c>
      <c r="F479" s="15"/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22">
        <v>77.519000000000005</v>
      </c>
    </row>
    <row r="480" spans="1:14">
      <c r="A480" s="1" t="s">
        <v>615</v>
      </c>
      <c r="B480" s="7" t="s">
        <v>55</v>
      </c>
      <c r="C480" s="11">
        <f>SUM(C479)</f>
        <v>0</v>
      </c>
      <c r="D480" s="11">
        <f>SUM(D479)</f>
        <v>0</v>
      </c>
      <c r="E480" s="11">
        <f>SUM(E479)</f>
        <v>77.519000000000005</v>
      </c>
      <c r="F480" s="15"/>
      <c r="I480" s="11">
        <f t="shared" ref="I480:N480" si="80">SUM(I479)</f>
        <v>0</v>
      </c>
      <c r="J480" s="11">
        <f t="shared" si="80"/>
        <v>0</v>
      </c>
      <c r="K480" s="11">
        <f t="shared" si="80"/>
        <v>0</v>
      </c>
      <c r="L480" s="11">
        <f t="shared" si="80"/>
        <v>0</v>
      </c>
      <c r="M480" s="11">
        <f t="shared" si="80"/>
        <v>0</v>
      </c>
      <c r="N480" s="22">
        <f t="shared" si="80"/>
        <v>77.519000000000005</v>
      </c>
    </row>
    <row r="481" spans="1:14">
      <c r="A481" s="1" t="s">
        <v>617</v>
      </c>
      <c r="B481" s="7" t="s">
        <v>620</v>
      </c>
      <c r="C481" s="11">
        <v>0</v>
      </c>
      <c r="D481" s="11">
        <v>0</v>
      </c>
      <c r="E481" s="11">
        <v>18.558</v>
      </c>
      <c r="F481" s="15"/>
      <c r="G481" s="28">
        <v>4</v>
      </c>
      <c r="H481" s="31" t="s">
        <v>276</v>
      </c>
      <c r="I481" s="11">
        <v>0</v>
      </c>
      <c r="J481" s="11">
        <v>0</v>
      </c>
      <c r="K481" s="11">
        <v>18.558</v>
      </c>
      <c r="L481" s="11">
        <v>0</v>
      </c>
      <c r="M481" s="11">
        <v>0</v>
      </c>
      <c r="N481" s="22">
        <v>0</v>
      </c>
    </row>
    <row r="482" spans="1:14">
      <c r="A482" s="1" t="s">
        <v>618</v>
      </c>
      <c r="B482" s="7" t="s">
        <v>362</v>
      </c>
      <c r="C482" s="11">
        <v>0</v>
      </c>
      <c r="D482" s="11">
        <v>0</v>
      </c>
      <c r="E482" s="11">
        <v>18.558</v>
      </c>
      <c r="F482" s="15"/>
      <c r="I482" s="11">
        <v>0</v>
      </c>
      <c r="J482" s="11">
        <v>0</v>
      </c>
      <c r="K482" s="11">
        <v>18.558</v>
      </c>
      <c r="L482" s="11">
        <v>0</v>
      </c>
      <c r="M482" s="11">
        <v>0</v>
      </c>
      <c r="N482" s="22">
        <v>0</v>
      </c>
    </row>
    <row r="483" spans="1:14">
      <c r="A483" s="1" t="s">
        <v>619</v>
      </c>
      <c r="B483" s="7" t="s">
        <v>55</v>
      </c>
      <c r="C483" s="11">
        <f>SUM(C482)</f>
        <v>0</v>
      </c>
      <c r="D483" s="11">
        <f>SUM(D482)</f>
        <v>0</v>
      </c>
      <c r="E483" s="11">
        <f>SUM(E482)</f>
        <v>18.558</v>
      </c>
      <c r="F483" s="15"/>
      <c r="I483" s="11">
        <f t="shared" ref="I483:N483" si="81">SUM(I482)</f>
        <v>0</v>
      </c>
      <c r="J483" s="11">
        <f t="shared" si="81"/>
        <v>0</v>
      </c>
      <c r="K483" s="11">
        <f t="shared" si="81"/>
        <v>18.558</v>
      </c>
      <c r="L483" s="11">
        <f t="shared" si="81"/>
        <v>0</v>
      </c>
      <c r="M483" s="11">
        <f t="shared" si="81"/>
        <v>0</v>
      </c>
      <c r="N483" s="22">
        <f t="shared" si="81"/>
        <v>0</v>
      </c>
    </row>
    <row r="484" spans="1:14">
      <c r="A484" s="1" t="s">
        <v>396</v>
      </c>
      <c r="B484" s="7" t="s">
        <v>248</v>
      </c>
      <c r="C484" s="11">
        <v>58.573</v>
      </c>
      <c r="D484" s="11">
        <v>74.569000000000003</v>
      </c>
      <c r="E484" s="11">
        <v>48.003</v>
      </c>
      <c r="F484" s="15"/>
      <c r="G484" s="28">
        <v>100</v>
      </c>
      <c r="H484" s="31" t="s">
        <v>276</v>
      </c>
      <c r="I484" s="11">
        <v>56.764000000000003</v>
      </c>
      <c r="J484" s="11">
        <v>48.173000000000002</v>
      </c>
      <c r="K484" s="11">
        <v>11.55</v>
      </c>
      <c r="L484" s="11">
        <v>1.8089999999999999</v>
      </c>
      <c r="M484" s="11">
        <v>26.396000000000001</v>
      </c>
      <c r="N484" s="22">
        <v>36.453000000000003</v>
      </c>
    </row>
    <row r="485" spans="1:14">
      <c r="A485" s="1" t="s">
        <v>397</v>
      </c>
      <c r="B485" s="7" t="s">
        <v>362</v>
      </c>
      <c r="C485" s="11">
        <v>1.8089999999999999</v>
      </c>
      <c r="D485" s="11">
        <v>53.246000000000002</v>
      </c>
      <c r="E485" s="11">
        <v>26.68</v>
      </c>
      <c r="F485" s="15"/>
      <c r="I485" s="11"/>
      <c r="J485" s="11"/>
      <c r="K485" s="11"/>
      <c r="L485" s="11"/>
      <c r="M485" s="11"/>
      <c r="N485" s="22"/>
    </row>
    <row r="486" spans="1:14">
      <c r="A486" s="1" t="s">
        <v>397</v>
      </c>
      <c r="B486" s="7" t="s">
        <v>612</v>
      </c>
      <c r="C486" s="11">
        <v>56.764000000000003</v>
      </c>
      <c r="D486" s="11">
        <v>21.323</v>
      </c>
      <c r="E486" s="11">
        <v>21.323</v>
      </c>
      <c r="F486" s="15"/>
      <c r="I486" s="11"/>
      <c r="J486" s="11"/>
      <c r="K486" s="11"/>
      <c r="L486" s="11"/>
      <c r="M486" s="11"/>
      <c r="N486" s="22"/>
    </row>
    <row r="487" spans="1:14">
      <c r="A487" s="1" t="s">
        <v>398</v>
      </c>
      <c r="B487" s="7" t="s">
        <v>55</v>
      </c>
      <c r="C487" s="11">
        <f>SUM(C485:C486)</f>
        <v>58.573</v>
      </c>
      <c r="D487" s="11">
        <f>SUM(D485:D486)</f>
        <v>74.569000000000003</v>
      </c>
      <c r="E487" s="11">
        <f>SUM(E485:E486)</f>
        <v>48.003</v>
      </c>
      <c r="F487" s="15"/>
      <c r="I487" s="11"/>
      <c r="J487" s="11"/>
      <c r="K487" s="11"/>
      <c r="L487" s="11"/>
      <c r="M487" s="11"/>
      <c r="N487" s="22"/>
    </row>
    <row r="488" spans="1:14" ht="20.399999999999999">
      <c r="A488" s="1" t="s">
        <v>966</v>
      </c>
      <c r="B488" s="7" t="s">
        <v>646</v>
      </c>
      <c r="C488" s="11">
        <v>0</v>
      </c>
      <c r="D488" s="11">
        <v>0</v>
      </c>
      <c r="E488" s="11">
        <v>10</v>
      </c>
      <c r="F488" s="15"/>
      <c r="G488" s="28">
        <v>5</v>
      </c>
      <c r="H488" s="31" t="s">
        <v>276</v>
      </c>
      <c r="I488" s="11">
        <v>0</v>
      </c>
      <c r="J488" s="11">
        <v>0</v>
      </c>
      <c r="K488" s="11">
        <v>10</v>
      </c>
      <c r="L488" s="11">
        <v>0</v>
      </c>
      <c r="M488" s="11">
        <v>0</v>
      </c>
      <c r="N488" s="22">
        <v>0</v>
      </c>
    </row>
    <row r="489" spans="1:14">
      <c r="A489" s="1" t="s">
        <v>967</v>
      </c>
      <c r="B489" s="7" t="s">
        <v>362</v>
      </c>
      <c r="C489" s="11">
        <v>0</v>
      </c>
      <c r="D489" s="11">
        <v>0</v>
      </c>
      <c r="E489" s="11">
        <v>10</v>
      </c>
      <c r="F489" s="15"/>
      <c r="I489" s="11">
        <v>0</v>
      </c>
      <c r="J489" s="11">
        <v>0</v>
      </c>
      <c r="K489" s="11">
        <v>10</v>
      </c>
      <c r="L489" s="11">
        <v>0</v>
      </c>
      <c r="M489" s="11">
        <v>0</v>
      </c>
      <c r="N489" s="22">
        <v>0</v>
      </c>
    </row>
    <row r="490" spans="1:14">
      <c r="A490" s="1" t="s">
        <v>968</v>
      </c>
      <c r="B490" s="7" t="s">
        <v>55</v>
      </c>
      <c r="C490" s="11">
        <f>SUM(C489)</f>
        <v>0</v>
      </c>
      <c r="D490" s="11">
        <f>SUM(D489)</f>
        <v>0</v>
      </c>
      <c r="E490" s="11">
        <f>SUM(E489)</f>
        <v>10</v>
      </c>
      <c r="F490" s="15"/>
      <c r="I490" s="11">
        <f t="shared" ref="I490:N490" si="82">SUM(I489)</f>
        <v>0</v>
      </c>
      <c r="J490" s="11">
        <f t="shared" si="82"/>
        <v>0</v>
      </c>
      <c r="K490" s="11">
        <f t="shared" si="82"/>
        <v>10</v>
      </c>
      <c r="L490" s="11">
        <f t="shared" si="82"/>
        <v>0</v>
      </c>
      <c r="M490" s="11">
        <f t="shared" si="82"/>
        <v>0</v>
      </c>
      <c r="N490" s="22">
        <f t="shared" si="82"/>
        <v>0</v>
      </c>
    </row>
    <row r="491" spans="1:14" ht="20.399999999999999">
      <c r="A491" s="1" t="s">
        <v>622</v>
      </c>
      <c r="B491" s="7" t="s">
        <v>624</v>
      </c>
      <c r="C491" s="11">
        <v>13</v>
      </c>
      <c r="D491" s="11">
        <v>0</v>
      </c>
      <c r="E491" s="11">
        <v>2</v>
      </c>
      <c r="F491" s="15"/>
      <c r="G491" s="28">
        <v>50</v>
      </c>
      <c r="H491" s="31" t="s">
        <v>276</v>
      </c>
      <c r="I491" s="11">
        <v>13</v>
      </c>
      <c r="J491" s="11">
        <v>0</v>
      </c>
      <c r="K491" s="11">
        <v>0</v>
      </c>
      <c r="L491" s="11">
        <v>0</v>
      </c>
      <c r="M491" s="11">
        <v>0</v>
      </c>
      <c r="N491" s="22">
        <v>2</v>
      </c>
    </row>
    <row r="492" spans="1:14">
      <c r="A492" s="1" t="s">
        <v>623</v>
      </c>
      <c r="B492" s="7" t="s">
        <v>362</v>
      </c>
      <c r="C492" s="11">
        <v>13</v>
      </c>
      <c r="D492" s="11">
        <v>0</v>
      </c>
      <c r="E492" s="11">
        <v>2</v>
      </c>
      <c r="F492" s="15"/>
      <c r="I492" s="11">
        <v>13</v>
      </c>
      <c r="J492" s="11">
        <v>0</v>
      </c>
      <c r="K492" s="11">
        <v>0</v>
      </c>
      <c r="L492" s="11">
        <v>0</v>
      </c>
      <c r="M492" s="11">
        <v>0</v>
      </c>
      <c r="N492" s="22">
        <v>2</v>
      </c>
    </row>
    <row r="493" spans="1:14">
      <c r="A493" s="1" t="s">
        <v>5</v>
      </c>
      <c r="B493" s="7" t="s">
        <v>55</v>
      </c>
      <c r="C493" s="11">
        <f>SUM(C492)</f>
        <v>13</v>
      </c>
      <c r="D493" s="11">
        <f>SUM(D492)</f>
        <v>0</v>
      </c>
      <c r="E493" s="11">
        <f>SUM(E492)</f>
        <v>2</v>
      </c>
      <c r="F493" s="15"/>
      <c r="I493" s="11">
        <f t="shared" ref="I493:N493" si="83">SUM(I492)</f>
        <v>13</v>
      </c>
      <c r="J493" s="11">
        <f t="shared" si="83"/>
        <v>0</v>
      </c>
      <c r="K493" s="11">
        <f t="shared" si="83"/>
        <v>0</v>
      </c>
      <c r="L493" s="11">
        <f t="shared" si="83"/>
        <v>0</v>
      </c>
      <c r="M493" s="11">
        <f t="shared" si="83"/>
        <v>0</v>
      </c>
      <c r="N493" s="22">
        <f t="shared" si="83"/>
        <v>2</v>
      </c>
    </row>
    <row r="494" spans="1:14" ht="20.399999999999999">
      <c r="A494" s="1" t="s">
        <v>625</v>
      </c>
      <c r="B494" s="7" t="s">
        <v>628</v>
      </c>
      <c r="C494" s="11">
        <v>14.967000000000001</v>
      </c>
      <c r="D494" s="11">
        <v>22.65</v>
      </c>
      <c r="E494" s="11">
        <v>22.879000000000001</v>
      </c>
      <c r="F494" s="15"/>
      <c r="G494" s="28">
        <v>47</v>
      </c>
      <c r="H494" s="31" t="s">
        <v>276</v>
      </c>
      <c r="I494" s="11">
        <v>5.5890000000000004</v>
      </c>
      <c r="J494" s="11">
        <v>0</v>
      </c>
      <c r="K494" s="11">
        <v>0</v>
      </c>
      <c r="L494" s="11">
        <v>9.3780000000000001</v>
      </c>
      <c r="M494" s="11">
        <v>22.65</v>
      </c>
      <c r="N494" s="22">
        <v>22.879000000000001</v>
      </c>
    </row>
    <row r="495" spans="1:14">
      <c r="A495" s="1" t="s">
        <v>626</v>
      </c>
      <c r="B495" s="7" t="s">
        <v>362</v>
      </c>
      <c r="C495" s="11">
        <v>14.967000000000001</v>
      </c>
      <c r="D495" s="11">
        <v>22.65</v>
      </c>
      <c r="E495" s="11">
        <v>22.879000000000001</v>
      </c>
      <c r="F495" s="15"/>
      <c r="I495" s="11">
        <v>5.5890000000000004</v>
      </c>
      <c r="J495" s="11">
        <v>0</v>
      </c>
      <c r="K495" s="11">
        <v>0</v>
      </c>
      <c r="L495" s="11">
        <v>9.3780000000000001</v>
      </c>
      <c r="M495" s="11">
        <v>22.65</v>
      </c>
      <c r="N495" s="22">
        <v>22.879000000000001</v>
      </c>
    </row>
    <row r="496" spans="1:14">
      <c r="A496" s="1" t="s">
        <v>627</v>
      </c>
      <c r="B496" s="7" t="s">
        <v>55</v>
      </c>
      <c r="C496" s="11">
        <f>SUM(C495)</f>
        <v>14.967000000000001</v>
      </c>
      <c r="D496" s="11">
        <f>SUM(D495)</f>
        <v>22.65</v>
      </c>
      <c r="E496" s="11">
        <f>SUM(E495)</f>
        <v>22.879000000000001</v>
      </c>
      <c r="F496" s="15"/>
      <c r="I496" s="11">
        <f t="shared" ref="I496:N496" si="84">SUM(I495)</f>
        <v>5.5890000000000004</v>
      </c>
      <c r="J496" s="11">
        <f t="shared" si="84"/>
        <v>0</v>
      </c>
      <c r="K496" s="11">
        <f t="shared" si="84"/>
        <v>0</v>
      </c>
      <c r="L496" s="11">
        <f t="shared" si="84"/>
        <v>9.3780000000000001</v>
      </c>
      <c r="M496" s="11">
        <f t="shared" si="84"/>
        <v>22.65</v>
      </c>
      <c r="N496" s="22">
        <f t="shared" si="84"/>
        <v>22.879000000000001</v>
      </c>
    </row>
    <row r="497" spans="1:15">
      <c r="A497" s="1" t="s">
        <v>220</v>
      </c>
      <c r="B497" s="7" t="s">
        <v>146</v>
      </c>
      <c r="C497" s="11">
        <v>29.620999999999999</v>
      </c>
      <c r="D497" s="11">
        <v>66.123999999999995</v>
      </c>
      <c r="E497" s="11">
        <v>38.494999999999997</v>
      </c>
      <c r="F497" s="15"/>
      <c r="G497" s="28">
        <v>2</v>
      </c>
      <c r="H497" s="31" t="s">
        <v>255</v>
      </c>
      <c r="I497" s="11">
        <v>5.0149999999999997</v>
      </c>
      <c r="J497" s="11">
        <v>40.167999999999999</v>
      </c>
      <c r="K497" s="11">
        <v>11.621</v>
      </c>
      <c r="L497" s="11">
        <v>24.606000000000002</v>
      </c>
      <c r="M497" s="11">
        <v>25.956</v>
      </c>
      <c r="N497" s="22">
        <v>26.873999999999999</v>
      </c>
    </row>
    <row r="498" spans="1:15">
      <c r="A498" s="1" t="s">
        <v>271</v>
      </c>
      <c r="B498" s="7" t="s">
        <v>267</v>
      </c>
      <c r="C498" s="11">
        <v>29.620999999999999</v>
      </c>
      <c r="D498" s="11">
        <v>42.223999999999997</v>
      </c>
      <c r="E498" s="11">
        <v>38.494999999999997</v>
      </c>
      <c r="F498" s="15"/>
      <c r="I498" s="11">
        <v>5.0149999999999997</v>
      </c>
      <c r="J498" s="11">
        <v>15.368</v>
      </c>
      <c r="K498" s="11">
        <v>11.621</v>
      </c>
      <c r="L498" s="11">
        <v>24.606000000000002</v>
      </c>
      <c r="M498" s="11">
        <v>25.956</v>
      </c>
      <c r="N498" s="22">
        <v>26.873999999999999</v>
      </c>
    </row>
    <row r="499" spans="1:15">
      <c r="A499" s="1" t="s">
        <v>271</v>
      </c>
      <c r="B499" s="7" t="s">
        <v>273</v>
      </c>
      <c r="C499" s="11">
        <v>0</v>
      </c>
      <c r="D499" s="11">
        <v>24.8</v>
      </c>
      <c r="E499" s="11">
        <v>0</v>
      </c>
      <c r="F499" s="15"/>
      <c r="I499" s="11">
        <v>0</v>
      </c>
      <c r="J499" s="11">
        <v>24.8</v>
      </c>
      <c r="K499" s="11">
        <v>0</v>
      </c>
      <c r="L499" s="11">
        <v>0</v>
      </c>
      <c r="M499" s="11">
        <v>0</v>
      </c>
      <c r="N499" s="22">
        <v>0</v>
      </c>
    </row>
    <row r="500" spans="1:15">
      <c r="A500" s="1" t="s">
        <v>272</v>
      </c>
      <c r="B500" s="7" t="s">
        <v>55</v>
      </c>
      <c r="C500" s="11">
        <f>SUM(C498:C499)</f>
        <v>29.620999999999999</v>
      </c>
      <c r="D500" s="11">
        <f>SUM(D498:D499)</f>
        <v>67.024000000000001</v>
      </c>
      <c r="E500" s="11">
        <f>SUM(E498:E499)</f>
        <v>38.494999999999997</v>
      </c>
      <c r="F500" s="15"/>
      <c r="I500" s="11">
        <f t="shared" ref="I500:N500" si="85">SUM(I498:I499)</f>
        <v>5.0149999999999997</v>
      </c>
      <c r="J500" s="11">
        <f t="shared" si="85"/>
        <v>40.167999999999999</v>
      </c>
      <c r="K500" s="11">
        <f t="shared" si="85"/>
        <v>11.621</v>
      </c>
      <c r="L500" s="11">
        <f t="shared" si="85"/>
        <v>24.606000000000002</v>
      </c>
      <c r="M500" s="11">
        <f t="shared" si="85"/>
        <v>25.956</v>
      </c>
      <c r="N500" s="22">
        <f t="shared" si="85"/>
        <v>26.873999999999999</v>
      </c>
    </row>
    <row r="501" spans="1:15" ht="20.399999999999999">
      <c r="A501" s="1" t="s">
        <v>963</v>
      </c>
      <c r="B501" s="7" t="s">
        <v>6</v>
      </c>
      <c r="C501" s="11">
        <v>8.1300000000000008</v>
      </c>
      <c r="D501" s="11">
        <v>8.18</v>
      </c>
      <c r="E501" s="11">
        <v>8.58</v>
      </c>
      <c r="F501" s="15"/>
      <c r="G501" s="28">
        <v>3.78</v>
      </c>
      <c r="H501" s="31" t="s">
        <v>255</v>
      </c>
      <c r="I501" s="11">
        <v>0.82</v>
      </c>
      <c r="J501" s="11">
        <v>0.4</v>
      </c>
      <c r="K501" s="11">
        <v>0.42</v>
      </c>
      <c r="L501" s="11">
        <v>7.31</v>
      </c>
      <c r="M501" s="11">
        <v>7.78</v>
      </c>
      <c r="N501" s="22">
        <v>8.16</v>
      </c>
      <c r="O501" s="1" t="s">
        <v>9</v>
      </c>
    </row>
    <row r="502" spans="1:15">
      <c r="A502" s="1" t="s">
        <v>964</v>
      </c>
      <c r="B502" s="7" t="s">
        <v>610</v>
      </c>
      <c r="C502" s="11">
        <v>8.1300000000000008</v>
      </c>
      <c r="D502" s="11">
        <v>8.18</v>
      </c>
      <c r="E502" s="11">
        <v>8.58</v>
      </c>
      <c r="F502" s="15"/>
      <c r="I502" s="11">
        <v>0.82</v>
      </c>
      <c r="J502" s="11">
        <v>0.4</v>
      </c>
      <c r="K502" s="11">
        <v>0.42</v>
      </c>
      <c r="L502" s="11">
        <v>7.31</v>
      </c>
      <c r="M502" s="11">
        <v>7.78</v>
      </c>
      <c r="N502" s="22">
        <v>8.16</v>
      </c>
    </row>
    <row r="503" spans="1:15">
      <c r="A503" s="1" t="s">
        <v>965</v>
      </c>
      <c r="B503" s="7" t="s">
        <v>55</v>
      </c>
      <c r="C503" s="11">
        <f>SUM(C502)</f>
        <v>8.1300000000000008</v>
      </c>
      <c r="D503" s="11">
        <f>SUM(D502)</f>
        <v>8.18</v>
      </c>
      <c r="E503" s="11">
        <f>SUM(E502)</f>
        <v>8.58</v>
      </c>
      <c r="F503" s="15"/>
      <c r="I503" s="11">
        <f t="shared" ref="I503:N503" si="86">SUM(I502)</f>
        <v>0.82</v>
      </c>
      <c r="J503" s="11">
        <f t="shared" si="86"/>
        <v>0.4</v>
      </c>
      <c r="K503" s="11">
        <f t="shared" si="86"/>
        <v>0.42</v>
      </c>
      <c r="L503" s="11">
        <f t="shared" si="86"/>
        <v>7.31</v>
      </c>
      <c r="M503" s="11">
        <f t="shared" si="86"/>
        <v>7.78</v>
      </c>
      <c r="N503" s="22">
        <f t="shared" si="86"/>
        <v>8.16</v>
      </c>
    </row>
    <row r="504" spans="1:15" ht="18" customHeight="1">
      <c r="A504" s="1" t="s">
        <v>215</v>
      </c>
      <c r="B504" s="7" t="s">
        <v>140</v>
      </c>
      <c r="C504" s="11">
        <v>31.08</v>
      </c>
      <c r="D504" s="11">
        <v>27.83</v>
      </c>
      <c r="E504" s="11">
        <v>29.19</v>
      </c>
      <c r="F504" s="15"/>
      <c r="G504" s="28">
        <v>0.78</v>
      </c>
      <c r="H504" s="31" t="s">
        <v>255</v>
      </c>
      <c r="I504" s="11">
        <v>1.97</v>
      </c>
      <c r="J504" s="11">
        <v>0</v>
      </c>
      <c r="K504" s="11">
        <v>0</v>
      </c>
      <c r="L504" s="11">
        <v>29.11</v>
      </c>
      <c r="M504" s="11">
        <v>27.83</v>
      </c>
      <c r="N504" s="22">
        <v>29.19</v>
      </c>
    </row>
    <row r="505" spans="1:15" ht="13.5" customHeight="1">
      <c r="A505" s="1" t="s">
        <v>373</v>
      </c>
      <c r="B505" s="7" t="s">
        <v>610</v>
      </c>
      <c r="C505" s="11">
        <v>31.08</v>
      </c>
      <c r="D505" s="11">
        <v>27.83</v>
      </c>
      <c r="E505" s="11">
        <v>29.19</v>
      </c>
      <c r="F505" s="15"/>
      <c r="I505" s="11">
        <v>1.97</v>
      </c>
      <c r="J505" s="11">
        <v>0</v>
      </c>
      <c r="K505" s="11">
        <v>0</v>
      </c>
      <c r="L505" s="11">
        <v>29.11</v>
      </c>
      <c r="M505" s="11">
        <v>27.83</v>
      </c>
      <c r="N505" s="22">
        <v>29.19</v>
      </c>
    </row>
    <row r="506" spans="1:15" ht="13.5" customHeight="1">
      <c r="A506" s="1" t="s">
        <v>374</v>
      </c>
      <c r="B506" s="7" t="s">
        <v>55</v>
      </c>
      <c r="C506" s="11">
        <f>SUM(C505)</f>
        <v>31.08</v>
      </c>
      <c r="D506" s="11">
        <f>SUM(D505)</f>
        <v>27.83</v>
      </c>
      <c r="E506" s="11">
        <f>SUM(E505)</f>
        <v>29.19</v>
      </c>
      <c r="F506" s="15"/>
      <c r="I506" s="11">
        <f t="shared" ref="I506:N506" si="87">SUM(I505)</f>
        <v>1.97</v>
      </c>
      <c r="J506" s="11">
        <f t="shared" si="87"/>
        <v>0</v>
      </c>
      <c r="K506" s="11">
        <f t="shared" si="87"/>
        <v>0</v>
      </c>
      <c r="L506" s="11">
        <f t="shared" si="87"/>
        <v>29.11</v>
      </c>
      <c r="M506" s="11">
        <f t="shared" si="87"/>
        <v>27.83</v>
      </c>
      <c r="N506" s="22">
        <f t="shared" si="87"/>
        <v>29.19</v>
      </c>
    </row>
    <row r="507" spans="1:15" ht="20.399999999999999">
      <c r="A507" s="1" t="s">
        <v>216</v>
      </c>
      <c r="B507" s="7" t="s">
        <v>141</v>
      </c>
      <c r="C507" s="11">
        <v>89.6</v>
      </c>
      <c r="D507" s="11">
        <v>73.7</v>
      </c>
      <c r="E507" s="11">
        <v>126.88</v>
      </c>
      <c r="F507" s="15"/>
      <c r="G507" s="28">
        <v>10</v>
      </c>
      <c r="H507" s="31" t="s">
        <v>255</v>
      </c>
      <c r="I507" s="11">
        <v>34.6</v>
      </c>
      <c r="J507" s="11">
        <v>15.95</v>
      </c>
      <c r="K507" s="11">
        <v>66.239999999999995</v>
      </c>
      <c r="L507" s="11">
        <v>55</v>
      </c>
      <c r="M507" s="11">
        <v>57.75</v>
      </c>
      <c r="N507" s="22">
        <v>60.64</v>
      </c>
    </row>
    <row r="508" spans="1:15" ht="20.399999999999999">
      <c r="A508" s="1" t="s">
        <v>299</v>
      </c>
      <c r="B508" s="7" t="s">
        <v>894</v>
      </c>
      <c r="C508" s="11">
        <v>55</v>
      </c>
      <c r="D508" s="11">
        <v>57.75</v>
      </c>
      <c r="E508" s="11">
        <v>60.64</v>
      </c>
      <c r="F508" s="15"/>
      <c r="I508" s="11">
        <v>0</v>
      </c>
      <c r="J508" s="11">
        <v>0</v>
      </c>
      <c r="K508" s="11">
        <v>0</v>
      </c>
      <c r="L508" s="11">
        <v>55</v>
      </c>
      <c r="M508" s="11">
        <v>57.75</v>
      </c>
      <c r="N508" s="22">
        <v>60.64</v>
      </c>
    </row>
    <row r="509" spans="1:15">
      <c r="A509" s="1" t="s">
        <v>299</v>
      </c>
      <c r="B509" s="7" t="s">
        <v>14</v>
      </c>
      <c r="C509" s="11">
        <v>18.84</v>
      </c>
      <c r="D509" s="11">
        <v>0</v>
      </c>
      <c r="E509" s="11">
        <v>33</v>
      </c>
      <c r="F509" s="15"/>
      <c r="I509" s="11">
        <v>18.84</v>
      </c>
      <c r="J509" s="11">
        <v>0</v>
      </c>
      <c r="K509" s="11">
        <v>33</v>
      </c>
      <c r="L509" s="11">
        <v>0</v>
      </c>
      <c r="M509" s="11">
        <v>0</v>
      </c>
      <c r="N509" s="22">
        <v>0</v>
      </c>
    </row>
    <row r="510" spans="1:15" ht="20.399999999999999">
      <c r="A510" s="1" t="s">
        <v>299</v>
      </c>
      <c r="B510" s="4" t="s">
        <v>347</v>
      </c>
      <c r="C510" s="1">
        <v>15.77</v>
      </c>
      <c r="D510" s="1">
        <v>15.94</v>
      </c>
      <c r="E510" s="1">
        <v>33.24</v>
      </c>
      <c r="I510" s="1">
        <v>15.77</v>
      </c>
      <c r="J510" s="1">
        <v>15.94</v>
      </c>
      <c r="K510" s="1">
        <v>33.24</v>
      </c>
      <c r="L510" s="1">
        <v>0</v>
      </c>
      <c r="M510" s="1">
        <v>0</v>
      </c>
      <c r="N510" s="30">
        <v>0</v>
      </c>
    </row>
    <row r="511" spans="1:15">
      <c r="A511" s="1" t="s">
        <v>300</v>
      </c>
      <c r="B511" s="4" t="s">
        <v>55</v>
      </c>
      <c r="C511" s="1">
        <f>SUM(C508:C510)</f>
        <v>89.61</v>
      </c>
      <c r="D511" s="1">
        <f>SUM(D508:D510)</f>
        <v>73.69</v>
      </c>
      <c r="E511" s="1">
        <f>SUM(E508:E510)</f>
        <v>126.88</v>
      </c>
      <c r="I511" s="1">
        <f t="shared" ref="I511:N511" si="88">SUM(I508:I510)</f>
        <v>34.61</v>
      </c>
      <c r="J511" s="1">
        <f t="shared" si="88"/>
        <v>15.94</v>
      </c>
      <c r="K511" s="1">
        <f t="shared" si="88"/>
        <v>66.240000000000009</v>
      </c>
      <c r="L511" s="1">
        <f t="shared" si="88"/>
        <v>55</v>
      </c>
      <c r="M511" s="1">
        <f t="shared" si="88"/>
        <v>57.75</v>
      </c>
      <c r="N511" s="30">
        <f t="shared" si="88"/>
        <v>60.64</v>
      </c>
    </row>
    <row r="512" spans="1:15">
      <c r="A512" s="1" t="s">
        <v>217</v>
      </c>
      <c r="B512" s="7" t="s">
        <v>7</v>
      </c>
      <c r="C512" s="11">
        <v>79.900000000000006</v>
      </c>
      <c r="D512" s="11">
        <v>69</v>
      </c>
      <c r="E512" s="11">
        <v>59</v>
      </c>
      <c r="F512" s="15"/>
      <c r="G512" s="28">
        <v>7.3</v>
      </c>
      <c r="H512" s="31" t="s">
        <v>276</v>
      </c>
      <c r="I512" s="11">
        <v>0</v>
      </c>
      <c r="J512" s="11">
        <v>0</v>
      </c>
      <c r="K512" s="11">
        <v>0</v>
      </c>
      <c r="L512" s="11">
        <v>79.900000000000006</v>
      </c>
      <c r="M512" s="11">
        <v>69</v>
      </c>
      <c r="N512" s="22">
        <v>59</v>
      </c>
      <c r="O512" s="1" t="s">
        <v>8</v>
      </c>
    </row>
    <row r="513" spans="1:14">
      <c r="A513" s="1" t="s">
        <v>399</v>
      </c>
      <c r="B513" s="7" t="s">
        <v>946</v>
      </c>
      <c r="C513" s="11">
        <v>69.7</v>
      </c>
      <c r="D513" s="11">
        <v>71</v>
      </c>
      <c r="E513" s="11">
        <v>73</v>
      </c>
      <c r="F513" s="15"/>
      <c r="I513" s="11">
        <v>0</v>
      </c>
      <c r="J513" s="11">
        <v>0</v>
      </c>
      <c r="K513" s="11">
        <v>0</v>
      </c>
      <c r="L513" s="11">
        <v>79.900000000000006</v>
      </c>
      <c r="M513" s="11">
        <v>69</v>
      </c>
      <c r="N513" s="22">
        <v>59</v>
      </c>
    </row>
    <row r="514" spans="1:14">
      <c r="A514" s="1" t="s">
        <v>400</v>
      </c>
      <c r="B514" s="7" t="s">
        <v>55</v>
      </c>
      <c r="C514" s="11">
        <f>SUM(C513)</f>
        <v>69.7</v>
      </c>
      <c r="D514" s="11">
        <f>SUM(D513)</f>
        <v>71</v>
      </c>
      <c r="E514" s="11">
        <f>SUM(E513)</f>
        <v>73</v>
      </c>
      <c r="F514" s="15"/>
      <c r="I514" s="11">
        <f t="shared" ref="I514:N514" si="89">SUM(I513)</f>
        <v>0</v>
      </c>
      <c r="J514" s="11">
        <f t="shared" si="89"/>
        <v>0</v>
      </c>
      <c r="K514" s="11">
        <f t="shared" si="89"/>
        <v>0</v>
      </c>
      <c r="L514" s="11">
        <f t="shared" si="89"/>
        <v>79.900000000000006</v>
      </c>
      <c r="M514" s="11">
        <f t="shared" si="89"/>
        <v>69</v>
      </c>
      <c r="N514" s="22">
        <f t="shared" si="89"/>
        <v>59</v>
      </c>
    </row>
    <row r="515" spans="1:14" ht="20.399999999999999">
      <c r="A515" s="1" t="s">
        <v>890</v>
      </c>
      <c r="B515" s="7" t="s">
        <v>893</v>
      </c>
      <c r="C515" s="11">
        <v>0</v>
      </c>
      <c r="D515" s="11">
        <v>149.4</v>
      </c>
      <c r="E515" s="11">
        <v>131.69999999999999</v>
      </c>
      <c r="F515" s="15"/>
      <c r="G515" s="28">
        <v>18.5</v>
      </c>
      <c r="H515" s="31" t="s">
        <v>276</v>
      </c>
      <c r="I515" s="11">
        <v>0</v>
      </c>
      <c r="J515" s="11">
        <v>146.9</v>
      </c>
      <c r="K515" s="11">
        <v>129.19999999999999</v>
      </c>
      <c r="L515" s="11">
        <v>0</v>
      </c>
      <c r="M515" s="11">
        <v>2.5</v>
      </c>
      <c r="N515" s="22">
        <v>2.6</v>
      </c>
    </row>
    <row r="516" spans="1:14">
      <c r="A516" s="1" t="s">
        <v>891</v>
      </c>
      <c r="B516" s="7" t="s">
        <v>946</v>
      </c>
      <c r="C516" s="11">
        <v>0</v>
      </c>
      <c r="D516" s="11">
        <v>149.4</v>
      </c>
      <c r="E516" s="11">
        <v>131.69999999999999</v>
      </c>
      <c r="F516" s="15"/>
      <c r="I516" s="11">
        <v>0</v>
      </c>
      <c r="J516" s="11">
        <v>146.9</v>
      </c>
      <c r="K516" s="11">
        <v>129.19999999999999</v>
      </c>
      <c r="L516" s="11">
        <v>0</v>
      </c>
      <c r="M516" s="11">
        <v>2.5</v>
      </c>
      <c r="N516" s="22">
        <v>2.6</v>
      </c>
    </row>
    <row r="517" spans="1:14">
      <c r="A517" s="1" t="s">
        <v>892</v>
      </c>
      <c r="B517" s="7" t="s">
        <v>55</v>
      </c>
      <c r="C517" s="11">
        <f>SUM(C516)</f>
        <v>0</v>
      </c>
      <c r="D517" s="11">
        <f>SUM(D516)</f>
        <v>149.4</v>
      </c>
      <c r="E517" s="11">
        <f>SUM(E516)</f>
        <v>131.69999999999999</v>
      </c>
      <c r="F517" s="15"/>
      <c r="I517" s="11">
        <f t="shared" ref="I517:N517" si="90">SUM(I516)</f>
        <v>0</v>
      </c>
      <c r="J517" s="11">
        <f t="shared" si="90"/>
        <v>146.9</v>
      </c>
      <c r="K517" s="11">
        <f t="shared" si="90"/>
        <v>129.19999999999999</v>
      </c>
      <c r="L517" s="11">
        <f t="shared" si="90"/>
        <v>0</v>
      </c>
      <c r="M517" s="11">
        <f t="shared" si="90"/>
        <v>2.5</v>
      </c>
      <c r="N517" s="22">
        <f t="shared" si="90"/>
        <v>2.6</v>
      </c>
    </row>
    <row r="518" spans="1:14">
      <c r="A518" s="1" t="s">
        <v>573</v>
      </c>
      <c r="B518" s="7" t="s">
        <v>574</v>
      </c>
      <c r="C518" s="11">
        <v>0</v>
      </c>
      <c r="D518" s="11">
        <v>0</v>
      </c>
      <c r="E518" s="11">
        <v>29.92</v>
      </c>
      <c r="F518" s="15"/>
      <c r="G518" s="28">
        <v>29</v>
      </c>
      <c r="H518" s="31" t="s">
        <v>276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22">
        <v>29.92</v>
      </c>
    </row>
    <row r="519" spans="1:14">
      <c r="A519" s="1" t="s">
        <v>575</v>
      </c>
      <c r="B519" s="7" t="s">
        <v>566</v>
      </c>
      <c r="C519" s="11">
        <v>0</v>
      </c>
      <c r="D519" s="11">
        <v>0</v>
      </c>
      <c r="E519" s="11">
        <v>29.92</v>
      </c>
      <c r="F519" s="15"/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22">
        <v>29.92</v>
      </c>
    </row>
    <row r="520" spans="1:14">
      <c r="A520" s="1" t="s">
        <v>576</v>
      </c>
      <c r="B520" s="7" t="s">
        <v>55</v>
      </c>
      <c r="C520" s="11">
        <f>SUM(C519)</f>
        <v>0</v>
      </c>
      <c r="D520" s="11">
        <f>SUM(D519)</f>
        <v>0</v>
      </c>
      <c r="E520" s="11">
        <f>SUM(E519)</f>
        <v>29.92</v>
      </c>
      <c r="F520" s="15"/>
      <c r="I520" s="11">
        <f t="shared" ref="I520:N520" si="91">SUM(I519)</f>
        <v>0</v>
      </c>
      <c r="J520" s="11">
        <f t="shared" si="91"/>
        <v>0</v>
      </c>
      <c r="K520" s="11">
        <f t="shared" si="91"/>
        <v>0</v>
      </c>
      <c r="L520" s="11">
        <f t="shared" si="91"/>
        <v>0</v>
      </c>
      <c r="M520" s="11">
        <f t="shared" si="91"/>
        <v>0</v>
      </c>
      <c r="N520" s="22">
        <f t="shared" si="91"/>
        <v>29.92</v>
      </c>
    </row>
    <row r="521" spans="1:14">
      <c r="A521" s="1" t="s">
        <v>577</v>
      </c>
      <c r="B521" s="7" t="s">
        <v>578</v>
      </c>
      <c r="C521" s="11">
        <v>0</v>
      </c>
      <c r="D521" s="11">
        <v>0</v>
      </c>
      <c r="E521" s="11">
        <v>12.66</v>
      </c>
      <c r="F521" s="15"/>
      <c r="G521" s="28">
        <v>11</v>
      </c>
      <c r="H521" s="31" t="s">
        <v>276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22">
        <v>12.66</v>
      </c>
    </row>
    <row r="522" spans="1:14">
      <c r="A522" s="1" t="s">
        <v>579</v>
      </c>
      <c r="B522" s="7" t="s">
        <v>566</v>
      </c>
      <c r="C522" s="11">
        <v>0</v>
      </c>
      <c r="D522" s="11">
        <v>0</v>
      </c>
      <c r="E522" s="11">
        <v>12.66</v>
      </c>
      <c r="F522" s="15"/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22">
        <v>12.66</v>
      </c>
    </row>
    <row r="523" spans="1:14">
      <c r="A523" s="1" t="s">
        <v>580</v>
      </c>
      <c r="B523" s="7" t="s">
        <v>55</v>
      </c>
      <c r="C523" s="11">
        <f>SUM(C522)</f>
        <v>0</v>
      </c>
      <c r="D523" s="11">
        <f>SUM(D522)</f>
        <v>0</v>
      </c>
      <c r="E523" s="11">
        <f>SUM(E522)</f>
        <v>12.66</v>
      </c>
      <c r="F523" s="15"/>
      <c r="I523" s="11">
        <f t="shared" ref="I523:N523" si="92">SUM(I522)</f>
        <v>0</v>
      </c>
      <c r="J523" s="11">
        <f t="shared" si="92"/>
        <v>0</v>
      </c>
      <c r="K523" s="11">
        <f t="shared" si="92"/>
        <v>0</v>
      </c>
      <c r="L523" s="11">
        <f t="shared" si="92"/>
        <v>0</v>
      </c>
      <c r="M523" s="11">
        <f t="shared" si="92"/>
        <v>0</v>
      </c>
      <c r="N523" s="22">
        <f t="shared" si="92"/>
        <v>12.66</v>
      </c>
    </row>
    <row r="524" spans="1:14">
      <c r="A524" s="1" t="s">
        <v>581</v>
      </c>
      <c r="B524" s="7" t="s">
        <v>582</v>
      </c>
      <c r="C524" s="11">
        <v>0</v>
      </c>
      <c r="D524" s="11">
        <v>0</v>
      </c>
      <c r="E524" s="11">
        <v>25.34</v>
      </c>
      <c r="F524" s="15"/>
      <c r="G524" s="28">
        <v>4</v>
      </c>
      <c r="H524" s="31" t="s">
        <v>276</v>
      </c>
      <c r="I524" s="11">
        <v>0</v>
      </c>
      <c r="J524" s="11">
        <v>0</v>
      </c>
      <c r="K524" s="11">
        <v>0</v>
      </c>
      <c r="L524" s="11">
        <v>0</v>
      </c>
      <c r="M524" s="11">
        <v>0</v>
      </c>
      <c r="N524" s="22">
        <v>25.34</v>
      </c>
    </row>
    <row r="525" spans="1:14">
      <c r="A525" s="1" t="s">
        <v>583</v>
      </c>
      <c r="B525" s="7" t="s">
        <v>566</v>
      </c>
      <c r="C525" s="11">
        <v>0</v>
      </c>
      <c r="D525" s="11">
        <v>0</v>
      </c>
      <c r="E525" s="11">
        <v>25.34</v>
      </c>
      <c r="F525" s="15"/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22">
        <v>25.34</v>
      </c>
    </row>
    <row r="526" spans="1:14">
      <c r="A526" s="1" t="s">
        <v>584</v>
      </c>
      <c r="B526" s="7" t="s">
        <v>55</v>
      </c>
      <c r="C526" s="11">
        <f>SUM(C525)</f>
        <v>0</v>
      </c>
      <c r="D526" s="11">
        <f>SUM(D525)</f>
        <v>0</v>
      </c>
      <c r="E526" s="11">
        <f>SUM(E525)</f>
        <v>25.34</v>
      </c>
      <c r="F526" s="15"/>
      <c r="I526" s="11">
        <f t="shared" ref="I526:N526" si="93">SUM(I525)</f>
        <v>0</v>
      </c>
      <c r="J526" s="11">
        <f t="shared" si="93"/>
        <v>0</v>
      </c>
      <c r="K526" s="11">
        <f t="shared" si="93"/>
        <v>0</v>
      </c>
      <c r="L526" s="11">
        <f t="shared" si="93"/>
        <v>0</v>
      </c>
      <c r="M526" s="11">
        <f t="shared" si="93"/>
        <v>0</v>
      </c>
      <c r="N526" s="22">
        <f t="shared" si="93"/>
        <v>25.34</v>
      </c>
    </row>
    <row r="527" spans="1:14">
      <c r="A527" s="1" t="s">
        <v>585</v>
      </c>
      <c r="B527" s="7" t="s">
        <v>586</v>
      </c>
      <c r="C527" s="11">
        <v>0</v>
      </c>
      <c r="D527" s="11">
        <v>0</v>
      </c>
      <c r="E527" s="11">
        <v>15.59</v>
      </c>
      <c r="F527" s="15"/>
      <c r="G527" s="28">
        <v>15</v>
      </c>
      <c r="H527" s="31" t="s">
        <v>276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22">
        <v>15.59</v>
      </c>
    </row>
    <row r="528" spans="1:14">
      <c r="A528" s="1" t="s">
        <v>587</v>
      </c>
      <c r="B528" s="7" t="s">
        <v>566</v>
      </c>
      <c r="C528" s="11">
        <v>0</v>
      </c>
      <c r="D528" s="11">
        <v>0</v>
      </c>
      <c r="E528" s="11">
        <v>15.59</v>
      </c>
      <c r="F528" s="15"/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22">
        <v>15.59</v>
      </c>
    </row>
    <row r="529" spans="1:15">
      <c r="A529" s="1" t="s">
        <v>588</v>
      </c>
      <c r="B529" s="7" t="s">
        <v>55</v>
      </c>
      <c r="C529" s="11">
        <f>SUM(C528)</f>
        <v>0</v>
      </c>
      <c r="D529" s="11">
        <f>SUM(D528)</f>
        <v>0</v>
      </c>
      <c r="E529" s="11">
        <f>SUM(E528)</f>
        <v>15.59</v>
      </c>
      <c r="F529" s="15"/>
      <c r="I529" s="11">
        <f t="shared" ref="I529:N529" si="94">SUM(I528)</f>
        <v>0</v>
      </c>
      <c r="J529" s="11">
        <f t="shared" si="94"/>
        <v>0</v>
      </c>
      <c r="K529" s="11">
        <f t="shared" si="94"/>
        <v>0</v>
      </c>
      <c r="L529" s="11">
        <f t="shared" si="94"/>
        <v>0</v>
      </c>
      <c r="M529" s="11">
        <f t="shared" si="94"/>
        <v>0</v>
      </c>
      <c r="N529" s="22">
        <f t="shared" si="94"/>
        <v>15.59</v>
      </c>
    </row>
    <row r="530" spans="1:15">
      <c r="A530" s="1" t="s">
        <v>710</v>
      </c>
      <c r="B530" s="7" t="s">
        <v>11</v>
      </c>
      <c r="C530" s="11">
        <v>4.34</v>
      </c>
      <c r="D530" s="11">
        <v>7.0540000000000003</v>
      </c>
      <c r="E530" s="11">
        <v>7.0540000000000003</v>
      </c>
      <c r="F530" s="15"/>
      <c r="G530" s="28">
        <v>100</v>
      </c>
      <c r="H530" s="31" t="s">
        <v>276</v>
      </c>
      <c r="I530" s="11">
        <v>2.44</v>
      </c>
      <c r="J530" s="11">
        <v>4.2009999999999996</v>
      </c>
      <c r="K530" s="11">
        <v>4.2009999999999996</v>
      </c>
      <c r="L530" s="11">
        <v>1.9</v>
      </c>
      <c r="M530" s="11">
        <v>2.8530000000000002</v>
      </c>
      <c r="N530" s="22">
        <v>2.8530000000000002</v>
      </c>
      <c r="O530" s="1" t="s">
        <v>10</v>
      </c>
    </row>
    <row r="531" spans="1:15">
      <c r="A531" s="1" t="s">
        <v>711</v>
      </c>
      <c r="B531" s="7" t="s">
        <v>665</v>
      </c>
      <c r="C531" s="11">
        <v>4.34</v>
      </c>
      <c r="D531" s="11">
        <v>7.0540000000000003</v>
      </c>
      <c r="E531" s="11">
        <v>7.0540000000000003</v>
      </c>
      <c r="F531" s="15"/>
      <c r="I531" s="11">
        <v>2.44</v>
      </c>
      <c r="J531" s="11">
        <v>4.2009999999999996</v>
      </c>
      <c r="K531" s="11">
        <v>4.2009999999999996</v>
      </c>
      <c r="L531" s="11">
        <v>1.9</v>
      </c>
      <c r="M531" s="11">
        <v>2.8530000000000002</v>
      </c>
      <c r="N531" s="22">
        <v>2.8530000000000002</v>
      </c>
    </row>
    <row r="532" spans="1:15">
      <c r="A532" s="1" t="s">
        <v>712</v>
      </c>
      <c r="B532" s="7" t="s">
        <v>55</v>
      </c>
      <c r="C532" s="11">
        <f>SUM(C531)</f>
        <v>4.34</v>
      </c>
      <c r="D532" s="11">
        <f>SUM(D531)</f>
        <v>7.0540000000000003</v>
      </c>
      <c r="E532" s="11">
        <f>SUM(E531)</f>
        <v>7.0540000000000003</v>
      </c>
      <c r="F532" s="15"/>
      <c r="I532" s="11">
        <f t="shared" ref="I532:N532" si="95">SUM(I531)</f>
        <v>2.44</v>
      </c>
      <c r="J532" s="11">
        <f t="shared" si="95"/>
        <v>4.2009999999999996</v>
      </c>
      <c r="K532" s="11">
        <f t="shared" si="95"/>
        <v>4.2009999999999996</v>
      </c>
      <c r="L532" s="11">
        <f t="shared" si="95"/>
        <v>1.9</v>
      </c>
      <c r="M532" s="11">
        <f t="shared" si="95"/>
        <v>2.8530000000000002</v>
      </c>
      <c r="N532" s="22">
        <f t="shared" si="95"/>
        <v>2.8530000000000002</v>
      </c>
    </row>
    <row r="533" spans="1:15" ht="20.399999999999999">
      <c r="A533" s="1" t="s">
        <v>947</v>
      </c>
      <c r="B533" s="7" t="s">
        <v>828</v>
      </c>
      <c r="C533" s="11">
        <v>2.4700000000000002</v>
      </c>
      <c r="D533" s="11">
        <v>2.57</v>
      </c>
      <c r="E533" s="11">
        <v>2.7</v>
      </c>
      <c r="F533" s="15"/>
      <c r="G533" s="28">
        <v>8.0299999999999994</v>
      </c>
      <c r="H533" s="31" t="s">
        <v>255</v>
      </c>
      <c r="I533" s="11">
        <v>0</v>
      </c>
      <c r="J533" s="11">
        <v>0</v>
      </c>
      <c r="K533" s="11">
        <v>0</v>
      </c>
      <c r="L533" s="11">
        <v>2.4700000000000002</v>
      </c>
      <c r="M533" s="11">
        <v>2.57</v>
      </c>
      <c r="N533" s="22">
        <v>2.7</v>
      </c>
      <c r="O533" s="1" t="s">
        <v>829</v>
      </c>
    </row>
    <row r="534" spans="1:15">
      <c r="A534" s="1" t="s">
        <v>948</v>
      </c>
      <c r="B534" s="7" t="s">
        <v>610</v>
      </c>
      <c r="C534" s="11">
        <v>2.4700000000000002</v>
      </c>
      <c r="D534" s="11">
        <v>2.57</v>
      </c>
      <c r="E534" s="11">
        <v>2.7</v>
      </c>
      <c r="F534" s="15"/>
      <c r="I534" s="11">
        <v>0</v>
      </c>
      <c r="J534" s="11">
        <v>0</v>
      </c>
      <c r="K534" s="11">
        <v>0</v>
      </c>
      <c r="L534" s="11">
        <v>2.4700000000000002</v>
      </c>
      <c r="M534" s="11">
        <v>2.57</v>
      </c>
      <c r="N534" s="22">
        <v>2.7</v>
      </c>
    </row>
    <row r="535" spans="1:15">
      <c r="A535" s="1" t="s">
        <v>949</v>
      </c>
      <c r="B535" s="7" t="s">
        <v>55</v>
      </c>
      <c r="C535" s="11">
        <f>SUM(C534)</f>
        <v>2.4700000000000002</v>
      </c>
      <c r="D535" s="11">
        <f>SUM(D534)</f>
        <v>2.57</v>
      </c>
      <c r="E535" s="11">
        <f>SUM(E534)</f>
        <v>2.7</v>
      </c>
      <c r="F535" s="15"/>
      <c r="I535" s="11">
        <f t="shared" ref="I535:N535" si="96">SUM(I534)</f>
        <v>0</v>
      </c>
      <c r="J535" s="11">
        <f t="shared" si="96"/>
        <v>0</v>
      </c>
      <c r="K535" s="11">
        <f t="shared" si="96"/>
        <v>0</v>
      </c>
      <c r="L535" s="11">
        <f t="shared" si="96"/>
        <v>2.4700000000000002</v>
      </c>
      <c r="M535" s="11">
        <f t="shared" si="96"/>
        <v>2.57</v>
      </c>
      <c r="N535" s="22">
        <f t="shared" si="96"/>
        <v>2.7</v>
      </c>
    </row>
    <row r="536" spans="1:15" ht="20.399999999999999">
      <c r="A536" s="1" t="s">
        <v>953</v>
      </c>
      <c r="B536" s="7" t="s">
        <v>15</v>
      </c>
      <c r="C536" s="11">
        <v>0.2</v>
      </c>
      <c r="D536" s="11">
        <v>3.13</v>
      </c>
      <c r="E536" s="11">
        <v>11.2</v>
      </c>
      <c r="F536" s="15"/>
      <c r="G536" s="28">
        <v>8.92</v>
      </c>
      <c r="H536" s="31" t="s">
        <v>276</v>
      </c>
      <c r="I536" s="11">
        <v>0.2</v>
      </c>
      <c r="J536" s="11">
        <v>3.13</v>
      </c>
      <c r="K536" s="11">
        <v>11.2</v>
      </c>
      <c r="L536" s="11">
        <v>0</v>
      </c>
      <c r="M536" s="11">
        <v>0</v>
      </c>
      <c r="N536" s="22">
        <v>0</v>
      </c>
    </row>
    <row r="537" spans="1:15">
      <c r="A537" s="1" t="s">
        <v>954</v>
      </c>
      <c r="B537" s="7" t="s">
        <v>610</v>
      </c>
      <c r="C537" s="11">
        <v>0.2</v>
      </c>
      <c r="D537" s="11">
        <v>3.13</v>
      </c>
      <c r="E537" s="11">
        <v>7.5</v>
      </c>
      <c r="F537" s="15"/>
      <c r="I537" s="11">
        <v>0.2</v>
      </c>
      <c r="J537" s="11">
        <v>3.13</v>
      </c>
      <c r="K537" s="11">
        <v>7.5</v>
      </c>
      <c r="L537" s="11">
        <v>0</v>
      </c>
      <c r="M537" s="11">
        <v>0</v>
      </c>
      <c r="N537" s="22">
        <v>0</v>
      </c>
    </row>
    <row r="538" spans="1:15">
      <c r="A538" s="1" t="s">
        <v>955</v>
      </c>
      <c r="B538" s="7" t="s">
        <v>55</v>
      </c>
      <c r="C538" s="11">
        <f>SUM(C537)</f>
        <v>0.2</v>
      </c>
      <c r="D538" s="11">
        <f>SUM(D537)</f>
        <v>3.13</v>
      </c>
      <c r="E538" s="11">
        <f>SUM(E537)</f>
        <v>7.5</v>
      </c>
      <c r="F538" s="15"/>
      <c r="I538" s="11">
        <f t="shared" ref="I538:N538" si="97">SUM(I537)</f>
        <v>0.2</v>
      </c>
      <c r="J538" s="11">
        <f t="shared" si="97"/>
        <v>3.13</v>
      </c>
      <c r="K538" s="11">
        <f t="shared" si="97"/>
        <v>7.5</v>
      </c>
      <c r="L538" s="11">
        <f t="shared" si="97"/>
        <v>0</v>
      </c>
      <c r="M538" s="11">
        <f t="shared" si="97"/>
        <v>0</v>
      </c>
      <c r="N538" s="22">
        <f t="shared" si="97"/>
        <v>0</v>
      </c>
    </row>
    <row r="539" spans="1:15">
      <c r="A539" s="1" t="s">
        <v>950</v>
      </c>
      <c r="B539" s="7" t="s">
        <v>832</v>
      </c>
      <c r="C539" s="11">
        <v>8.02</v>
      </c>
      <c r="D539" s="11">
        <v>9.15</v>
      </c>
      <c r="E539" s="11">
        <v>11.57</v>
      </c>
      <c r="F539" s="15"/>
      <c r="G539" s="28">
        <v>1.76</v>
      </c>
      <c r="H539" s="31" t="s">
        <v>276</v>
      </c>
      <c r="I539" s="11">
        <v>2.15</v>
      </c>
      <c r="J539" s="11">
        <v>2.33</v>
      </c>
      <c r="K539" s="11">
        <v>2.56</v>
      </c>
      <c r="L539" s="11">
        <v>5.87</v>
      </c>
      <c r="M539" s="11">
        <v>6.82</v>
      </c>
      <c r="N539" s="22">
        <v>9.01</v>
      </c>
      <c r="O539" s="1" t="s">
        <v>12</v>
      </c>
    </row>
    <row r="540" spans="1:15">
      <c r="A540" s="1" t="s">
        <v>951</v>
      </c>
      <c r="B540" s="7" t="s">
        <v>610</v>
      </c>
      <c r="C540" s="11">
        <v>8.01</v>
      </c>
      <c r="D540" s="11">
        <v>9.15</v>
      </c>
      <c r="E540" s="11">
        <v>11.57</v>
      </c>
      <c r="F540" s="15"/>
      <c r="I540" s="11">
        <v>2.15</v>
      </c>
      <c r="J540" s="11">
        <v>2.33</v>
      </c>
      <c r="K540" s="11">
        <v>2.56</v>
      </c>
      <c r="L540" s="11">
        <v>5.87</v>
      </c>
      <c r="M540" s="11">
        <v>6.82</v>
      </c>
      <c r="N540" s="22">
        <v>9.01</v>
      </c>
    </row>
    <row r="541" spans="1:15">
      <c r="A541" s="1" t="s">
        <v>952</v>
      </c>
      <c r="B541" s="7" t="s">
        <v>55</v>
      </c>
      <c r="C541" s="11">
        <f>SUM(C540)</f>
        <v>8.01</v>
      </c>
      <c r="D541" s="11">
        <f>SUM(D540)</f>
        <v>9.15</v>
      </c>
      <c r="E541" s="11">
        <f>SUM(E540)</f>
        <v>11.57</v>
      </c>
      <c r="F541" s="15"/>
      <c r="I541" s="11">
        <f t="shared" ref="I541:N541" si="98">SUM(I540)</f>
        <v>2.15</v>
      </c>
      <c r="J541" s="11">
        <f t="shared" si="98"/>
        <v>2.33</v>
      </c>
      <c r="K541" s="11">
        <f t="shared" si="98"/>
        <v>2.56</v>
      </c>
      <c r="L541" s="11">
        <f t="shared" si="98"/>
        <v>5.87</v>
      </c>
      <c r="M541" s="11">
        <f t="shared" si="98"/>
        <v>6.82</v>
      </c>
      <c r="N541" s="22">
        <f t="shared" si="98"/>
        <v>9.01</v>
      </c>
    </row>
    <row r="542" spans="1:15">
      <c r="A542" s="1" t="s">
        <v>901</v>
      </c>
      <c r="B542" s="7" t="s">
        <v>833</v>
      </c>
      <c r="C542" s="11">
        <v>10.068</v>
      </c>
      <c r="D542" s="11">
        <v>13.268000000000001</v>
      </c>
      <c r="E542" s="11">
        <v>10.654999999999999</v>
      </c>
      <c r="F542" s="15"/>
      <c r="G542" s="28">
        <v>5</v>
      </c>
      <c r="H542" s="31" t="s">
        <v>255</v>
      </c>
      <c r="I542" s="11">
        <v>4.3</v>
      </c>
      <c r="J542" s="11">
        <v>7.7</v>
      </c>
      <c r="K542" s="11">
        <v>6.5</v>
      </c>
      <c r="L542" s="11">
        <v>5.7679999999999998</v>
      </c>
      <c r="M542" s="11">
        <v>5.5679999999999996</v>
      </c>
      <c r="N542" s="22">
        <v>4.1550000000000002</v>
      </c>
      <c r="O542" s="1" t="s">
        <v>830</v>
      </c>
    </row>
    <row r="543" spans="1:15">
      <c r="A543" s="1" t="s">
        <v>902</v>
      </c>
      <c r="B543" s="7" t="s">
        <v>346</v>
      </c>
      <c r="C543" s="11">
        <v>10.068</v>
      </c>
      <c r="D543" s="11">
        <v>13.268000000000001</v>
      </c>
      <c r="E543" s="11">
        <v>10.654999999999999</v>
      </c>
      <c r="F543" s="15"/>
      <c r="I543" s="11">
        <v>4.3</v>
      </c>
      <c r="J543" s="11">
        <v>7.7</v>
      </c>
      <c r="K543" s="11">
        <v>6.5</v>
      </c>
      <c r="L543" s="11">
        <v>5.7679999999999998</v>
      </c>
      <c r="M543" s="11">
        <v>5.5679999999999996</v>
      </c>
      <c r="N543" s="22">
        <v>4.1550000000000002</v>
      </c>
    </row>
    <row r="544" spans="1:15">
      <c r="A544" s="1" t="s">
        <v>903</v>
      </c>
      <c r="B544" s="7" t="s">
        <v>55</v>
      </c>
      <c r="C544" s="11">
        <f>SUM(C543)</f>
        <v>10.068</v>
      </c>
      <c r="D544" s="11">
        <f>SUM(D543)</f>
        <v>13.268000000000001</v>
      </c>
      <c r="E544" s="11">
        <f>SUM(E543)</f>
        <v>10.654999999999999</v>
      </c>
      <c r="F544" s="15"/>
      <c r="I544" s="11">
        <f t="shared" ref="I544:N544" si="99">SUM(I543)</f>
        <v>4.3</v>
      </c>
      <c r="J544" s="11">
        <f t="shared" si="99"/>
        <v>7.7</v>
      </c>
      <c r="K544" s="11">
        <f t="shared" si="99"/>
        <v>6.5</v>
      </c>
      <c r="L544" s="11">
        <f t="shared" si="99"/>
        <v>5.7679999999999998</v>
      </c>
      <c r="M544" s="11">
        <f t="shared" si="99"/>
        <v>5.5679999999999996</v>
      </c>
      <c r="N544" s="22">
        <f t="shared" si="99"/>
        <v>4.1550000000000002</v>
      </c>
    </row>
    <row r="545" spans="1:15">
      <c r="A545" s="1" t="s">
        <v>241</v>
      </c>
      <c r="B545" s="7" t="s">
        <v>485</v>
      </c>
      <c r="C545" s="11">
        <v>65.302000000000007</v>
      </c>
      <c r="D545" s="11">
        <v>64.343999999999994</v>
      </c>
      <c r="E545" s="11">
        <v>101.89400000000001</v>
      </c>
      <c r="F545" s="15"/>
      <c r="G545" s="28">
        <v>2</v>
      </c>
      <c r="H545" s="31" t="s">
        <v>255</v>
      </c>
      <c r="I545" s="11">
        <v>20.45</v>
      </c>
      <c r="J545" s="11">
        <v>18.5</v>
      </c>
      <c r="K545" s="11">
        <v>54.5</v>
      </c>
      <c r="L545" s="11">
        <v>44.851999999999997</v>
      </c>
      <c r="M545" s="11">
        <v>45.844000000000001</v>
      </c>
      <c r="N545" s="22">
        <v>47.393999999999998</v>
      </c>
    </row>
    <row r="546" spans="1:15" ht="20.399999999999999">
      <c r="A546" s="1" t="s">
        <v>401</v>
      </c>
      <c r="B546" s="7" t="s">
        <v>347</v>
      </c>
      <c r="C546" s="11">
        <v>12</v>
      </c>
      <c r="D546" s="11">
        <v>13</v>
      </c>
      <c r="E546" s="11">
        <v>49</v>
      </c>
      <c r="F546" s="15"/>
      <c r="I546" s="11">
        <v>12</v>
      </c>
      <c r="J546" s="11">
        <v>13</v>
      </c>
      <c r="K546" s="11">
        <v>49</v>
      </c>
      <c r="L546" s="11">
        <v>0</v>
      </c>
      <c r="M546" s="11">
        <v>0</v>
      </c>
      <c r="N546" s="22">
        <v>0</v>
      </c>
    </row>
    <row r="547" spans="1:15">
      <c r="A547" s="1" t="s">
        <v>401</v>
      </c>
      <c r="B547" s="7" t="s">
        <v>346</v>
      </c>
      <c r="C547" s="11">
        <v>53.302</v>
      </c>
      <c r="D547" s="11">
        <v>51.344000000000001</v>
      </c>
      <c r="E547" s="11">
        <v>52.893999999999998</v>
      </c>
      <c r="F547" s="15"/>
      <c r="I547" s="11">
        <v>8.4499999999999993</v>
      </c>
      <c r="J547" s="11">
        <v>5.5</v>
      </c>
      <c r="K547" s="11">
        <v>5.5</v>
      </c>
      <c r="L547" s="11">
        <v>44.851999999999997</v>
      </c>
      <c r="M547" s="11">
        <v>45.844000000000001</v>
      </c>
      <c r="N547" s="22">
        <v>47.393999999999998</v>
      </c>
    </row>
    <row r="548" spans="1:15">
      <c r="A548" s="1" t="s">
        <v>402</v>
      </c>
      <c r="B548" s="7" t="s">
        <v>55</v>
      </c>
      <c r="C548" s="11">
        <f>SUM(C546:C547)</f>
        <v>65.301999999999992</v>
      </c>
      <c r="D548" s="11">
        <f>SUM(D546:D547)</f>
        <v>64.343999999999994</v>
      </c>
      <c r="E548" s="11">
        <f>SUM(E546:E547)</f>
        <v>101.89400000000001</v>
      </c>
      <c r="F548" s="15"/>
      <c r="I548" s="11">
        <f t="shared" ref="I548:N548" si="100">SUM(I546:I547)</f>
        <v>20.45</v>
      </c>
      <c r="J548" s="11">
        <f t="shared" si="100"/>
        <v>18.5</v>
      </c>
      <c r="K548" s="11">
        <f t="shared" si="100"/>
        <v>54.5</v>
      </c>
      <c r="L548" s="11">
        <f t="shared" si="100"/>
        <v>44.851999999999997</v>
      </c>
      <c r="M548" s="11">
        <f t="shared" si="100"/>
        <v>45.844000000000001</v>
      </c>
      <c r="N548" s="22">
        <f t="shared" si="100"/>
        <v>47.393999999999998</v>
      </c>
    </row>
    <row r="549" spans="1:15" ht="20.399999999999999">
      <c r="A549" s="1" t="s">
        <v>634</v>
      </c>
      <c r="B549" s="7" t="s">
        <v>834</v>
      </c>
      <c r="C549" s="11">
        <v>45.351999999999997</v>
      </c>
      <c r="D549" s="11">
        <v>56.985999999999997</v>
      </c>
      <c r="E549" s="11">
        <v>57.033999999999999</v>
      </c>
      <c r="F549" s="15"/>
      <c r="G549" s="28">
        <v>5</v>
      </c>
      <c r="H549" s="31" t="s">
        <v>276</v>
      </c>
      <c r="I549" s="11">
        <v>0</v>
      </c>
      <c r="J549" s="11">
        <v>0</v>
      </c>
      <c r="K549" s="11">
        <v>0</v>
      </c>
      <c r="L549" s="11">
        <v>45.351999999999997</v>
      </c>
      <c r="M549" s="11">
        <v>56.985999999999997</v>
      </c>
      <c r="N549" s="22">
        <v>57.033999999999999</v>
      </c>
      <c r="O549" s="1" t="s">
        <v>831</v>
      </c>
    </row>
    <row r="550" spans="1:15">
      <c r="A550" s="1" t="s">
        <v>635</v>
      </c>
      <c r="B550" s="7" t="s">
        <v>362</v>
      </c>
      <c r="C550" s="11">
        <v>45.351999999999997</v>
      </c>
      <c r="D550" s="11">
        <v>56.985999999999997</v>
      </c>
      <c r="E550" s="11">
        <v>57.033999999999999</v>
      </c>
      <c r="F550" s="15"/>
      <c r="I550" s="11">
        <v>0</v>
      </c>
      <c r="J550" s="11">
        <v>0</v>
      </c>
      <c r="K550" s="11">
        <v>0</v>
      </c>
      <c r="L550" s="11">
        <v>45.351999999999997</v>
      </c>
      <c r="M550" s="11">
        <v>56.985999999999997</v>
      </c>
      <c r="N550" s="22">
        <v>57.033999999999999</v>
      </c>
    </row>
    <row r="551" spans="1:15">
      <c r="A551" s="1" t="s">
        <v>636</v>
      </c>
      <c r="B551" s="7" t="s">
        <v>55</v>
      </c>
      <c r="C551" s="11">
        <f>SUM(C550)</f>
        <v>45.351999999999997</v>
      </c>
      <c r="D551" s="11">
        <f>SUM(D550)</f>
        <v>56.985999999999997</v>
      </c>
      <c r="E551" s="11">
        <f>SUM(E550)</f>
        <v>57.033999999999999</v>
      </c>
      <c r="F551" s="15"/>
      <c r="I551" s="11">
        <f t="shared" ref="I551:N551" si="101">SUM(I550)</f>
        <v>0</v>
      </c>
      <c r="J551" s="11">
        <f t="shared" si="101"/>
        <v>0</v>
      </c>
      <c r="K551" s="11">
        <f t="shared" si="101"/>
        <v>0</v>
      </c>
      <c r="L551" s="11">
        <f t="shared" si="101"/>
        <v>45.351999999999997</v>
      </c>
      <c r="M551" s="11">
        <f t="shared" si="101"/>
        <v>56.985999999999997</v>
      </c>
      <c r="N551" s="22">
        <f t="shared" si="101"/>
        <v>57.033999999999999</v>
      </c>
    </row>
    <row r="552" spans="1:15">
      <c r="A552" s="1" t="s">
        <v>403</v>
      </c>
      <c r="B552" s="7" t="s">
        <v>621</v>
      </c>
      <c r="C552" s="11">
        <v>27.721</v>
      </c>
      <c r="D552" s="11">
        <v>3.8929999999999998</v>
      </c>
      <c r="E552" s="11">
        <v>27.419</v>
      </c>
      <c r="F552" s="15"/>
      <c r="G552" s="28">
        <v>39.700000000000003</v>
      </c>
      <c r="H552" s="31" t="s">
        <v>276</v>
      </c>
      <c r="I552" s="11">
        <v>21.303999999999998</v>
      </c>
      <c r="J552" s="11">
        <v>0.29599999999999999</v>
      </c>
      <c r="K552" s="11">
        <v>10.388999999999999</v>
      </c>
      <c r="L552" s="11">
        <v>6.4169999999999998</v>
      </c>
      <c r="M552" s="11">
        <v>3.597</v>
      </c>
      <c r="N552" s="22">
        <v>17.047999999999998</v>
      </c>
    </row>
    <row r="553" spans="1:15">
      <c r="A553" s="1" t="s">
        <v>404</v>
      </c>
      <c r="B553" s="7" t="s">
        <v>362</v>
      </c>
      <c r="C553" s="11">
        <v>6.5490000000000004</v>
      </c>
      <c r="D553" s="11">
        <v>3.8929999999999998</v>
      </c>
      <c r="E553" s="11">
        <v>27.419</v>
      </c>
      <c r="F553" s="15"/>
      <c r="I553" s="11"/>
      <c r="J553" s="11"/>
      <c r="K553" s="11"/>
      <c r="L553" s="11"/>
      <c r="M553" s="11"/>
      <c r="N553" s="22"/>
    </row>
    <row r="554" spans="1:15">
      <c r="A554" s="1" t="s">
        <v>404</v>
      </c>
      <c r="B554" s="7" t="s">
        <v>612</v>
      </c>
      <c r="C554" s="11">
        <v>21</v>
      </c>
      <c r="D554" s="11">
        <v>0</v>
      </c>
      <c r="E554" s="11">
        <v>0</v>
      </c>
      <c r="F554" s="15"/>
      <c r="I554" s="11"/>
      <c r="J554" s="11"/>
      <c r="K554" s="11"/>
      <c r="L554" s="11"/>
      <c r="M554" s="11"/>
      <c r="N554" s="22"/>
    </row>
    <row r="555" spans="1:15">
      <c r="A555" s="1" t="s">
        <v>405</v>
      </c>
      <c r="B555" s="4" t="s">
        <v>55</v>
      </c>
      <c r="C555" s="1">
        <f>SUM(C553:C554)</f>
        <v>27.548999999999999</v>
      </c>
      <c r="D555" s="1">
        <f>SUM(D553:D554)</f>
        <v>3.8929999999999998</v>
      </c>
      <c r="E555" s="1">
        <f>SUM(E553:E554)</f>
        <v>27.419</v>
      </c>
    </row>
    <row r="556" spans="1:15" ht="20.399999999999999">
      <c r="A556" s="1" t="s">
        <v>31</v>
      </c>
      <c r="B556" s="7" t="s">
        <v>629</v>
      </c>
      <c r="C556" s="11">
        <v>3.4769999999999999</v>
      </c>
      <c r="D556" s="11">
        <v>3.5249999999999999</v>
      </c>
      <c r="E556" s="11">
        <v>3.5659999999999998</v>
      </c>
      <c r="F556" s="15"/>
      <c r="G556" s="28">
        <v>0</v>
      </c>
      <c r="H556" s="31" t="s">
        <v>276</v>
      </c>
      <c r="I556" s="11">
        <v>1.2529999999999999</v>
      </c>
      <c r="J556" s="11">
        <v>0.89700000000000002</v>
      </c>
      <c r="K556" s="11">
        <v>0.80600000000000005</v>
      </c>
      <c r="L556" s="11">
        <v>2.2240000000000002</v>
      </c>
      <c r="M556" s="11">
        <v>2.6280000000000001</v>
      </c>
      <c r="N556" s="22">
        <v>2.76</v>
      </c>
    </row>
    <row r="557" spans="1:15" ht="20.399999999999999">
      <c r="A557" s="1" t="s">
        <v>250</v>
      </c>
      <c r="B557" s="7" t="s">
        <v>630</v>
      </c>
      <c r="C557" s="11">
        <v>5.6449999999999996</v>
      </c>
      <c r="D557" s="11">
        <v>1.8979999999999999</v>
      </c>
      <c r="E557" s="11">
        <v>1.9390000000000001</v>
      </c>
      <c r="F557" s="15"/>
      <c r="G557" s="28">
        <v>0</v>
      </c>
      <c r="H557" s="31" t="s">
        <v>276</v>
      </c>
      <c r="I557" s="11">
        <v>3.9079999999999999</v>
      </c>
      <c r="J557" s="11">
        <v>0</v>
      </c>
      <c r="K557" s="11">
        <v>0</v>
      </c>
      <c r="L557" s="11">
        <v>1.7370000000000001</v>
      </c>
      <c r="M557" s="11">
        <v>1.8979999999999999</v>
      </c>
      <c r="N557" s="22">
        <v>1.9390000000000001</v>
      </c>
    </row>
    <row r="558" spans="1:15">
      <c r="A558" s="1" t="s">
        <v>251</v>
      </c>
      <c r="B558" s="7" t="s">
        <v>631</v>
      </c>
      <c r="C558" s="11">
        <v>0.82799999999999996</v>
      </c>
      <c r="D558" s="11">
        <v>0.82799999999999996</v>
      </c>
      <c r="E558" s="11">
        <v>0.82799999999999996</v>
      </c>
      <c r="F558" s="15"/>
      <c r="G558" s="28">
        <v>0</v>
      </c>
      <c r="I558" s="11">
        <v>0</v>
      </c>
      <c r="J558" s="11">
        <v>0</v>
      </c>
      <c r="K558" s="11">
        <v>0</v>
      </c>
      <c r="L558" s="11">
        <v>0.82799999999999996</v>
      </c>
      <c r="M558" s="11">
        <v>0.82799999999999996</v>
      </c>
      <c r="N558" s="22">
        <v>0.82799999999999996</v>
      </c>
    </row>
    <row r="559" spans="1:15">
      <c r="A559" s="1" t="s">
        <v>641</v>
      </c>
      <c r="B559" s="7" t="s">
        <v>84</v>
      </c>
      <c r="C559" s="11">
        <v>0</v>
      </c>
      <c r="D559" s="11">
        <v>10</v>
      </c>
      <c r="E559" s="11">
        <v>1.8</v>
      </c>
      <c r="F559" s="15"/>
      <c r="G559" s="28">
        <v>0</v>
      </c>
      <c r="H559" s="31" t="s">
        <v>276</v>
      </c>
      <c r="I559" s="11">
        <v>0</v>
      </c>
      <c r="J559" s="11">
        <v>10</v>
      </c>
      <c r="K559" s="11">
        <v>0</v>
      </c>
      <c r="L559" s="11">
        <v>0</v>
      </c>
      <c r="M559" s="11">
        <v>0</v>
      </c>
      <c r="N559" s="22">
        <v>1.8</v>
      </c>
    </row>
    <row r="560" spans="1:15">
      <c r="A560" s="1" t="s">
        <v>633</v>
      </c>
      <c r="B560" s="7" t="s">
        <v>85</v>
      </c>
      <c r="C560" s="11">
        <v>1.8540000000000001</v>
      </c>
      <c r="D560" s="11">
        <v>3.1560000000000001</v>
      </c>
      <c r="E560" s="11">
        <v>0.67800000000000005</v>
      </c>
      <c r="F560" s="15"/>
      <c r="G560" s="28">
        <v>0</v>
      </c>
      <c r="H560" s="31" t="s">
        <v>255</v>
      </c>
      <c r="I560" s="11">
        <v>3.6999999999999998E-2</v>
      </c>
      <c r="J560" s="11">
        <v>1.8859999999999999</v>
      </c>
      <c r="K560" s="11">
        <v>0.39900000000000002</v>
      </c>
      <c r="L560" s="11">
        <v>1.8169999999999999</v>
      </c>
      <c r="M560" s="11">
        <v>1.27</v>
      </c>
      <c r="N560" s="22">
        <v>0.27900000000000003</v>
      </c>
    </row>
    <row r="561" spans="1:15">
      <c r="A561" s="1" t="s">
        <v>632</v>
      </c>
      <c r="B561" s="7" t="s">
        <v>86</v>
      </c>
      <c r="C561" s="11">
        <v>0.33400000000000002</v>
      </c>
      <c r="D561" s="11">
        <v>3.8359999999999999</v>
      </c>
      <c r="E561" s="11">
        <v>1.7230000000000001</v>
      </c>
      <c r="F561" s="15"/>
      <c r="G561" s="28">
        <v>0</v>
      </c>
      <c r="H561" s="31" t="s">
        <v>255</v>
      </c>
      <c r="I561" s="11">
        <v>0.124</v>
      </c>
      <c r="J561" s="11">
        <v>2.3079999999999998</v>
      </c>
      <c r="K561" s="11">
        <v>1.0609999999999999</v>
      </c>
      <c r="L561" s="11">
        <v>0.21</v>
      </c>
      <c r="M561" s="11">
        <v>1.528</v>
      </c>
      <c r="N561" s="22">
        <v>0.66200000000000003</v>
      </c>
    </row>
    <row r="562" spans="1:15">
      <c r="A562" s="1" t="s">
        <v>956</v>
      </c>
      <c r="B562" s="7" t="s">
        <v>957</v>
      </c>
      <c r="C562" s="11">
        <v>3.2730000000000001</v>
      </c>
      <c r="D562" s="11">
        <v>1.119</v>
      </c>
      <c r="E562" s="11">
        <v>1.1379999999999999</v>
      </c>
      <c r="F562" s="15"/>
      <c r="G562" s="28">
        <v>0</v>
      </c>
      <c r="H562" s="31" t="s">
        <v>255</v>
      </c>
      <c r="I562" s="11">
        <v>3.2730000000000001</v>
      </c>
      <c r="J562" s="11">
        <v>0</v>
      </c>
      <c r="K562" s="11">
        <v>0</v>
      </c>
      <c r="L562" s="11">
        <v>0</v>
      </c>
      <c r="M562" s="11">
        <v>1.119</v>
      </c>
      <c r="N562" s="22">
        <v>1.1379999999999999</v>
      </c>
    </row>
    <row r="563" spans="1:15">
      <c r="A563" s="1" t="s">
        <v>958</v>
      </c>
      <c r="B563" s="7" t="s">
        <v>959</v>
      </c>
      <c r="C563" s="11">
        <v>0.95899999999999996</v>
      </c>
      <c r="D563" s="11">
        <v>0.97499999999999998</v>
      </c>
      <c r="E563" s="11">
        <v>0.99199999999999999</v>
      </c>
      <c r="F563" s="15"/>
      <c r="G563" s="28">
        <v>0</v>
      </c>
      <c r="H563" s="31" t="s">
        <v>255</v>
      </c>
      <c r="I563" s="11">
        <v>0</v>
      </c>
      <c r="J563" s="11">
        <v>0</v>
      </c>
      <c r="K563" s="11">
        <v>0</v>
      </c>
      <c r="L563" s="11">
        <v>0.95899999999999996</v>
      </c>
      <c r="M563" s="11">
        <v>0.97499999999999998</v>
      </c>
      <c r="N563" s="22">
        <v>0.99199999999999999</v>
      </c>
    </row>
    <row r="564" spans="1:15">
      <c r="A564" s="1" t="s">
        <v>960</v>
      </c>
      <c r="B564" s="7" t="s">
        <v>19</v>
      </c>
      <c r="C564" s="11">
        <v>0.246</v>
      </c>
      <c r="D564" s="11">
        <v>0.25</v>
      </c>
      <c r="E564" s="11">
        <v>0.254</v>
      </c>
      <c r="F564" s="15"/>
      <c r="G564" s="28">
        <v>0</v>
      </c>
      <c r="H564" s="31" t="s">
        <v>255</v>
      </c>
      <c r="I564" s="11">
        <v>0.246</v>
      </c>
      <c r="J564" s="11">
        <v>0.25</v>
      </c>
      <c r="K564" s="11">
        <v>0.254</v>
      </c>
      <c r="L564" s="11">
        <v>0</v>
      </c>
      <c r="M564" s="11">
        <v>0</v>
      </c>
      <c r="N564" s="22">
        <v>0</v>
      </c>
    </row>
    <row r="565" spans="1:15" ht="20.399999999999999">
      <c r="A565" s="1" t="s">
        <v>20</v>
      </c>
      <c r="B565" s="7" t="s">
        <v>21</v>
      </c>
      <c r="C565" s="11">
        <v>0.2</v>
      </c>
      <c r="D565" s="11">
        <v>0.20300000000000001</v>
      </c>
      <c r="E565" s="11">
        <v>0.20699999999999999</v>
      </c>
      <c r="F565" s="15"/>
      <c r="G565" s="28">
        <v>0</v>
      </c>
      <c r="H565" s="31" t="s">
        <v>255</v>
      </c>
      <c r="I565" s="11">
        <v>0</v>
      </c>
      <c r="J565" s="11">
        <v>0</v>
      </c>
      <c r="K565" s="11">
        <v>0</v>
      </c>
      <c r="L565" s="11">
        <v>0.2</v>
      </c>
      <c r="M565" s="11">
        <v>0.20300000000000001</v>
      </c>
      <c r="N565" s="22">
        <v>0.20699999999999999</v>
      </c>
    </row>
    <row r="566" spans="1:15">
      <c r="A566" s="1" t="s">
        <v>236</v>
      </c>
      <c r="B566" s="7" t="s">
        <v>327</v>
      </c>
      <c r="C566" s="11">
        <v>2.3250000000000002</v>
      </c>
      <c r="D566" s="11">
        <v>2.843</v>
      </c>
      <c r="E566" s="11">
        <v>3.0430000000000001</v>
      </c>
      <c r="F566" s="15"/>
      <c r="G566" s="28">
        <v>14</v>
      </c>
      <c r="H566" s="31" t="s">
        <v>255</v>
      </c>
      <c r="I566" s="11">
        <v>0</v>
      </c>
      <c r="J566" s="11">
        <v>0</v>
      </c>
      <c r="K566" s="11">
        <v>0</v>
      </c>
      <c r="L566" s="11">
        <v>2.3250000000000002</v>
      </c>
      <c r="M566" s="11">
        <v>2.843</v>
      </c>
      <c r="N566" s="22">
        <v>3.0430000000000001</v>
      </c>
    </row>
    <row r="567" spans="1:15" ht="20.399999999999999">
      <c r="A567" s="1" t="s">
        <v>456</v>
      </c>
      <c r="B567" s="7" t="s">
        <v>349</v>
      </c>
      <c r="C567" s="11">
        <v>8.81</v>
      </c>
      <c r="D567" s="11">
        <v>8.07</v>
      </c>
      <c r="E567" s="11">
        <v>8.2989999999999995</v>
      </c>
      <c r="F567" s="15"/>
      <c r="G567" s="28">
        <v>0</v>
      </c>
      <c r="H567" s="31" t="s">
        <v>255</v>
      </c>
      <c r="I567" s="11">
        <v>4.4580000000000002</v>
      </c>
      <c r="J567" s="11">
        <v>3.5</v>
      </c>
      <c r="K567" s="11">
        <v>3.5</v>
      </c>
      <c r="L567" s="11">
        <v>4.3520000000000003</v>
      </c>
      <c r="M567" s="11">
        <v>4.57</v>
      </c>
      <c r="N567" s="22">
        <v>4.7990000000000004</v>
      </c>
    </row>
    <row r="568" spans="1:15">
      <c r="A568" s="1" t="s">
        <v>457</v>
      </c>
      <c r="B568" s="7" t="s">
        <v>352</v>
      </c>
      <c r="C568" s="11">
        <v>0.37</v>
      </c>
      <c r="D568" s="11">
        <v>0.13100000000000001</v>
      </c>
      <c r="E568" s="11">
        <v>0.13800000000000001</v>
      </c>
      <c r="F568" s="15"/>
      <c r="G568" s="28">
        <v>100</v>
      </c>
      <c r="H568" s="31" t="s">
        <v>255</v>
      </c>
      <c r="I568" s="11">
        <v>0.245</v>
      </c>
      <c r="J568" s="11">
        <v>0</v>
      </c>
      <c r="K568" s="11">
        <v>0</v>
      </c>
      <c r="L568" s="11">
        <v>0.125</v>
      </c>
      <c r="M568" s="11">
        <v>0.13100000000000001</v>
      </c>
      <c r="N568" s="22">
        <v>0.13800000000000001</v>
      </c>
    </row>
    <row r="569" spans="1:15" ht="20.399999999999999">
      <c r="A569" s="1" t="s">
        <v>640</v>
      </c>
      <c r="B569" s="7" t="s">
        <v>835</v>
      </c>
      <c r="C569" s="11">
        <v>0</v>
      </c>
      <c r="D569" s="11">
        <v>5</v>
      </c>
      <c r="E569" s="11">
        <v>2.2999999999999998</v>
      </c>
      <c r="F569" s="15"/>
      <c r="G569" s="28">
        <v>0</v>
      </c>
      <c r="H569" s="31" t="s">
        <v>276</v>
      </c>
      <c r="I569" s="11">
        <v>0</v>
      </c>
      <c r="J569" s="11">
        <v>5</v>
      </c>
      <c r="K569" s="11">
        <v>0</v>
      </c>
      <c r="L569" s="11">
        <v>0</v>
      </c>
      <c r="M569" s="11">
        <v>0</v>
      </c>
      <c r="N569" s="22">
        <v>2.2999999999999998</v>
      </c>
      <c r="O569" s="1" t="s">
        <v>836</v>
      </c>
    </row>
    <row r="570" spans="1:15">
      <c r="A570" s="1" t="s">
        <v>221</v>
      </c>
      <c r="B570" s="7" t="s">
        <v>350</v>
      </c>
      <c r="C570" s="11">
        <v>6.1</v>
      </c>
      <c r="D570" s="11">
        <v>5.85</v>
      </c>
      <c r="E570" s="11">
        <v>6</v>
      </c>
      <c r="F570" s="15"/>
      <c r="G570" s="28">
        <v>4.5</v>
      </c>
      <c r="H570" s="31" t="s">
        <v>255</v>
      </c>
      <c r="I570" s="11">
        <v>1.7</v>
      </c>
      <c r="J570" s="11">
        <v>1.4</v>
      </c>
      <c r="K570" s="11">
        <v>1.5</v>
      </c>
      <c r="L570" s="11">
        <v>4.4000000000000004</v>
      </c>
      <c r="M570" s="11">
        <v>4.45</v>
      </c>
      <c r="N570" s="22">
        <v>4.5</v>
      </c>
    </row>
    <row r="571" spans="1:15">
      <c r="A571" s="1" t="s">
        <v>443</v>
      </c>
      <c r="B571" s="7" t="s">
        <v>444</v>
      </c>
      <c r="C571" s="11">
        <v>0.20399999999999999</v>
      </c>
      <c r="D571" s="11">
        <v>0.21199999999999999</v>
      </c>
      <c r="E571" s="11">
        <v>0.45</v>
      </c>
      <c r="F571" s="15"/>
      <c r="G571" s="28">
        <v>30</v>
      </c>
      <c r="H571" s="31" t="s">
        <v>255</v>
      </c>
      <c r="I571" s="11">
        <v>0</v>
      </c>
      <c r="J571" s="11">
        <v>0</v>
      </c>
      <c r="K571" s="11">
        <v>0.27500000000000002</v>
      </c>
      <c r="L571" s="11">
        <v>0.20399999999999999</v>
      </c>
      <c r="M571" s="11">
        <v>0.21199999999999999</v>
      </c>
      <c r="N571" s="22">
        <v>0.17499999999999999</v>
      </c>
    </row>
    <row r="572" spans="1:15">
      <c r="A572" s="1" t="s">
        <v>826</v>
      </c>
      <c r="B572" s="7" t="s">
        <v>827</v>
      </c>
      <c r="C572" s="11">
        <v>3.71</v>
      </c>
      <c r="D572" s="11">
        <v>3.11</v>
      </c>
      <c r="E572" s="11">
        <v>3.27</v>
      </c>
      <c r="F572" s="15"/>
      <c r="G572" s="28">
        <v>3.77</v>
      </c>
      <c r="H572" s="31" t="s">
        <v>255</v>
      </c>
      <c r="I572" s="11">
        <v>0.66</v>
      </c>
      <c r="J572" s="11">
        <v>0.42</v>
      </c>
      <c r="K572" s="11">
        <v>0.44</v>
      </c>
      <c r="L572" s="11">
        <v>3.05</v>
      </c>
      <c r="M572" s="11">
        <v>2.69</v>
      </c>
      <c r="N572" s="22">
        <v>2.83</v>
      </c>
    </row>
    <row r="573" spans="1:15">
      <c r="A573" s="1" t="s">
        <v>50</v>
      </c>
      <c r="B573" s="7" t="s">
        <v>515</v>
      </c>
      <c r="C573" s="11">
        <v>6.1879999999999997</v>
      </c>
      <c r="D573" s="11">
        <v>6.1210000000000004</v>
      </c>
      <c r="E573" s="11">
        <v>6.7329999999999997</v>
      </c>
      <c r="F573" s="15"/>
      <c r="G573" s="28">
        <v>3.27</v>
      </c>
      <c r="H573" s="31" t="s">
        <v>255</v>
      </c>
      <c r="I573" s="11">
        <v>0</v>
      </c>
      <c r="J573" s="11">
        <v>0</v>
      </c>
      <c r="K573" s="11">
        <v>0</v>
      </c>
      <c r="L573" s="11">
        <v>6.1879999999999997</v>
      </c>
      <c r="M573" s="11">
        <v>6.1210000000000004</v>
      </c>
      <c r="N573" s="22">
        <v>6.7329999999999997</v>
      </c>
    </row>
    <row r="574" spans="1:15">
      <c r="A574" s="1" t="s">
        <v>222</v>
      </c>
      <c r="B574" s="7" t="s">
        <v>510</v>
      </c>
      <c r="C574" s="11">
        <v>5.8</v>
      </c>
      <c r="D574" s="11">
        <v>0.3</v>
      </c>
      <c r="E574" s="11">
        <v>1.7</v>
      </c>
      <c r="F574" s="15"/>
      <c r="G574" s="28">
        <v>0</v>
      </c>
      <c r="H574" s="31" t="s">
        <v>255</v>
      </c>
      <c r="I574" s="11">
        <v>2.7</v>
      </c>
      <c r="J574" s="11">
        <v>0</v>
      </c>
      <c r="K574" s="11">
        <v>0</v>
      </c>
      <c r="L574" s="11">
        <v>3.1</v>
      </c>
      <c r="M574" s="11">
        <v>0.3</v>
      </c>
      <c r="N574" s="22">
        <v>1.7</v>
      </c>
    </row>
    <row r="575" spans="1:15">
      <c r="A575" s="1" t="s">
        <v>498</v>
      </c>
      <c r="B575" s="7" t="s">
        <v>499</v>
      </c>
      <c r="C575" s="11">
        <v>0.19</v>
      </c>
      <c r="D575" s="11">
        <v>0.48</v>
      </c>
      <c r="E575" s="11">
        <v>0.45500000000000002</v>
      </c>
      <c r="F575" s="15"/>
      <c r="G575" s="28">
        <v>14</v>
      </c>
      <c r="H575" s="31" t="s">
        <v>255</v>
      </c>
      <c r="I575" s="11">
        <v>0</v>
      </c>
      <c r="J575" s="11">
        <v>0</v>
      </c>
      <c r="K575" s="11">
        <v>0</v>
      </c>
      <c r="L575" s="11">
        <v>0.19</v>
      </c>
      <c r="M575" s="11">
        <v>0.48</v>
      </c>
      <c r="N575" s="22">
        <v>0.45500000000000002</v>
      </c>
    </row>
    <row r="576" spans="1:15">
      <c r="A576" s="1" t="s">
        <v>511</v>
      </c>
      <c r="B576" s="7" t="s">
        <v>514</v>
      </c>
      <c r="C576" s="11">
        <v>2.4</v>
      </c>
      <c r="D576" s="11">
        <v>1.5</v>
      </c>
      <c r="E576" s="11">
        <v>1.7</v>
      </c>
      <c r="F576" s="15"/>
      <c r="G576" s="28">
        <v>0</v>
      </c>
      <c r="H576" s="31" t="s">
        <v>255</v>
      </c>
      <c r="I576" s="11">
        <v>0</v>
      </c>
      <c r="J576" s="11">
        <v>0.2</v>
      </c>
      <c r="K576" s="11">
        <v>0.4</v>
      </c>
      <c r="L576" s="11">
        <v>2.4</v>
      </c>
      <c r="M576" s="11">
        <v>1.3</v>
      </c>
      <c r="N576" s="22">
        <v>1.3</v>
      </c>
    </row>
    <row r="577" spans="1:15">
      <c r="A577" s="1" t="s">
        <v>512</v>
      </c>
      <c r="B577" s="7" t="s">
        <v>13</v>
      </c>
      <c r="C577" s="11">
        <v>3</v>
      </c>
      <c r="D577" s="11">
        <v>2.5</v>
      </c>
      <c r="E577" s="11">
        <v>2.4</v>
      </c>
      <c r="F577" s="15"/>
      <c r="G577" s="28">
        <v>100</v>
      </c>
      <c r="H577" s="31" t="s">
        <v>255</v>
      </c>
      <c r="I577" s="11">
        <v>0</v>
      </c>
      <c r="J577" s="11">
        <v>0</v>
      </c>
      <c r="K577" s="11">
        <v>0</v>
      </c>
      <c r="L577" s="11">
        <v>3</v>
      </c>
      <c r="M577" s="11">
        <v>2.5</v>
      </c>
      <c r="N577" s="22">
        <v>2.4</v>
      </c>
    </row>
    <row r="578" spans="1:15">
      <c r="A578" s="1" t="s">
        <v>513</v>
      </c>
      <c r="B578" s="7" t="s">
        <v>522</v>
      </c>
      <c r="C578" s="11">
        <v>5</v>
      </c>
      <c r="D578" s="11">
        <v>5</v>
      </c>
      <c r="E578" s="11">
        <v>4.0999999999999996</v>
      </c>
      <c r="F578" s="15"/>
      <c r="G578" s="28">
        <v>0</v>
      </c>
      <c r="H578" s="31" t="s">
        <v>255</v>
      </c>
      <c r="I578" s="11">
        <v>1.1000000000000001</v>
      </c>
      <c r="J578" s="11">
        <v>1.1000000000000001</v>
      </c>
      <c r="K578" s="11">
        <v>1.1000000000000001</v>
      </c>
      <c r="L578" s="11">
        <v>3.9</v>
      </c>
      <c r="M578" s="11">
        <v>3.9</v>
      </c>
      <c r="N578" s="22">
        <v>3</v>
      </c>
    </row>
    <row r="579" spans="1:15">
      <c r="A579" s="1" t="s">
        <v>16</v>
      </c>
      <c r="B579" s="7" t="s">
        <v>32</v>
      </c>
      <c r="C579" s="11">
        <v>2.86</v>
      </c>
      <c r="D579" s="11">
        <v>2.5219999999999998</v>
      </c>
      <c r="E579" s="11">
        <v>2.6480000000000001</v>
      </c>
      <c r="F579" s="15"/>
      <c r="G579" s="28">
        <v>100</v>
      </c>
      <c r="H579" s="31" t="s">
        <v>255</v>
      </c>
      <c r="I579" s="11">
        <v>0.4</v>
      </c>
      <c r="J579" s="11">
        <v>0.4</v>
      </c>
      <c r="K579" s="11">
        <v>0.4</v>
      </c>
      <c r="L579" s="11">
        <v>2.46</v>
      </c>
      <c r="M579" s="11">
        <v>2.1219999999999999</v>
      </c>
      <c r="N579" s="22">
        <v>2.2480000000000002</v>
      </c>
    </row>
    <row r="580" spans="1:15" ht="20.399999999999999">
      <c r="A580" s="1" t="s">
        <v>17</v>
      </c>
      <c r="B580" s="7" t="s">
        <v>33</v>
      </c>
      <c r="C580" s="11">
        <v>2.9940000000000002</v>
      </c>
      <c r="D580" s="11">
        <v>2.8690000000000002</v>
      </c>
      <c r="E580" s="11">
        <v>3.0129999999999999</v>
      </c>
      <c r="F580" s="15"/>
      <c r="G580" s="28">
        <v>1</v>
      </c>
      <c r="H580" s="31" t="s">
        <v>255</v>
      </c>
      <c r="I580" s="11">
        <v>0.252</v>
      </c>
      <c r="J580" s="11">
        <v>0.2</v>
      </c>
      <c r="K580" s="11">
        <v>0.2</v>
      </c>
      <c r="L580" s="11">
        <v>2.7440000000000002</v>
      </c>
      <c r="M580" s="11">
        <v>2.669</v>
      </c>
      <c r="N580" s="22">
        <v>2.8130000000000002</v>
      </c>
    </row>
    <row r="581" spans="1:15" ht="20.399999999999999">
      <c r="A581" s="1" t="s">
        <v>223</v>
      </c>
      <c r="B581" s="7" t="s">
        <v>288</v>
      </c>
      <c r="C581" s="11">
        <v>3.7</v>
      </c>
      <c r="D581" s="11">
        <v>3.9</v>
      </c>
      <c r="E581" s="11">
        <v>4.0999999999999996</v>
      </c>
      <c r="F581" s="15"/>
      <c r="G581" s="28">
        <v>1.5</v>
      </c>
      <c r="H581" s="31" t="s">
        <v>255</v>
      </c>
      <c r="I581" s="11">
        <v>0.6</v>
      </c>
      <c r="J581" s="11">
        <v>0.7</v>
      </c>
      <c r="K581" s="11">
        <v>0.8</v>
      </c>
      <c r="L581" s="11">
        <v>3.1</v>
      </c>
      <c r="M581" s="11">
        <v>3.2</v>
      </c>
      <c r="N581" s="22">
        <v>3.3</v>
      </c>
    </row>
    <row r="582" spans="1:15">
      <c r="A582" s="1" t="s">
        <v>904</v>
      </c>
      <c r="B582" s="7" t="s">
        <v>905</v>
      </c>
      <c r="C582" s="11">
        <v>4.8630000000000004</v>
      </c>
      <c r="D582" s="11">
        <v>4.96</v>
      </c>
      <c r="E582" s="11">
        <v>0</v>
      </c>
      <c r="F582" s="15"/>
      <c r="G582" s="28">
        <v>0</v>
      </c>
      <c r="H582" s="31" t="s">
        <v>255</v>
      </c>
      <c r="I582" s="11">
        <v>0</v>
      </c>
      <c r="J582" s="11">
        <v>0</v>
      </c>
      <c r="K582" s="11">
        <v>0</v>
      </c>
      <c r="L582" s="11">
        <v>4.8630000000000004</v>
      </c>
      <c r="M582" s="11">
        <v>4.96</v>
      </c>
      <c r="N582" s="22">
        <v>0</v>
      </c>
    </row>
    <row r="583" spans="1:15">
      <c r="A583" s="1" t="s">
        <v>906</v>
      </c>
      <c r="B583" s="4" t="s">
        <v>907</v>
      </c>
      <c r="C583" s="1">
        <v>3.2959999999999998</v>
      </c>
      <c r="D583" s="1">
        <v>3.3620000000000001</v>
      </c>
      <c r="E583" s="1">
        <v>0</v>
      </c>
      <c r="G583" s="28">
        <v>0</v>
      </c>
      <c r="H583" s="31" t="s">
        <v>255</v>
      </c>
      <c r="I583" s="1">
        <v>0</v>
      </c>
      <c r="J583" s="1">
        <v>0</v>
      </c>
      <c r="K583" s="1">
        <v>0</v>
      </c>
      <c r="L583" s="1">
        <v>3.2959999999999998</v>
      </c>
      <c r="M583" s="1">
        <v>3.3620000000000001</v>
      </c>
      <c r="N583" s="30">
        <v>0</v>
      </c>
    </row>
    <row r="584" spans="1:15">
      <c r="A584" s="1" t="s">
        <v>224</v>
      </c>
      <c r="B584" s="7" t="s">
        <v>486</v>
      </c>
      <c r="C584" s="11">
        <v>3.9</v>
      </c>
      <c r="D584" s="11">
        <v>3.5</v>
      </c>
      <c r="E584" s="11">
        <v>2.4</v>
      </c>
      <c r="F584" s="15"/>
      <c r="G584" s="28">
        <v>9.4</v>
      </c>
      <c r="H584" s="31" t="s">
        <v>255</v>
      </c>
      <c r="I584" s="11">
        <v>0.5</v>
      </c>
      <c r="J584" s="11">
        <v>0.5</v>
      </c>
      <c r="K584" s="11">
        <v>0.5</v>
      </c>
      <c r="L584" s="11">
        <v>3.4</v>
      </c>
      <c r="M584" s="11">
        <v>3</v>
      </c>
      <c r="N584" s="22">
        <v>1.9</v>
      </c>
    </row>
    <row r="585" spans="1:15">
      <c r="A585" s="1" t="s">
        <v>328</v>
      </c>
      <c r="B585" s="7" t="s">
        <v>329</v>
      </c>
      <c r="C585" s="11">
        <v>0.8</v>
      </c>
      <c r="D585" s="11">
        <v>0.8</v>
      </c>
      <c r="E585" s="11">
        <v>0.8</v>
      </c>
      <c r="F585" s="15"/>
      <c r="G585" s="28">
        <v>0</v>
      </c>
      <c r="H585" s="31" t="s">
        <v>255</v>
      </c>
      <c r="I585" s="11">
        <v>0</v>
      </c>
      <c r="J585" s="11">
        <v>0</v>
      </c>
      <c r="K585" s="11">
        <v>0</v>
      </c>
      <c r="L585" s="11">
        <v>0.8</v>
      </c>
      <c r="M585" s="11">
        <v>0.8</v>
      </c>
      <c r="N585" s="22">
        <v>0.8</v>
      </c>
    </row>
    <row r="586" spans="1:15">
      <c r="A586" s="1" t="s">
        <v>348</v>
      </c>
      <c r="B586" s="7" t="s">
        <v>326</v>
      </c>
      <c r="C586" s="11">
        <v>9.1760000000000002</v>
      </c>
      <c r="D586" s="11">
        <v>9.3420000000000005</v>
      </c>
      <c r="E586" s="11">
        <v>10.608000000000001</v>
      </c>
      <c r="F586" s="15"/>
      <c r="G586" s="28">
        <v>5</v>
      </c>
      <c r="H586" s="31" t="s">
        <v>255</v>
      </c>
      <c r="I586" s="11">
        <v>0</v>
      </c>
      <c r="J586" s="11">
        <v>0</v>
      </c>
      <c r="K586" s="11">
        <v>0</v>
      </c>
      <c r="L586" s="11">
        <v>9.1760000000000002</v>
      </c>
      <c r="M586" s="11">
        <v>9.3420000000000005</v>
      </c>
      <c r="N586" s="22">
        <v>10.608000000000001</v>
      </c>
    </row>
    <row r="587" spans="1:15">
      <c r="A587" s="1" t="s">
        <v>500</v>
      </c>
      <c r="B587" s="7" t="s">
        <v>501</v>
      </c>
      <c r="C587" s="11">
        <v>2.2930000000000001</v>
      </c>
      <c r="D587" s="11">
        <v>3.5339999999999998</v>
      </c>
      <c r="E587" s="11">
        <v>3.657</v>
      </c>
      <c r="F587" s="15"/>
      <c r="G587" s="28">
        <v>100</v>
      </c>
      <c r="H587" s="31" t="s">
        <v>255</v>
      </c>
      <c r="I587" s="11">
        <v>1.1200000000000001</v>
      </c>
      <c r="J587" s="11">
        <v>2.3199999999999998</v>
      </c>
      <c r="K587" s="11">
        <v>2.4009999999999998</v>
      </c>
      <c r="L587" s="11">
        <v>1.173</v>
      </c>
      <c r="M587" s="11">
        <v>1.214</v>
      </c>
      <c r="N587" s="22">
        <v>1.256</v>
      </c>
    </row>
    <row r="588" spans="1:15" ht="20.399999999999999">
      <c r="A588" s="1" t="s">
        <v>225</v>
      </c>
      <c r="B588" s="7" t="s">
        <v>517</v>
      </c>
      <c r="C588" s="11">
        <v>0</v>
      </c>
      <c r="D588" s="11">
        <v>0</v>
      </c>
      <c r="E588" s="11">
        <v>0</v>
      </c>
      <c r="F588" s="15"/>
      <c r="G588" s="28">
        <v>0</v>
      </c>
      <c r="H588" s="31" t="s">
        <v>255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s="22">
        <v>0</v>
      </c>
      <c r="O588" s="1" t="s">
        <v>516</v>
      </c>
    </row>
    <row r="589" spans="1:15">
      <c r="A589" s="1" t="s">
        <v>226</v>
      </c>
      <c r="B589" s="7" t="s">
        <v>795</v>
      </c>
      <c r="C589" s="11">
        <v>3.6419999999999999</v>
      </c>
      <c r="D589" s="11">
        <v>3.7160000000000002</v>
      </c>
      <c r="E589" s="11">
        <v>3.79</v>
      </c>
      <c r="F589" s="15"/>
      <c r="G589" s="28">
        <v>2</v>
      </c>
      <c r="H589" s="31" t="s">
        <v>255</v>
      </c>
      <c r="I589" s="11">
        <v>0</v>
      </c>
      <c r="J589" s="11">
        <v>0</v>
      </c>
      <c r="K589" s="11">
        <v>0</v>
      </c>
      <c r="L589" s="11">
        <v>3.6419999999999999</v>
      </c>
      <c r="M589" s="11">
        <v>3.7160000000000002</v>
      </c>
      <c r="N589" s="22">
        <v>3.79</v>
      </c>
    </row>
    <row r="590" spans="1:15">
      <c r="A590" s="1" t="s">
        <v>274</v>
      </c>
      <c r="B590" s="7" t="s">
        <v>275</v>
      </c>
      <c r="C590" s="11">
        <v>2.1</v>
      </c>
      <c r="D590" s="11">
        <v>2.2999999999999998</v>
      </c>
      <c r="E590" s="11">
        <v>2.2999999999999998</v>
      </c>
      <c r="F590" s="15"/>
      <c r="G590" s="28">
        <v>100</v>
      </c>
      <c r="H590" s="31" t="s">
        <v>276</v>
      </c>
      <c r="I590" s="11">
        <v>0</v>
      </c>
      <c r="J590" s="11">
        <v>0</v>
      </c>
      <c r="K590" s="11">
        <v>0</v>
      </c>
      <c r="L590" s="11">
        <v>2.1</v>
      </c>
      <c r="M590" s="11">
        <v>2.2999999999999998</v>
      </c>
      <c r="N590" s="22">
        <v>2.2999999999999998</v>
      </c>
    </row>
    <row r="591" spans="1:15">
      <c r="A591" s="1" t="s">
        <v>308</v>
      </c>
      <c r="B591" s="7" t="s">
        <v>309</v>
      </c>
      <c r="C591" s="11">
        <v>0.3</v>
      </c>
      <c r="D591" s="11">
        <v>0.1</v>
      </c>
      <c r="E591" s="11">
        <v>0.1</v>
      </c>
      <c r="F591" s="15"/>
      <c r="G591" s="28">
        <v>100</v>
      </c>
      <c r="H591" s="31" t="s">
        <v>255</v>
      </c>
      <c r="I591" s="11">
        <v>0</v>
      </c>
      <c r="J591" s="11">
        <v>0</v>
      </c>
      <c r="K591" s="11">
        <v>0</v>
      </c>
      <c r="L591" s="11">
        <v>0.3</v>
      </c>
      <c r="M591" s="11">
        <v>0.1</v>
      </c>
      <c r="N591" s="22">
        <v>0.1</v>
      </c>
    </row>
    <row r="592" spans="1:15">
      <c r="A592" s="1" t="s">
        <v>375</v>
      </c>
      <c r="B592" s="7" t="s">
        <v>376</v>
      </c>
      <c r="C592" s="11">
        <v>0</v>
      </c>
      <c r="D592" s="11">
        <v>0.6</v>
      </c>
      <c r="E592" s="11">
        <v>0.62</v>
      </c>
      <c r="F592" s="15"/>
      <c r="G592" s="28">
        <v>100</v>
      </c>
      <c r="H592" s="31" t="s">
        <v>255</v>
      </c>
      <c r="I592" s="11">
        <v>0</v>
      </c>
      <c r="J592" s="11">
        <v>0.3</v>
      </c>
      <c r="K592" s="11">
        <v>0.31</v>
      </c>
      <c r="L592" s="11">
        <v>0</v>
      </c>
      <c r="M592" s="11">
        <v>0.3</v>
      </c>
      <c r="N592" s="22">
        <v>0.31</v>
      </c>
    </row>
    <row r="593" spans="1:15">
      <c r="A593" s="1" t="s">
        <v>377</v>
      </c>
      <c r="B593" s="7" t="s">
        <v>378</v>
      </c>
      <c r="C593" s="11">
        <v>0.2</v>
      </c>
      <c r="D593" s="11">
        <v>0.32500000000000001</v>
      </c>
      <c r="E593" s="11">
        <v>0.4</v>
      </c>
      <c r="F593" s="15"/>
      <c r="G593" s="28">
        <v>10</v>
      </c>
      <c r="H593" s="31" t="s">
        <v>255</v>
      </c>
      <c r="I593" s="11">
        <v>0.2</v>
      </c>
      <c r="J593" s="11">
        <v>0.32500000000000001</v>
      </c>
      <c r="K593" s="11">
        <v>0.4</v>
      </c>
      <c r="L593" s="11">
        <v>0</v>
      </c>
      <c r="M593" s="11">
        <v>0</v>
      </c>
      <c r="N593" s="22">
        <v>0</v>
      </c>
    </row>
    <row r="594" spans="1:15">
      <c r="A594" s="1" t="s">
        <v>218</v>
      </c>
      <c r="B594" s="7" t="s">
        <v>142</v>
      </c>
      <c r="C594" s="11">
        <v>2.7519999999999998</v>
      </c>
      <c r="D594" s="11">
        <v>1.8220000000000001</v>
      </c>
      <c r="E594" s="11">
        <v>1.825</v>
      </c>
      <c r="F594" s="15"/>
      <c r="H594" s="31" t="s">
        <v>255</v>
      </c>
      <c r="I594" s="11">
        <v>0</v>
      </c>
      <c r="J594" s="11">
        <v>0</v>
      </c>
      <c r="K594" s="11">
        <v>0</v>
      </c>
      <c r="L594" s="11">
        <v>2.7519999999999998</v>
      </c>
      <c r="M594" s="11">
        <v>1.8220000000000001</v>
      </c>
      <c r="N594" s="22">
        <v>1.825</v>
      </c>
    </row>
    <row r="595" spans="1:15">
      <c r="A595" s="1" t="s">
        <v>379</v>
      </c>
      <c r="B595" s="7" t="s">
        <v>380</v>
      </c>
      <c r="C595" s="11">
        <v>2.04</v>
      </c>
      <c r="D595" s="11">
        <v>2.13</v>
      </c>
      <c r="E595" s="11">
        <v>2.1800000000000002</v>
      </c>
      <c r="F595" s="15"/>
      <c r="G595" s="28">
        <v>25</v>
      </c>
      <c r="H595" s="31" t="s">
        <v>255</v>
      </c>
      <c r="I595" s="11">
        <v>0</v>
      </c>
      <c r="J595" s="11">
        <v>0</v>
      </c>
      <c r="K595" s="11">
        <v>0</v>
      </c>
      <c r="L595" s="11">
        <v>2.04</v>
      </c>
      <c r="M595" s="11">
        <v>2.13</v>
      </c>
      <c r="N595" s="22">
        <v>2.1800000000000002</v>
      </c>
    </row>
    <row r="596" spans="1:15">
      <c r="A596" s="1" t="s">
        <v>452</v>
      </c>
      <c r="B596" s="7" t="s">
        <v>381</v>
      </c>
      <c r="C596" s="11">
        <v>0.28999999999999998</v>
      </c>
      <c r="D596" s="11">
        <v>1.97</v>
      </c>
      <c r="E596" s="11">
        <v>1.49</v>
      </c>
      <c r="F596" s="15"/>
      <c r="G596" s="28">
        <v>0</v>
      </c>
      <c r="H596" s="31" t="s">
        <v>276</v>
      </c>
      <c r="I596" s="11">
        <v>0.28999999999999998</v>
      </c>
      <c r="J596" s="11">
        <v>0</v>
      </c>
      <c r="K596" s="11">
        <v>0</v>
      </c>
      <c r="L596" s="11">
        <v>0</v>
      </c>
      <c r="M596" s="11">
        <v>1.97</v>
      </c>
      <c r="N596" s="22">
        <v>1.49</v>
      </c>
    </row>
    <row r="597" spans="1:15">
      <c r="A597" s="1" t="s">
        <v>453</v>
      </c>
      <c r="B597" s="7" t="s">
        <v>382</v>
      </c>
      <c r="C597" s="11">
        <v>4.3499999999999996</v>
      </c>
      <c r="D597" s="11">
        <v>1.5</v>
      </c>
      <c r="E597" s="11">
        <v>1.8</v>
      </c>
      <c r="F597" s="15"/>
      <c r="G597" s="28">
        <v>0</v>
      </c>
      <c r="H597" s="31" t="s">
        <v>276</v>
      </c>
      <c r="I597" s="11">
        <v>4.3499999999999996</v>
      </c>
      <c r="J597" s="11">
        <v>0</v>
      </c>
      <c r="K597" s="11">
        <v>0</v>
      </c>
      <c r="L597" s="11">
        <v>0</v>
      </c>
      <c r="M597" s="11">
        <v>1.5</v>
      </c>
      <c r="N597" s="22">
        <v>1.8</v>
      </c>
    </row>
    <row r="598" spans="1:15" ht="20.399999999999999">
      <c r="A598" s="1" t="s">
        <v>454</v>
      </c>
      <c r="B598" s="7" t="s">
        <v>920</v>
      </c>
      <c r="C598" s="11">
        <v>1.67</v>
      </c>
      <c r="D598" s="11">
        <v>2.91</v>
      </c>
      <c r="E598" s="11">
        <v>2.94</v>
      </c>
      <c r="F598" s="15"/>
      <c r="G598" s="28">
        <v>0</v>
      </c>
      <c r="H598" s="31" t="s">
        <v>276</v>
      </c>
      <c r="I598" s="11">
        <v>1.67</v>
      </c>
      <c r="J598" s="11">
        <v>0</v>
      </c>
      <c r="K598" s="11">
        <v>0</v>
      </c>
      <c r="L598" s="11">
        <v>0</v>
      </c>
      <c r="M598" s="11">
        <v>2.91</v>
      </c>
      <c r="N598" s="22">
        <v>2.94</v>
      </c>
    </row>
    <row r="599" spans="1:15">
      <c r="A599" s="1" t="s">
        <v>219</v>
      </c>
      <c r="B599" s="7" t="s">
        <v>143</v>
      </c>
      <c r="C599" s="11">
        <v>12.243</v>
      </c>
      <c r="D599" s="11">
        <v>1.901</v>
      </c>
      <c r="E599" s="11">
        <v>1.9079999999999999</v>
      </c>
      <c r="F599" s="15"/>
      <c r="G599" s="28">
        <v>0</v>
      </c>
      <c r="H599" s="31" t="s">
        <v>255</v>
      </c>
      <c r="I599" s="11">
        <v>10.516</v>
      </c>
      <c r="J599" s="11">
        <v>1.504</v>
      </c>
      <c r="K599" s="11">
        <v>1.5089999999999999</v>
      </c>
      <c r="L599" s="11">
        <v>1.7270000000000001</v>
      </c>
      <c r="M599" s="11">
        <v>0.39700000000000002</v>
      </c>
      <c r="N599" s="22">
        <v>0.39900000000000002</v>
      </c>
    </row>
    <row r="600" spans="1:15">
      <c r="A600" s="1" t="s">
        <v>921</v>
      </c>
      <c r="B600" s="4" t="s">
        <v>922</v>
      </c>
      <c r="C600" s="1">
        <v>2.04</v>
      </c>
      <c r="D600" s="1">
        <v>6.63</v>
      </c>
      <c r="E600" s="1">
        <v>6.63</v>
      </c>
      <c r="G600" s="28">
        <v>0</v>
      </c>
      <c r="H600" s="31" t="s">
        <v>276</v>
      </c>
      <c r="I600" s="1">
        <v>2.04</v>
      </c>
      <c r="J600" s="1">
        <v>0</v>
      </c>
      <c r="K600" s="1">
        <v>0</v>
      </c>
      <c r="L600" s="1">
        <v>0</v>
      </c>
      <c r="M600" s="1">
        <v>6.63</v>
      </c>
      <c r="N600" s="30">
        <v>6.63</v>
      </c>
    </row>
    <row r="601" spans="1:15">
      <c r="A601" s="1" t="s">
        <v>638</v>
      </c>
      <c r="B601" s="7" t="s">
        <v>647</v>
      </c>
      <c r="C601" s="11">
        <v>4</v>
      </c>
      <c r="D601" s="11">
        <v>0</v>
      </c>
      <c r="E601" s="11">
        <v>0</v>
      </c>
      <c r="F601" s="15"/>
      <c r="G601" s="28">
        <v>0</v>
      </c>
      <c r="H601" s="31" t="s">
        <v>255</v>
      </c>
      <c r="I601" s="11">
        <v>4</v>
      </c>
      <c r="J601" s="11">
        <v>0</v>
      </c>
      <c r="K601" s="11">
        <v>0</v>
      </c>
      <c r="L601" s="11">
        <v>0</v>
      </c>
      <c r="M601" s="11">
        <v>0</v>
      </c>
      <c r="N601" s="22">
        <v>0</v>
      </c>
    </row>
    <row r="602" spans="1:15">
      <c r="A602" s="1" t="s">
        <v>639</v>
      </c>
      <c r="B602" s="7" t="s">
        <v>642</v>
      </c>
      <c r="C602" s="11">
        <v>0</v>
      </c>
      <c r="D602" s="11">
        <v>0</v>
      </c>
      <c r="E602" s="11">
        <v>1.5</v>
      </c>
      <c r="F602" s="15"/>
      <c r="G602" s="28">
        <v>0</v>
      </c>
      <c r="H602" s="31" t="s">
        <v>255</v>
      </c>
      <c r="I602" s="11">
        <v>0</v>
      </c>
      <c r="J602" s="11">
        <v>0</v>
      </c>
      <c r="K602" s="11">
        <v>1.5</v>
      </c>
      <c r="L602" s="11">
        <v>0</v>
      </c>
      <c r="M602" s="11">
        <v>0</v>
      </c>
      <c r="N602" s="22">
        <v>0</v>
      </c>
    </row>
    <row r="603" spans="1:15">
      <c r="A603" s="1" t="s">
        <v>643</v>
      </c>
      <c r="B603" s="7" t="s">
        <v>644</v>
      </c>
      <c r="C603" s="11">
        <v>5.9050000000000002</v>
      </c>
      <c r="D603" s="11">
        <v>5.7750000000000004</v>
      </c>
      <c r="E603" s="11">
        <v>5.78</v>
      </c>
      <c r="F603" s="15"/>
      <c r="G603" s="28">
        <v>0</v>
      </c>
      <c r="H603" s="31" t="s">
        <v>255</v>
      </c>
      <c r="I603" s="11">
        <v>0</v>
      </c>
      <c r="J603" s="11">
        <v>0</v>
      </c>
      <c r="K603" s="11">
        <v>0</v>
      </c>
      <c r="L603" s="11">
        <v>5.9050000000000002</v>
      </c>
      <c r="M603" s="11">
        <v>5.7750000000000004</v>
      </c>
      <c r="N603" s="22">
        <v>5.78</v>
      </c>
    </row>
    <row r="604" spans="1:15">
      <c r="A604" s="1" t="s">
        <v>645</v>
      </c>
      <c r="B604" s="7" t="s">
        <v>648</v>
      </c>
      <c r="C604" s="11">
        <v>3.1179999999999999</v>
      </c>
      <c r="D604" s="11">
        <v>3.552</v>
      </c>
      <c r="E604" s="11">
        <v>3.5739999999999998</v>
      </c>
      <c r="F604" s="15"/>
      <c r="G604" s="28">
        <v>0</v>
      </c>
      <c r="H604" s="31" t="s">
        <v>255</v>
      </c>
      <c r="I604" s="11">
        <v>4.9000000000000002E-2</v>
      </c>
      <c r="J604" s="11">
        <v>3.3000000000000002E-2</v>
      </c>
      <c r="K604" s="11">
        <v>3.4000000000000002E-2</v>
      </c>
      <c r="L604" s="11">
        <v>3.069</v>
      </c>
      <c r="M604" s="11">
        <v>3.5190000000000001</v>
      </c>
      <c r="N604" s="22">
        <v>3.54</v>
      </c>
    </row>
    <row r="605" spans="1:15">
      <c r="A605" s="1" t="s">
        <v>249</v>
      </c>
      <c r="B605" s="7" t="s">
        <v>520</v>
      </c>
      <c r="C605" s="11">
        <v>5.3849999999999998</v>
      </c>
      <c r="D605" s="11">
        <v>0.39100000000000001</v>
      </c>
      <c r="E605" s="11">
        <v>0.39300000000000002</v>
      </c>
      <c r="F605" s="15"/>
      <c r="G605" s="28">
        <v>0</v>
      </c>
      <c r="H605" s="31" t="s">
        <v>276</v>
      </c>
      <c r="I605" s="11">
        <v>0</v>
      </c>
      <c r="J605" s="11">
        <v>0</v>
      </c>
      <c r="K605" s="11">
        <v>0</v>
      </c>
      <c r="L605" s="11">
        <v>5.3849999999999998</v>
      </c>
      <c r="M605" s="11">
        <v>0.39100000000000001</v>
      </c>
      <c r="N605" s="22">
        <v>0.39300000000000002</v>
      </c>
      <c r="O605" s="1" t="s">
        <v>518</v>
      </c>
    </row>
    <row r="606" spans="1:15" ht="20.399999999999999">
      <c r="A606" s="1" t="s">
        <v>637</v>
      </c>
      <c r="B606" s="7" t="s">
        <v>521</v>
      </c>
      <c r="C606" s="11">
        <v>0</v>
      </c>
      <c r="D606" s="11">
        <v>0</v>
      </c>
      <c r="E606" s="11">
        <v>0</v>
      </c>
      <c r="F606" s="15"/>
      <c r="G606" s="28">
        <v>0</v>
      </c>
      <c r="H606" s="31" t="s">
        <v>255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22">
        <v>0</v>
      </c>
      <c r="O606" s="4" t="s">
        <v>519</v>
      </c>
    </row>
    <row r="607" spans="1:15">
      <c r="A607" s="1" t="s">
        <v>649</v>
      </c>
      <c r="B607" s="7" t="s">
        <v>650</v>
      </c>
      <c r="C607" s="11">
        <v>8.7230000000000008</v>
      </c>
      <c r="D607" s="11">
        <v>8.8219999999999992</v>
      </c>
      <c r="E607" s="11">
        <v>9.1150000000000002</v>
      </c>
      <c r="F607" s="15"/>
      <c r="G607" s="28">
        <v>0</v>
      </c>
      <c r="H607" s="31" t="s">
        <v>255</v>
      </c>
      <c r="I607" s="11">
        <v>0</v>
      </c>
      <c r="J607" s="11">
        <v>0</v>
      </c>
      <c r="K607" s="11">
        <v>0</v>
      </c>
      <c r="L607" s="11">
        <v>8.7230000000000008</v>
      </c>
      <c r="M607" s="11">
        <v>8.8219999999999992</v>
      </c>
      <c r="N607" s="22">
        <v>9.1150000000000002</v>
      </c>
    </row>
    <row r="608" spans="1:15">
      <c r="A608" s="1" t="s">
        <v>227</v>
      </c>
      <c r="B608" s="7" t="s">
        <v>289</v>
      </c>
      <c r="C608" s="11">
        <v>2.1</v>
      </c>
      <c r="D608" s="11">
        <v>2.2000000000000002</v>
      </c>
      <c r="E608" s="11">
        <v>2.2999999999999998</v>
      </c>
      <c r="F608" s="15"/>
      <c r="G608" s="28">
        <v>2</v>
      </c>
      <c r="H608" s="31" t="s">
        <v>255</v>
      </c>
      <c r="I608" s="11">
        <v>0.5</v>
      </c>
      <c r="J608" s="11">
        <v>0.5</v>
      </c>
      <c r="K608" s="11">
        <v>0.5</v>
      </c>
      <c r="L608" s="11">
        <v>1.6</v>
      </c>
      <c r="M608" s="11">
        <v>1.7</v>
      </c>
      <c r="N608" s="22">
        <v>1.8</v>
      </c>
    </row>
    <row r="609" spans="1:15">
      <c r="A609" s="1" t="s">
        <v>651</v>
      </c>
      <c r="B609" s="7" t="s">
        <v>652</v>
      </c>
      <c r="C609" s="11">
        <v>8.3010000000000002</v>
      </c>
      <c r="D609" s="11">
        <v>7.2619999999999996</v>
      </c>
      <c r="E609" s="11">
        <v>7.4130000000000003</v>
      </c>
      <c r="F609" s="15"/>
      <c r="G609" s="28">
        <v>0</v>
      </c>
      <c r="H609" s="31" t="s">
        <v>255</v>
      </c>
      <c r="I609" s="11">
        <v>1.0629999999999999</v>
      </c>
      <c r="J609" s="11">
        <v>1.25</v>
      </c>
      <c r="K609" s="11">
        <v>1.036</v>
      </c>
      <c r="L609" s="11">
        <v>7.2380000000000004</v>
      </c>
      <c r="M609" s="11">
        <v>6.0119999999999996</v>
      </c>
      <c r="N609" s="22">
        <v>6.3769999999999998</v>
      </c>
    </row>
    <row r="610" spans="1:15">
      <c r="A610" s="1" t="s">
        <v>653</v>
      </c>
      <c r="B610" s="7" t="s">
        <v>656</v>
      </c>
      <c r="C610" s="11">
        <v>9.6809999999999992</v>
      </c>
      <c r="D610" s="11">
        <v>7.9</v>
      </c>
      <c r="E610" s="11">
        <v>8.0809999999999995</v>
      </c>
      <c r="F610" s="15"/>
      <c r="G610" s="28">
        <v>0</v>
      </c>
      <c r="H610" s="31" t="s">
        <v>255</v>
      </c>
      <c r="I610" s="11">
        <v>0</v>
      </c>
      <c r="J610" s="11">
        <v>0</v>
      </c>
      <c r="K610" s="11">
        <v>0</v>
      </c>
      <c r="L610" s="11">
        <v>9.6809999999999992</v>
      </c>
      <c r="M610" s="11">
        <v>7.9</v>
      </c>
      <c r="N610" s="22">
        <v>8.0809999999999995</v>
      </c>
    </row>
    <row r="611" spans="1:15" ht="20.399999999999999">
      <c r="A611" s="1" t="s">
        <v>654</v>
      </c>
      <c r="B611" s="7" t="s">
        <v>657</v>
      </c>
      <c r="C611" s="11">
        <v>3.9710000000000001</v>
      </c>
      <c r="D611" s="11">
        <v>9.8640000000000008</v>
      </c>
      <c r="E611" s="11">
        <v>9.8740000000000006</v>
      </c>
      <c r="F611" s="15"/>
      <c r="G611" s="28">
        <v>0</v>
      </c>
      <c r="H611" s="31" t="s">
        <v>255</v>
      </c>
      <c r="I611" s="11">
        <v>0</v>
      </c>
      <c r="J611" s="11">
        <v>0</v>
      </c>
      <c r="K611" s="11">
        <v>0</v>
      </c>
      <c r="L611" s="11">
        <v>3.9710000000000001</v>
      </c>
      <c r="M611" s="11">
        <v>9.8640000000000008</v>
      </c>
      <c r="N611" s="22">
        <v>9.8740000000000006</v>
      </c>
    </row>
    <row r="612" spans="1:15">
      <c r="A612" s="1" t="s">
        <v>655</v>
      </c>
      <c r="B612" s="7" t="s">
        <v>658</v>
      </c>
      <c r="C612" s="11">
        <v>7.407</v>
      </c>
      <c r="D612" s="11">
        <v>0</v>
      </c>
      <c r="E612" s="11">
        <v>0</v>
      </c>
      <c r="F612" s="15"/>
      <c r="G612" s="28">
        <v>0</v>
      </c>
      <c r="H612" s="31" t="s">
        <v>255</v>
      </c>
      <c r="I612" s="11">
        <v>0</v>
      </c>
      <c r="J612" s="11">
        <v>0</v>
      </c>
      <c r="K612" s="11">
        <v>0</v>
      </c>
      <c r="L612" s="11">
        <v>7.407</v>
      </c>
      <c r="M612" s="11">
        <v>0</v>
      </c>
      <c r="N612" s="22">
        <v>0</v>
      </c>
    </row>
    <row r="613" spans="1:15">
      <c r="A613" s="1" t="s">
        <v>228</v>
      </c>
      <c r="B613" s="7" t="s">
        <v>290</v>
      </c>
      <c r="C613" s="11">
        <v>5.7</v>
      </c>
      <c r="D613" s="11">
        <v>5.9</v>
      </c>
      <c r="E613" s="11">
        <v>6.1</v>
      </c>
      <c r="F613" s="15"/>
      <c r="G613" s="28">
        <v>1</v>
      </c>
      <c r="H613" s="31" t="s">
        <v>255</v>
      </c>
      <c r="I613" s="11">
        <v>0.5</v>
      </c>
      <c r="J613" s="11">
        <v>0.6</v>
      </c>
      <c r="K613" s="11">
        <v>0.7</v>
      </c>
      <c r="L613" s="11">
        <v>5.2</v>
      </c>
      <c r="M613" s="11">
        <v>5.3</v>
      </c>
      <c r="N613" s="22">
        <v>5.4</v>
      </c>
    </row>
    <row r="614" spans="1:15">
      <c r="A614" s="1" t="s">
        <v>659</v>
      </c>
      <c r="B614" s="7" t="s">
        <v>660</v>
      </c>
      <c r="C614" s="11">
        <v>6.6849999999999996</v>
      </c>
      <c r="D614" s="11">
        <v>6.577</v>
      </c>
      <c r="E614" s="11">
        <v>6.9550000000000001</v>
      </c>
      <c r="F614" s="15"/>
      <c r="G614" s="28">
        <v>0</v>
      </c>
      <c r="H614" s="31" t="s">
        <v>255</v>
      </c>
      <c r="I614" s="11">
        <v>2.7269999999999999</v>
      </c>
      <c r="J614" s="11">
        <v>3.4289999999999998</v>
      </c>
      <c r="K614" s="11">
        <v>2.903</v>
      </c>
      <c r="L614" s="11">
        <v>3.9580000000000002</v>
      </c>
      <c r="M614" s="11">
        <v>3.1480000000000001</v>
      </c>
      <c r="N614" s="22">
        <v>4.0519999999999996</v>
      </c>
    </row>
    <row r="615" spans="1:15">
      <c r="A615" s="2" t="s">
        <v>150</v>
      </c>
      <c r="B615" s="16" t="s">
        <v>151</v>
      </c>
      <c r="C615" s="2" t="s">
        <v>87</v>
      </c>
      <c r="H615" s="32" t="s">
        <v>252</v>
      </c>
      <c r="J615" s="2" t="s">
        <v>88</v>
      </c>
      <c r="K615" s="2"/>
      <c r="M615" s="2" t="s">
        <v>89</v>
      </c>
      <c r="O615" s="2" t="s">
        <v>152</v>
      </c>
    </row>
    <row r="616" spans="1:15">
      <c r="A616" s="2" t="s">
        <v>90</v>
      </c>
      <c r="B616" s="5" t="s">
        <v>91</v>
      </c>
      <c r="F616" s="2" t="s">
        <v>92</v>
      </c>
      <c r="G616" s="29" t="s">
        <v>93</v>
      </c>
      <c r="H616" s="32" t="s">
        <v>253</v>
      </c>
    </row>
    <row r="617" spans="1:15" s="24" customFormat="1">
      <c r="B617" s="25"/>
      <c r="C617" s="23">
        <v>2002</v>
      </c>
      <c r="D617" s="23">
        <v>2003</v>
      </c>
      <c r="E617" s="23">
        <v>2004</v>
      </c>
      <c r="F617" s="27"/>
      <c r="G617" s="28"/>
      <c r="H617" s="32" t="s">
        <v>254</v>
      </c>
      <c r="I617" s="26" t="s">
        <v>94</v>
      </c>
      <c r="J617" s="23">
        <v>2003</v>
      </c>
      <c r="K617" s="23">
        <v>2004</v>
      </c>
      <c r="L617" s="26" t="s">
        <v>94</v>
      </c>
      <c r="M617" s="23">
        <v>2003</v>
      </c>
      <c r="N617" s="23">
        <v>2004</v>
      </c>
    </row>
    <row r="618" spans="1:15" s="3" customFormat="1" ht="20.399999999999999">
      <c r="A618" s="3" t="s">
        <v>147</v>
      </c>
      <c r="B618" s="6" t="s">
        <v>284</v>
      </c>
      <c r="C618" s="18">
        <f>SUM(C626:C653)+C619+C623</f>
        <v>69.945000000000007</v>
      </c>
      <c r="D618" s="18">
        <f>SUM(D626:D653)+D619+D623</f>
        <v>66.762</v>
      </c>
      <c r="E618" s="18">
        <f>SUM(E626:E653)+E619+E623</f>
        <v>40.248999999999995</v>
      </c>
      <c r="F618" s="14"/>
      <c r="G618" s="28"/>
      <c r="H618" s="31"/>
      <c r="I618" s="18">
        <f t="shared" ref="I618:N618" si="102">SUM(I626:I653)+I619+I623</f>
        <v>15.851999999999997</v>
      </c>
      <c r="J618" s="18">
        <f t="shared" si="102"/>
        <v>13.513000000000002</v>
      </c>
      <c r="K618" s="18">
        <f t="shared" si="102"/>
        <v>19.672000000000001</v>
      </c>
      <c r="L618" s="18">
        <f t="shared" si="102"/>
        <v>54.093000000000004</v>
      </c>
      <c r="M618" s="18">
        <f t="shared" si="102"/>
        <v>53.248999999999995</v>
      </c>
      <c r="N618" s="18">
        <f t="shared" si="102"/>
        <v>20.576999999999998</v>
      </c>
    </row>
    <row r="619" spans="1:15" s="3" customFormat="1">
      <c r="A619" s="1" t="s">
        <v>505</v>
      </c>
      <c r="B619" s="39" t="s">
        <v>923</v>
      </c>
      <c r="C619" s="40">
        <v>0.2</v>
      </c>
      <c r="D619" s="40">
        <v>1.8</v>
      </c>
      <c r="E619" s="40">
        <v>5.8</v>
      </c>
      <c r="F619" s="14"/>
      <c r="G619" s="28">
        <v>15</v>
      </c>
      <c r="H619" s="31" t="s">
        <v>255</v>
      </c>
      <c r="I619" s="36">
        <v>0.2</v>
      </c>
      <c r="J619" s="36">
        <v>1.8</v>
      </c>
      <c r="K619" s="36">
        <v>5.8</v>
      </c>
      <c r="L619" s="36">
        <v>0</v>
      </c>
      <c r="M619" s="36">
        <v>0</v>
      </c>
      <c r="N619" s="36">
        <v>0</v>
      </c>
    </row>
    <row r="620" spans="1:15" s="36" customFormat="1">
      <c r="A620" s="36" t="s">
        <v>506</v>
      </c>
      <c r="B620" s="35" t="s">
        <v>924</v>
      </c>
      <c r="C620" s="36">
        <v>0</v>
      </c>
      <c r="D620" s="36">
        <v>0</v>
      </c>
      <c r="E620" s="36">
        <v>5.8</v>
      </c>
      <c r="G620" s="41"/>
      <c r="H620" s="42"/>
      <c r="I620" s="36">
        <v>0</v>
      </c>
      <c r="J620" s="36">
        <v>0</v>
      </c>
      <c r="K620" s="36">
        <v>5.8</v>
      </c>
      <c r="L620" s="36">
        <v>0</v>
      </c>
      <c r="M620" s="36">
        <v>0</v>
      </c>
      <c r="N620" s="36">
        <v>0</v>
      </c>
    </row>
    <row r="621" spans="1:15" s="36" customFormat="1">
      <c r="A621" s="36" t="s">
        <v>506</v>
      </c>
      <c r="B621" s="35" t="s">
        <v>610</v>
      </c>
      <c r="C621" s="36">
        <v>0.2</v>
      </c>
      <c r="D621" s="36">
        <v>1.8</v>
      </c>
      <c r="E621" s="36">
        <v>0</v>
      </c>
      <c r="G621" s="41"/>
      <c r="H621" s="42"/>
      <c r="I621" s="36">
        <v>0.2</v>
      </c>
      <c r="J621" s="36">
        <v>1.8</v>
      </c>
      <c r="K621" s="36">
        <v>0</v>
      </c>
      <c r="L621" s="36">
        <v>0</v>
      </c>
      <c r="M621" s="36">
        <v>0</v>
      </c>
      <c r="N621" s="36">
        <v>0</v>
      </c>
    </row>
    <row r="622" spans="1:15" s="36" customFormat="1">
      <c r="A622" s="36" t="s">
        <v>507</v>
      </c>
      <c r="B622" s="35" t="s">
        <v>55</v>
      </c>
      <c r="C622" s="36">
        <f>SUM(C620:C621)</f>
        <v>0.2</v>
      </c>
      <c r="D622" s="36">
        <f>SUM(D620:D621)</f>
        <v>1.8</v>
      </c>
      <c r="E622" s="36">
        <f>SUM(E620:E621)</f>
        <v>5.8</v>
      </c>
      <c r="G622" s="41"/>
      <c r="H622" s="42"/>
      <c r="I622" s="36">
        <f t="shared" ref="I622:N622" si="103">SUM(I620:I621)</f>
        <v>0.2</v>
      </c>
      <c r="J622" s="36">
        <f t="shared" si="103"/>
        <v>1.8</v>
      </c>
      <c r="K622" s="36">
        <f t="shared" si="103"/>
        <v>5.8</v>
      </c>
      <c r="L622" s="36">
        <f t="shared" si="103"/>
        <v>0</v>
      </c>
      <c r="M622" s="36">
        <f t="shared" si="103"/>
        <v>0</v>
      </c>
      <c r="N622" s="36">
        <f t="shared" si="103"/>
        <v>0</v>
      </c>
    </row>
    <row r="623" spans="1:15" s="36" customFormat="1" ht="20.399999999999999">
      <c r="A623" s="36" t="s">
        <v>589</v>
      </c>
      <c r="B623" s="35" t="s">
        <v>590</v>
      </c>
      <c r="C623" s="36">
        <v>0</v>
      </c>
      <c r="D623" s="36">
        <v>0</v>
      </c>
      <c r="E623" s="36">
        <v>3.9</v>
      </c>
      <c r="G623" s="41">
        <v>3</v>
      </c>
      <c r="H623" s="42" t="s">
        <v>276</v>
      </c>
      <c r="I623" s="36">
        <v>0</v>
      </c>
      <c r="J623" s="36">
        <v>0</v>
      </c>
      <c r="K623" s="36">
        <v>0</v>
      </c>
      <c r="L623" s="36">
        <v>0</v>
      </c>
      <c r="M623" s="36">
        <v>0</v>
      </c>
      <c r="N623" s="36">
        <v>3.9</v>
      </c>
    </row>
    <row r="624" spans="1:15" s="36" customFormat="1">
      <c r="A624" s="36" t="s">
        <v>591</v>
      </c>
      <c r="B624" s="35" t="s">
        <v>566</v>
      </c>
      <c r="C624" s="36">
        <v>0</v>
      </c>
      <c r="D624" s="36">
        <v>0</v>
      </c>
      <c r="E624" s="36">
        <v>3.9</v>
      </c>
      <c r="G624" s="41"/>
      <c r="H624" s="42"/>
      <c r="I624" s="36">
        <v>0</v>
      </c>
      <c r="J624" s="36">
        <v>0</v>
      </c>
      <c r="K624" s="36">
        <v>0</v>
      </c>
      <c r="L624" s="36">
        <v>0</v>
      </c>
      <c r="M624" s="36">
        <v>0</v>
      </c>
      <c r="N624" s="36">
        <v>3.9</v>
      </c>
    </row>
    <row r="625" spans="1:14" s="36" customFormat="1">
      <c r="A625" s="36" t="s">
        <v>592</v>
      </c>
      <c r="B625" s="35" t="s">
        <v>55</v>
      </c>
      <c r="C625" s="36">
        <f>SUM(C624)</f>
        <v>0</v>
      </c>
      <c r="D625" s="36">
        <f>SUM(D624)</f>
        <v>0</v>
      </c>
      <c r="E625" s="36">
        <f>SUM(E624)</f>
        <v>3.9</v>
      </c>
      <c r="G625" s="41"/>
      <c r="H625" s="42"/>
      <c r="I625" s="36">
        <f t="shared" ref="I625:N625" si="104">SUM(I624)</f>
        <v>0</v>
      </c>
      <c r="J625" s="36">
        <f t="shared" si="104"/>
        <v>0</v>
      </c>
      <c r="K625" s="36">
        <f t="shared" si="104"/>
        <v>0</v>
      </c>
      <c r="L625" s="36">
        <f t="shared" si="104"/>
        <v>0</v>
      </c>
      <c r="M625" s="36">
        <f t="shared" si="104"/>
        <v>0</v>
      </c>
      <c r="N625" s="36">
        <f t="shared" si="104"/>
        <v>3.9</v>
      </c>
    </row>
    <row r="626" spans="1:14">
      <c r="A626" s="1" t="s">
        <v>229</v>
      </c>
      <c r="B626" s="7" t="s">
        <v>383</v>
      </c>
      <c r="C626" s="11">
        <v>1.091</v>
      </c>
      <c r="D626" s="11">
        <v>1.3480000000000001</v>
      </c>
      <c r="E626" s="11">
        <v>1.369</v>
      </c>
      <c r="F626" s="15"/>
      <c r="I626" s="22">
        <v>0.873</v>
      </c>
      <c r="J626" s="22">
        <v>1.0980000000000001</v>
      </c>
      <c r="K626" s="22">
        <v>1.1499999999999999</v>
      </c>
      <c r="L626" s="22">
        <v>0.218</v>
      </c>
      <c r="M626" s="22">
        <v>0.25</v>
      </c>
      <c r="N626" s="22">
        <v>0.219</v>
      </c>
    </row>
    <row r="627" spans="1:14">
      <c r="A627" s="1" t="s">
        <v>331</v>
      </c>
      <c r="B627" s="7" t="s">
        <v>332</v>
      </c>
      <c r="C627" s="11">
        <v>0.1</v>
      </c>
      <c r="D627" s="11">
        <v>0.1</v>
      </c>
      <c r="E627" s="11">
        <v>0.1</v>
      </c>
      <c r="F627" s="15"/>
      <c r="G627" s="28">
        <v>0</v>
      </c>
      <c r="H627" s="31" t="s">
        <v>255</v>
      </c>
      <c r="I627" s="22">
        <v>0</v>
      </c>
      <c r="J627" s="22">
        <v>0</v>
      </c>
      <c r="K627" s="22">
        <v>0</v>
      </c>
      <c r="L627" s="22">
        <v>0.1</v>
      </c>
      <c r="M627" s="22">
        <v>0.1</v>
      </c>
      <c r="N627" s="22">
        <v>0.1</v>
      </c>
    </row>
    <row r="628" spans="1:14">
      <c r="A628" s="1" t="s">
        <v>458</v>
      </c>
      <c r="B628" s="7" t="s">
        <v>351</v>
      </c>
      <c r="C628" s="11">
        <v>2.1019999999999999</v>
      </c>
      <c r="D628" s="11">
        <v>0.5</v>
      </c>
      <c r="E628" s="11">
        <v>0.5</v>
      </c>
      <c r="F628" s="15"/>
      <c r="G628" s="28">
        <v>0</v>
      </c>
      <c r="H628" s="31" t="s">
        <v>255</v>
      </c>
      <c r="I628" s="22">
        <v>2.1019999999999999</v>
      </c>
      <c r="J628" s="22">
        <v>0.5</v>
      </c>
      <c r="K628" s="22">
        <v>0.5</v>
      </c>
      <c r="L628" s="22">
        <v>0</v>
      </c>
      <c r="M628" s="22">
        <v>0</v>
      </c>
      <c r="N628" s="22">
        <v>0</v>
      </c>
    </row>
    <row r="629" spans="1:14">
      <c r="A629" s="1" t="s">
        <v>459</v>
      </c>
      <c r="B629" s="7" t="s">
        <v>353</v>
      </c>
      <c r="C629" s="11">
        <v>0.4</v>
      </c>
      <c r="D629" s="11">
        <v>0.42</v>
      </c>
      <c r="E629" s="11">
        <v>0.44</v>
      </c>
      <c r="F629" s="15"/>
      <c r="G629" s="28">
        <v>0</v>
      </c>
      <c r="H629" s="31" t="s">
        <v>255</v>
      </c>
      <c r="I629" s="22">
        <v>0</v>
      </c>
      <c r="J629" s="22">
        <v>0</v>
      </c>
      <c r="K629" s="22">
        <v>0</v>
      </c>
      <c r="L629" s="22">
        <v>0.4</v>
      </c>
      <c r="M629" s="22">
        <v>0.42</v>
      </c>
      <c r="N629" s="22">
        <v>0.44</v>
      </c>
    </row>
    <row r="630" spans="1:14">
      <c r="A630" s="1" t="s">
        <v>354</v>
      </c>
      <c r="B630" s="7" t="s">
        <v>355</v>
      </c>
      <c r="C630" s="11">
        <v>0.2</v>
      </c>
      <c r="D630" s="11">
        <v>0.45</v>
      </c>
      <c r="E630" s="11">
        <v>0.45</v>
      </c>
      <c r="F630" s="15"/>
      <c r="G630" s="28">
        <v>5</v>
      </c>
      <c r="H630" s="31" t="s">
        <v>255</v>
      </c>
      <c r="I630" s="22">
        <v>0.2</v>
      </c>
      <c r="J630" s="22">
        <v>0.45</v>
      </c>
      <c r="K630" s="22">
        <v>0.45</v>
      </c>
      <c r="L630" s="22">
        <v>0</v>
      </c>
      <c r="M630" s="22">
        <v>0</v>
      </c>
      <c r="N630" s="22">
        <v>0</v>
      </c>
    </row>
    <row r="631" spans="1:14">
      <c r="A631" s="1" t="s">
        <v>356</v>
      </c>
      <c r="B631" s="7" t="s">
        <v>357</v>
      </c>
      <c r="C631" s="11">
        <v>0</v>
      </c>
      <c r="D631" s="11">
        <v>0.6</v>
      </c>
      <c r="E631" s="11">
        <v>0.61499999999999999</v>
      </c>
      <c r="F631" s="15"/>
      <c r="G631" s="28">
        <v>5</v>
      </c>
      <c r="H631" s="31" t="s">
        <v>255</v>
      </c>
      <c r="I631" s="22">
        <v>0</v>
      </c>
      <c r="J631" s="22">
        <v>0.2</v>
      </c>
      <c r="K631" s="22">
        <v>0.20499999999999999</v>
      </c>
      <c r="L631" s="22">
        <v>0</v>
      </c>
      <c r="M631" s="22">
        <v>0.4</v>
      </c>
      <c r="N631" s="22">
        <v>0.41</v>
      </c>
    </row>
    <row r="632" spans="1:14">
      <c r="A632" s="1" t="s">
        <v>445</v>
      </c>
      <c r="B632" s="7" t="s">
        <v>446</v>
      </c>
      <c r="C632" s="11">
        <v>0.14299999999999999</v>
      </c>
      <c r="D632" s="11">
        <v>0.14499999999999999</v>
      </c>
      <c r="E632" s="11">
        <v>0.17499999999999999</v>
      </c>
      <c r="F632" s="15"/>
      <c r="G632" s="28">
        <v>10</v>
      </c>
      <c r="H632" s="31" t="s">
        <v>255</v>
      </c>
      <c r="I632" s="22">
        <v>0.14299999999999999</v>
      </c>
      <c r="J632" s="22">
        <v>0.14499999999999999</v>
      </c>
      <c r="K632" s="22">
        <v>0.17499999999999999</v>
      </c>
      <c r="L632" s="22">
        <v>0</v>
      </c>
      <c r="M632" s="22">
        <v>0</v>
      </c>
      <c r="N632" s="22">
        <v>0</v>
      </c>
    </row>
    <row r="633" spans="1:14">
      <c r="A633" s="1" t="s">
        <v>502</v>
      </c>
      <c r="B633" s="7" t="s">
        <v>503</v>
      </c>
      <c r="C633" s="11">
        <v>1.2589999999999999</v>
      </c>
      <c r="D633" s="11">
        <v>0.56799999999999995</v>
      </c>
      <c r="E633" s="11">
        <v>0.60199999999999998</v>
      </c>
      <c r="F633" s="15"/>
      <c r="G633" s="28">
        <v>3</v>
      </c>
      <c r="H633" s="31" t="s">
        <v>255</v>
      </c>
      <c r="I633" s="22">
        <v>1</v>
      </c>
      <c r="J633" s="22">
        <v>0.3</v>
      </c>
      <c r="K633" s="22">
        <v>0.32500000000000001</v>
      </c>
      <c r="L633" s="22">
        <v>0.25900000000000001</v>
      </c>
      <c r="M633" s="22">
        <v>0.26800000000000002</v>
      </c>
      <c r="N633" s="22">
        <v>0.27700000000000002</v>
      </c>
    </row>
    <row r="634" spans="1:14">
      <c r="A634" s="1" t="s">
        <v>22</v>
      </c>
      <c r="B634" s="7" t="s">
        <v>23</v>
      </c>
      <c r="C634" s="11">
        <v>0.71499999999999997</v>
      </c>
      <c r="D634" s="11">
        <v>0.72699999999999998</v>
      </c>
      <c r="E634" s="11">
        <v>0.74</v>
      </c>
      <c r="F634" s="15"/>
      <c r="G634" s="28">
        <v>0</v>
      </c>
      <c r="H634" s="31" t="s">
        <v>255</v>
      </c>
      <c r="I634" s="22">
        <v>0.71499999999999997</v>
      </c>
      <c r="J634" s="22">
        <v>0.72699999999999998</v>
      </c>
      <c r="K634" s="22">
        <v>0.74</v>
      </c>
      <c r="L634" s="22">
        <v>0</v>
      </c>
      <c r="M634" s="22">
        <v>0</v>
      </c>
      <c r="N634" s="22">
        <v>0</v>
      </c>
    </row>
    <row r="635" spans="1:14">
      <c r="A635" s="1" t="s">
        <v>24</v>
      </c>
      <c r="B635" s="7" t="s">
        <v>25</v>
      </c>
      <c r="C635" s="11">
        <v>0.2</v>
      </c>
      <c r="D635" s="11">
        <v>0.3</v>
      </c>
      <c r="E635" s="11">
        <v>0.30499999999999999</v>
      </c>
      <c r="F635" s="15"/>
      <c r="G635" s="28">
        <v>0</v>
      </c>
      <c r="H635" s="31" t="s">
        <v>255</v>
      </c>
      <c r="I635" s="22">
        <v>0.2</v>
      </c>
      <c r="J635" s="22">
        <v>0.3</v>
      </c>
      <c r="K635" s="22">
        <v>0.30499999999999999</v>
      </c>
      <c r="L635" s="22">
        <v>0</v>
      </c>
      <c r="M635" s="22">
        <v>0</v>
      </c>
      <c r="N635" s="22">
        <v>0</v>
      </c>
    </row>
    <row r="636" spans="1:14">
      <c r="A636" s="1" t="s">
        <v>26</v>
      </c>
      <c r="B636" s="7" t="s">
        <v>27</v>
      </c>
      <c r="C636" s="11">
        <v>0.88100000000000001</v>
      </c>
      <c r="D636" s="11">
        <v>0.90200000000000002</v>
      </c>
      <c r="E636" s="11">
        <v>0.91700000000000004</v>
      </c>
      <c r="F636" s="15"/>
      <c r="G636" s="28">
        <v>0</v>
      </c>
      <c r="H636" s="31" t="s">
        <v>255</v>
      </c>
      <c r="I636" s="22">
        <v>0.88100000000000001</v>
      </c>
      <c r="J636" s="22">
        <v>0.90200000000000002</v>
      </c>
      <c r="K636" s="22">
        <v>0.91700000000000004</v>
      </c>
      <c r="L636" s="22">
        <v>0</v>
      </c>
      <c r="M636" s="22">
        <v>0</v>
      </c>
      <c r="N636" s="22">
        <v>0</v>
      </c>
    </row>
    <row r="637" spans="1:14">
      <c r="A637" s="1" t="s">
        <v>28</v>
      </c>
      <c r="B637" s="7" t="s">
        <v>29</v>
      </c>
      <c r="C637" s="11">
        <v>0.29399999999999998</v>
      </c>
      <c r="D637" s="11">
        <v>0.156</v>
      </c>
      <c r="E637" s="11">
        <v>0.159</v>
      </c>
      <c r="F637" s="15"/>
      <c r="G637" s="28">
        <v>0</v>
      </c>
      <c r="H637" s="31" t="s">
        <v>255</v>
      </c>
      <c r="I637" s="22">
        <v>0.29399999999999998</v>
      </c>
      <c r="J637" s="22">
        <v>0.156</v>
      </c>
      <c r="K637" s="22">
        <v>0.159</v>
      </c>
      <c r="L637" s="22">
        <v>0</v>
      </c>
      <c r="M637" s="22">
        <v>0</v>
      </c>
      <c r="N637" s="22">
        <v>0</v>
      </c>
    </row>
    <row r="638" spans="1:14">
      <c r="A638" s="1" t="s">
        <v>238</v>
      </c>
      <c r="B638" s="7" t="s">
        <v>384</v>
      </c>
      <c r="C638" s="11">
        <v>15.4</v>
      </c>
      <c r="D638" s="11">
        <v>17.3</v>
      </c>
      <c r="E638" s="11">
        <v>0</v>
      </c>
      <c r="F638" s="15"/>
      <c r="G638" s="28">
        <v>2</v>
      </c>
      <c r="H638" s="31" t="s">
        <v>255</v>
      </c>
      <c r="I638" s="22">
        <v>0</v>
      </c>
      <c r="J638" s="22">
        <v>0</v>
      </c>
      <c r="K638" s="22">
        <v>0</v>
      </c>
      <c r="L638" s="22">
        <v>15.4</v>
      </c>
      <c r="M638" s="22">
        <v>17.3</v>
      </c>
      <c r="N638" s="22">
        <v>0</v>
      </c>
    </row>
    <row r="639" spans="1:14">
      <c r="A639" s="1" t="s">
        <v>911</v>
      </c>
      <c r="B639" s="7" t="s">
        <v>908</v>
      </c>
      <c r="C639" s="11">
        <v>3.4940000000000002</v>
      </c>
      <c r="D639" s="11">
        <v>3.5640000000000001</v>
      </c>
      <c r="E639" s="11">
        <v>0</v>
      </c>
      <c r="F639" s="15"/>
      <c r="G639" s="28">
        <v>0</v>
      </c>
      <c r="H639" s="31" t="s">
        <v>255</v>
      </c>
      <c r="I639" s="22">
        <v>0</v>
      </c>
      <c r="J639" s="22">
        <v>0</v>
      </c>
      <c r="K639" s="22">
        <v>0</v>
      </c>
      <c r="L639" s="22">
        <v>3.4940000000000002</v>
      </c>
      <c r="M639" s="22">
        <v>3.5640000000000001</v>
      </c>
      <c r="N639" s="22">
        <v>0</v>
      </c>
    </row>
    <row r="640" spans="1:14">
      <c r="A640" s="1" t="s">
        <v>909</v>
      </c>
      <c r="B640" s="7" t="s">
        <v>912</v>
      </c>
      <c r="C640" s="11">
        <v>2</v>
      </c>
      <c r="D640" s="11">
        <v>2.04</v>
      </c>
      <c r="E640" s="11">
        <v>0</v>
      </c>
      <c r="F640" s="15"/>
      <c r="G640" s="28">
        <v>0</v>
      </c>
      <c r="H640" s="31" t="s">
        <v>255</v>
      </c>
      <c r="I640" s="22">
        <v>0</v>
      </c>
      <c r="J640" s="22">
        <v>0</v>
      </c>
      <c r="K640" s="22">
        <v>0</v>
      </c>
      <c r="L640" s="22">
        <v>2</v>
      </c>
      <c r="M640" s="22">
        <v>2.04</v>
      </c>
      <c r="N640" s="22">
        <v>0</v>
      </c>
    </row>
    <row r="641" spans="1:15">
      <c r="A641" s="1" t="s">
        <v>910</v>
      </c>
      <c r="B641" s="7" t="s">
        <v>913</v>
      </c>
      <c r="C641" s="11">
        <v>14.72</v>
      </c>
      <c r="D641" s="11">
        <v>15.013999999999999</v>
      </c>
      <c r="E641" s="11">
        <v>0</v>
      </c>
      <c r="F641" s="15"/>
      <c r="G641" s="28">
        <v>0</v>
      </c>
      <c r="H641" s="31" t="s">
        <v>255</v>
      </c>
      <c r="I641" s="22">
        <v>0</v>
      </c>
      <c r="J641" s="22">
        <v>0</v>
      </c>
      <c r="K641" s="22">
        <v>0</v>
      </c>
      <c r="L641" s="22">
        <v>14.72</v>
      </c>
      <c r="M641" s="22">
        <v>15.013999999999999</v>
      </c>
      <c r="N641" s="22">
        <v>0</v>
      </c>
    </row>
    <row r="642" spans="1:15">
      <c r="A642" s="1" t="s">
        <v>239</v>
      </c>
      <c r="B642" s="7" t="s">
        <v>291</v>
      </c>
      <c r="C642" s="11">
        <v>2</v>
      </c>
      <c r="D642" s="11">
        <v>0</v>
      </c>
      <c r="E642" s="11">
        <v>0</v>
      </c>
      <c r="F642" s="15"/>
      <c r="G642" s="28">
        <v>10</v>
      </c>
      <c r="H642" s="31" t="s">
        <v>255</v>
      </c>
      <c r="I642" s="22">
        <v>1</v>
      </c>
      <c r="J642" s="22">
        <v>0</v>
      </c>
      <c r="K642" s="22">
        <v>0</v>
      </c>
      <c r="L642" s="22">
        <v>1</v>
      </c>
      <c r="M642" s="22">
        <v>0</v>
      </c>
      <c r="N642" s="22">
        <v>0</v>
      </c>
    </row>
    <row r="643" spans="1:15">
      <c r="A643" s="1" t="s">
        <v>292</v>
      </c>
      <c r="B643" s="7" t="s">
        <v>293</v>
      </c>
      <c r="C643" s="11">
        <v>2</v>
      </c>
      <c r="D643" s="11">
        <v>2.2000000000000002</v>
      </c>
      <c r="E643" s="11">
        <v>2.4</v>
      </c>
      <c r="F643" s="15"/>
      <c r="G643" s="28">
        <v>2</v>
      </c>
      <c r="H643" s="31" t="s">
        <v>255</v>
      </c>
      <c r="I643" s="22">
        <v>1</v>
      </c>
      <c r="J643" s="22">
        <v>1.1000000000000001</v>
      </c>
      <c r="K643" s="22">
        <v>1.2</v>
      </c>
      <c r="L643" s="22">
        <v>1</v>
      </c>
      <c r="M643" s="22">
        <v>1.1000000000000001</v>
      </c>
      <c r="N643" s="22">
        <v>1.2</v>
      </c>
    </row>
    <row r="644" spans="1:15">
      <c r="A644" s="1" t="s">
        <v>523</v>
      </c>
      <c r="B644" s="7" t="s">
        <v>524</v>
      </c>
      <c r="C644" s="11">
        <v>2.5</v>
      </c>
      <c r="D644" s="11">
        <v>1.1000000000000001</v>
      </c>
      <c r="E644" s="11">
        <v>1.2</v>
      </c>
      <c r="F644" s="15"/>
      <c r="G644" s="28">
        <v>0</v>
      </c>
      <c r="H644" s="31" t="s">
        <v>255</v>
      </c>
      <c r="I644" s="22">
        <v>1.7</v>
      </c>
      <c r="J644" s="22">
        <v>0</v>
      </c>
      <c r="K644" s="22">
        <v>0</v>
      </c>
      <c r="L644" s="22">
        <v>0.8</v>
      </c>
      <c r="M644" s="22">
        <v>1.1000000000000001</v>
      </c>
      <c r="N644" s="22">
        <v>1.2</v>
      </c>
    </row>
    <row r="645" spans="1:15">
      <c r="A645" s="1" t="s">
        <v>525</v>
      </c>
      <c r="B645" s="7" t="s">
        <v>526</v>
      </c>
      <c r="C645" s="11">
        <v>1.5</v>
      </c>
      <c r="D645" s="11">
        <v>1.5</v>
      </c>
      <c r="E645" s="11">
        <v>1.5</v>
      </c>
      <c r="F645" s="15"/>
      <c r="G645" s="28">
        <v>0</v>
      </c>
      <c r="H645" s="31" t="s">
        <v>255</v>
      </c>
      <c r="I645" s="22">
        <v>1.5</v>
      </c>
      <c r="J645" s="22">
        <v>1.5</v>
      </c>
      <c r="K645" s="22">
        <v>1.5</v>
      </c>
      <c r="L645" s="22">
        <v>0</v>
      </c>
      <c r="M645" s="22">
        <v>0</v>
      </c>
      <c r="N645" s="22">
        <v>0</v>
      </c>
    </row>
    <row r="646" spans="1:15">
      <c r="A646" s="1" t="s">
        <v>745</v>
      </c>
      <c r="B646" s="7" t="s">
        <v>746</v>
      </c>
      <c r="C646" s="11">
        <v>0.44700000000000001</v>
      </c>
      <c r="D646" s="11">
        <v>0</v>
      </c>
      <c r="E646" s="11">
        <v>0.47499999999999998</v>
      </c>
      <c r="F646" s="15"/>
      <c r="G646" s="28">
        <v>26</v>
      </c>
      <c r="H646" s="31" t="s">
        <v>255</v>
      </c>
      <c r="I646" s="22">
        <v>0</v>
      </c>
      <c r="J646" s="22">
        <v>0</v>
      </c>
      <c r="K646" s="22">
        <v>0</v>
      </c>
      <c r="L646" s="22">
        <v>0.44700000000000001</v>
      </c>
      <c r="M646" s="22">
        <v>0</v>
      </c>
      <c r="N646" s="22">
        <v>0.47499999999999998</v>
      </c>
    </row>
    <row r="647" spans="1:15">
      <c r="A647" s="1" t="s">
        <v>277</v>
      </c>
      <c r="B647" s="7" t="s">
        <v>237</v>
      </c>
      <c r="C647" s="11">
        <v>0.90100000000000002</v>
      </c>
      <c r="D647" s="11">
        <v>0.90100000000000002</v>
      </c>
      <c r="E647" s="11">
        <v>0.92800000000000005</v>
      </c>
      <c r="F647" s="15"/>
      <c r="G647" s="28">
        <v>2</v>
      </c>
      <c r="H647" s="31" t="s">
        <v>255</v>
      </c>
      <c r="I647" s="22">
        <v>0</v>
      </c>
      <c r="J647" s="22">
        <v>0</v>
      </c>
      <c r="K647" s="22">
        <v>0</v>
      </c>
      <c r="L647" s="22">
        <v>0.90100000000000002</v>
      </c>
      <c r="M647" s="22">
        <v>0.90100000000000002</v>
      </c>
      <c r="N647" s="22">
        <v>0.92800000000000005</v>
      </c>
    </row>
    <row r="648" spans="1:15">
      <c r="A648" s="1" t="s">
        <v>661</v>
      </c>
      <c r="B648" s="7" t="s">
        <v>242</v>
      </c>
      <c r="C648" s="11">
        <v>1.3280000000000001</v>
      </c>
      <c r="D648" s="11">
        <v>1.413</v>
      </c>
      <c r="E648" s="11">
        <v>1.417</v>
      </c>
      <c r="F648" s="15"/>
      <c r="G648" s="28">
        <v>0</v>
      </c>
      <c r="H648" s="31" t="s">
        <v>255</v>
      </c>
      <c r="I648" s="22">
        <v>1.0620000000000001</v>
      </c>
      <c r="J648" s="22">
        <v>1.083</v>
      </c>
      <c r="K648" s="22">
        <v>0.91700000000000004</v>
      </c>
      <c r="L648" s="22">
        <v>0.26600000000000001</v>
      </c>
      <c r="M648" s="22">
        <v>0.33</v>
      </c>
      <c r="N648" s="22">
        <v>0.5</v>
      </c>
    </row>
    <row r="649" spans="1:15">
      <c r="A649" s="1" t="s">
        <v>662</v>
      </c>
      <c r="B649" s="7" t="s">
        <v>243</v>
      </c>
      <c r="C649" s="11">
        <v>4.4889999999999999</v>
      </c>
      <c r="D649" s="11">
        <v>3.9279999999999999</v>
      </c>
      <c r="E649" s="11">
        <v>3.99</v>
      </c>
      <c r="F649" s="15"/>
      <c r="G649" s="28">
        <v>0</v>
      </c>
      <c r="H649" s="31" t="s">
        <v>255</v>
      </c>
      <c r="I649" s="22">
        <v>2.133</v>
      </c>
      <c r="J649" s="22">
        <v>2.7360000000000002</v>
      </c>
      <c r="K649" s="22">
        <v>2.722</v>
      </c>
      <c r="L649" s="22">
        <v>2.3559999999999999</v>
      </c>
      <c r="M649" s="22">
        <v>1.1919999999999999</v>
      </c>
      <c r="N649" s="22">
        <v>1.268</v>
      </c>
    </row>
    <row r="650" spans="1:15" ht="20.399999999999999">
      <c r="A650" s="1" t="s">
        <v>663</v>
      </c>
      <c r="B650" s="7" t="s">
        <v>664</v>
      </c>
      <c r="C650" s="11">
        <v>0.56599999999999995</v>
      </c>
      <c r="D650" s="11">
        <v>0.42799999999999999</v>
      </c>
      <c r="E650" s="11">
        <v>0.42899999999999999</v>
      </c>
      <c r="F650" s="15"/>
      <c r="G650" s="28">
        <v>0</v>
      </c>
      <c r="H650" s="31" t="s">
        <v>255</v>
      </c>
      <c r="I650" s="22">
        <v>0.44900000000000001</v>
      </c>
      <c r="J650" s="22">
        <v>0.11600000000000001</v>
      </c>
      <c r="K650" s="22">
        <v>5.0999999999999997E-2</v>
      </c>
      <c r="L650" s="22">
        <v>0.11700000000000001</v>
      </c>
      <c r="M650" s="22">
        <v>0.312</v>
      </c>
      <c r="N650" s="22">
        <v>0.378</v>
      </c>
    </row>
    <row r="651" spans="1:15">
      <c r="A651" s="1" t="s">
        <v>593</v>
      </c>
      <c r="B651" s="7" t="s">
        <v>594</v>
      </c>
      <c r="C651" s="11">
        <v>1.6819999999999999</v>
      </c>
      <c r="D651" s="11">
        <v>0</v>
      </c>
      <c r="E651" s="11">
        <v>0</v>
      </c>
      <c r="F651" s="15"/>
      <c r="G651" s="28">
        <v>0</v>
      </c>
      <c r="I651" s="22">
        <v>0</v>
      </c>
      <c r="J651" s="22">
        <v>0</v>
      </c>
      <c r="K651" s="22">
        <v>0</v>
      </c>
      <c r="L651" s="22">
        <v>1.6819999999999999</v>
      </c>
      <c r="M651" s="22">
        <v>0</v>
      </c>
      <c r="N651" s="22">
        <v>0</v>
      </c>
    </row>
    <row r="652" spans="1:15">
      <c r="A652" s="1" t="s">
        <v>18</v>
      </c>
      <c r="B652" s="7" t="s">
        <v>34</v>
      </c>
      <c r="C652" s="11">
        <v>1.617</v>
      </c>
      <c r="D652" s="11">
        <v>1.4490000000000001</v>
      </c>
      <c r="E652" s="11">
        <v>1.5209999999999999</v>
      </c>
      <c r="F652" s="15"/>
      <c r="G652" s="28">
        <v>1</v>
      </c>
      <c r="H652" s="31" t="s">
        <v>255</v>
      </c>
      <c r="I652" s="22">
        <v>0.4</v>
      </c>
      <c r="J652" s="22">
        <v>0.4</v>
      </c>
      <c r="K652" s="22">
        <v>0.4</v>
      </c>
      <c r="L652" s="22">
        <v>1.2170000000000001</v>
      </c>
      <c r="M652" s="22">
        <v>1.0489999999999999</v>
      </c>
      <c r="N652" s="22">
        <v>1.121</v>
      </c>
    </row>
    <row r="653" spans="1:15">
      <c r="A653" s="1" t="s">
        <v>330</v>
      </c>
      <c r="B653" s="7" t="s">
        <v>42</v>
      </c>
      <c r="C653" s="11">
        <v>7.7160000000000002</v>
      </c>
      <c r="D653" s="11">
        <v>7.9089999999999998</v>
      </c>
      <c r="E653" s="11">
        <v>10.317</v>
      </c>
      <c r="F653" s="15"/>
      <c r="G653" s="28">
        <v>30</v>
      </c>
      <c r="H653" s="31" t="s">
        <v>255</v>
      </c>
      <c r="I653" s="22">
        <v>0</v>
      </c>
      <c r="J653" s="22">
        <v>0</v>
      </c>
      <c r="K653" s="22">
        <v>2.1560000000000001</v>
      </c>
      <c r="L653" s="22">
        <v>7.7160000000000002</v>
      </c>
      <c r="M653" s="22">
        <v>7.9089999999999998</v>
      </c>
      <c r="N653" s="22">
        <v>8.1609999999999996</v>
      </c>
    </row>
    <row r="654" spans="1:15">
      <c r="A654" s="2" t="s">
        <v>150</v>
      </c>
      <c r="B654" s="16" t="s">
        <v>151</v>
      </c>
      <c r="C654" s="2" t="s">
        <v>87</v>
      </c>
      <c r="H654" s="32" t="s">
        <v>252</v>
      </c>
      <c r="J654" s="2" t="s">
        <v>88</v>
      </c>
      <c r="K654" s="2"/>
      <c r="M654" s="2" t="s">
        <v>89</v>
      </c>
      <c r="O654" s="2" t="s">
        <v>152</v>
      </c>
    </row>
    <row r="655" spans="1:15">
      <c r="A655" s="2" t="s">
        <v>90</v>
      </c>
      <c r="B655" s="5" t="s">
        <v>91</v>
      </c>
      <c r="F655" s="2" t="s">
        <v>92</v>
      </c>
      <c r="G655" s="29" t="s">
        <v>93</v>
      </c>
      <c r="H655" s="32" t="s">
        <v>253</v>
      </c>
    </row>
    <row r="656" spans="1:15" s="24" customFormat="1">
      <c r="B656" s="25"/>
      <c r="C656" s="23">
        <v>2002</v>
      </c>
      <c r="D656" s="23">
        <v>2003</v>
      </c>
      <c r="E656" s="23">
        <v>2004</v>
      </c>
      <c r="F656" s="27"/>
      <c r="G656" s="28"/>
      <c r="H656" s="32" t="s">
        <v>254</v>
      </c>
      <c r="I656" s="26" t="s">
        <v>94</v>
      </c>
      <c r="J656" s="23">
        <v>2003</v>
      </c>
      <c r="K656" s="23">
        <v>2004</v>
      </c>
      <c r="L656" s="26" t="s">
        <v>94</v>
      </c>
      <c r="M656" s="23">
        <v>2003</v>
      </c>
      <c r="N656" s="23">
        <v>2004</v>
      </c>
    </row>
    <row r="657" spans="1:14" s="19" customFormat="1">
      <c r="A657" s="19" t="s">
        <v>230</v>
      </c>
      <c r="B657" s="20" t="s">
        <v>231</v>
      </c>
      <c r="C657" s="9">
        <f>SUM(+C658+C661+C662+C663)</f>
        <v>15.242000000000001</v>
      </c>
      <c r="D657" s="9">
        <f>SUM(+D658+D661+D662+D663)</f>
        <v>13.67</v>
      </c>
      <c r="E657" s="9">
        <f>SUM(+E658+E661+E662+E663)</f>
        <v>13.085000000000001</v>
      </c>
      <c r="F657" s="21"/>
      <c r="G657" s="28"/>
      <c r="H657" s="31"/>
      <c r="I657" s="9">
        <f t="shared" ref="I657:N657" si="105">SUM(+I658+I661+I662+I663)</f>
        <v>8.4</v>
      </c>
      <c r="J657" s="9">
        <f t="shared" si="105"/>
        <v>6.5</v>
      </c>
      <c r="K657" s="9">
        <f t="shared" si="105"/>
        <v>7.4</v>
      </c>
      <c r="L657" s="9">
        <f t="shared" si="105"/>
        <v>6.8420000000000005</v>
      </c>
      <c r="M657" s="9">
        <f t="shared" si="105"/>
        <v>7.17</v>
      </c>
      <c r="N657" s="9">
        <f t="shared" si="105"/>
        <v>5.6850000000000005</v>
      </c>
    </row>
    <row r="658" spans="1:14">
      <c r="A658" s="1" t="s">
        <v>41</v>
      </c>
      <c r="B658" s="7" t="s">
        <v>58</v>
      </c>
      <c r="C658" s="11">
        <v>8</v>
      </c>
      <c r="D658" s="11">
        <v>10.8</v>
      </c>
      <c r="E658" s="11">
        <v>9.8000000000000007</v>
      </c>
      <c r="F658" s="15"/>
      <c r="G658" s="28">
        <v>16</v>
      </c>
      <c r="H658" s="31" t="s">
        <v>255</v>
      </c>
      <c r="I658" s="22">
        <v>5.5</v>
      </c>
      <c r="J658" s="22">
        <v>6.3</v>
      </c>
      <c r="K658" s="22">
        <v>5.3</v>
      </c>
      <c r="L658" s="22">
        <v>2.5</v>
      </c>
      <c r="M658" s="22">
        <v>4.5</v>
      </c>
      <c r="N658" s="22">
        <v>4.5</v>
      </c>
    </row>
    <row r="659" spans="1:14">
      <c r="A659" s="1" t="s">
        <v>385</v>
      </c>
      <c r="B659" s="7" t="s">
        <v>508</v>
      </c>
      <c r="C659" s="11">
        <v>8</v>
      </c>
      <c r="D659" s="11">
        <v>10.8</v>
      </c>
      <c r="E659" s="11">
        <v>9.8000000000000007</v>
      </c>
      <c r="F659" s="15"/>
      <c r="I659" s="22">
        <v>5.5</v>
      </c>
      <c r="J659" s="22">
        <v>6.3</v>
      </c>
      <c r="K659" s="22">
        <v>5.3</v>
      </c>
      <c r="L659" s="22">
        <v>2.5</v>
      </c>
      <c r="M659" s="22">
        <v>4.5</v>
      </c>
      <c r="N659" s="22">
        <v>4.5</v>
      </c>
    </row>
    <row r="660" spans="1:14">
      <c r="A660" s="1" t="s">
        <v>386</v>
      </c>
      <c r="B660" s="7" t="s">
        <v>55</v>
      </c>
      <c r="C660" s="11">
        <f>SUM(C659)</f>
        <v>8</v>
      </c>
      <c r="D660" s="11">
        <f>SUM(D659)</f>
        <v>10.8</v>
      </c>
      <c r="E660" s="11">
        <f>SUM(E659)</f>
        <v>9.8000000000000007</v>
      </c>
      <c r="F660" s="15"/>
      <c r="I660" s="22">
        <f t="shared" ref="I660:N660" si="106">SUM(I659)</f>
        <v>5.5</v>
      </c>
      <c r="J660" s="22">
        <f t="shared" si="106"/>
        <v>6.3</v>
      </c>
      <c r="K660" s="22">
        <f t="shared" si="106"/>
        <v>5.3</v>
      </c>
      <c r="L660" s="22">
        <f t="shared" si="106"/>
        <v>2.5</v>
      </c>
      <c r="M660" s="22">
        <f t="shared" si="106"/>
        <v>4.5</v>
      </c>
      <c r="N660" s="22">
        <f t="shared" si="106"/>
        <v>4.5</v>
      </c>
    </row>
    <row r="661" spans="1:14">
      <c r="A661" s="1" t="s">
        <v>504</v>
      </c>
      <c r="B661" s="7" t="s">
        <v>246</v>
      </c>
      <c r="C661" s="1">
        <v>3.242</v>
      </c>
      <c r="D661" s="1">
        <v>1.57</v>
      </c>
      <c r="E661" s="1">
        <v>1.6850000000000001</v>
      </c>
      <c r="F661" s="12"/>
      <c r="G661" s="28">
        <v>5</v>
      </c>
      <c r="H661" s="31" t="s">
        <v>255</v>
      </c>
      <c r="I661" s="22">
        <v>0</v>
      </c>
      <c r="J661" s="22">
        <v>0</v>
      </c>
      <c r="K661" s="22">
        <v>0.5</v>
      </c>
      <c r="L661" s="22">
        <v>3.242</v>
      </c>
      <c r="M661" s="22">
        <v>1.57</v>
      </c>
      <c r="N661" s="22">
        <v>1.1850000000000001</v>
      </c>
    </row>
    <row r="662" spans="1:14" ht="20.399999999999999">
      <c r="A662" s="1" t="s">
        <v>527</v>
      </c>
      <c r="B662" s="7" t="s">
        <v>529</v>
      </c>
      <c r="C662" s="1">
        <v>3.1</v>
      </c>
      <c r="D662" s="1">
        <v>1.1000000000000001</v>
      </c>
      <c r="E662" s="1">
        <v>0</v>
      </c>
      <c r="F662" s="12"/>
      <c r="G662" s="28">
        <v>0</v>
      </c>
      <c r="H662" s="31" t="s">
        <v>255</v>
      </c>
      <c r="I662" s="1">
        <v>2</v>
      </c>
      <c r="J662" s="1">
        <v>0</v>
      </c>
      <c r="K662" s="1">
        <v>0</v>
      </c>
      <c r="L662" s="1">
        <v>1.1000000000000001</v>
      </c>
      <c r="M662" s="1">
        <v>1.1000000000000001</v>
      </c>
      <c r="N662" s="30">
        <v>0</v>
      </c>
    </row>
    <row r="663" spans="1:14">
      <c r="A663" s="1" t="s">
        <v>528</v>
      </c>
      <c r="B663" s="7" t="s">
        <v>914</v>
      </c>
      <c r="C663" s="1">
        <v>0.9</v>
      </c>
      <c r="D663" s="1">
        <v>0.2</v>
      </c>
      <c r="E663" s="1">
        <v>1.6</v>
      </c>
      <c r="G663" s="28">
        <v>0</v>
      </c>
      <c r="H663" s="31" t="s">
        <v>255</v>
      </c>
      <c r="I663" s="1">
        <v>0.9</v>
      </c>
      <c r="J663" s="1">
        <v>0.2</v>
      </c>
      <c r="K663" s="1">
        <v>1.6</v>
      </c>
      <c r="L663" s="1">
        <v>0</v>
      </c>
      <c r="M663" s="1">
        <v>0</v>
      </c>
      <c r="N663" s="30">
        <v>0</v>
      </c>
    </row>
  </sheetData>
  <phoneticPr fontId="0" type="noConversion"/>
  <pageMargins left="0.199975003124609" right="0.199975003124609" top="0.166645835937174" bottom="0.199975003124609" header="0" footer="0"/>
  <pageSetup paperSize="5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jUSTICE</vt:lpstr>
      <vt:lpstr>jUSTICE!Print_Area</vt:lpstr>
      <vt:lpstr>jUSTICE!Print_Titles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2003-01-13T16:17:26Z</cp:lastPrinted>
  <dcterms:created xsi:type="dcterms:W3CDTF">2001-02-10T18:07:54Z</dcterms:created>
  <dcterms:modified xsi:type="dcterms:W3CDTF">2024-02-03T22:13:38Z</dcterms:modified>
</cp:coreProperties>
</file>