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CA3DC779-CD5B-43F6-AA03-59295B9EBF1E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C20" i="1"/>
  <c r="D20" i="1"/>
  <c r="C26" i="1" s="1"/>
  <c r="E20" i="1"/>
  <c r="F20" i="1"/>
  <c r="G20" i="1"/>
  <c r="H20" i="1"/>
  <c r="I20" i="1"/>
  <c r="J20" i="1"/>
  <c r="K20" i="1"/>
  <c r="C27" i="1"/>
  <c r="C28" i="1" l="1"/>
  <c r="C30" i="1" s="1"/>
  <c r="C24" i="1"/>
  <c r="C23" i="1"/>
</calcChain>
</file>

<file path=xl/sharedStrings.xml><?xml version="1.0" encoding="utf-8"?>
<sst xmlns="http://schemas.openxmlformats.org/spreadsheetml/2006/main" count="48" uniqueCount="48">
  <si>
    <t>Capital cost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</si>
  <si>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</si>
  <si>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</si>
  <si>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</si>
  <si>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</si>
  <si>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</si>
  <si>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</si>
  <si>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</si>
  <si>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</si>
  <si>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</si>
  <si>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</si>
  <si>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NPV</t>
  </si>
  <si>
    <t>IRR</t>
  </si>
  <si>
    <t>SPB*</t>
  </si>
  <si>
    <t>years</t>
  </si>
  <si>
    <t>Hurdle</t>
  </si>
  <si>
    <t>Pass?</t>
  </si>
  <si>
    <r>
      <t xml:space="preserve">(use </t>
    </r>
    <r>
      <rPr>
        <b/>
        <sz val="10"/>
        <rFont val="Arial"/>
        <family val="2"/>
      </rPr>
      <t>neg.</t>
    </r>
    <r>
      <rPr>
        <sz val="10"/>
        <rFont val="Arial"/>
      </rPr>
      <t xml:space="preserve"> value!)</t>
    </r>
  </si>
  <si>
    <t>just adds up total savings</t>
  </si>
  <si>
    <t>Parameter</t>
  </si>
  <si>
    <t>Value</t>
  </si>
  <si>
    <t>Explanation</t>
  </si>
  <si>
    <t>net present value of all costs and savings</t>
  </si>
  <si>
    <t>discount rate required for NPV of savings to exactly cancel out cost</t>
  </si>
  <si>
    <t>minimum value of IRR deemed cost-effective</t>
  </si>
  <si>
    <t>rate used to calculate time value of money</t>
  </si>
  <si>
    <t>Discount Rate</t>
  </si>
  <si>
    <r>
      <t>Ó</t>
    </r>
    <r>
      <rPr>
        <b/>
        <sz val="12"/>
        <rFont val="Arial"/>
        <family val="2"/>
      </rPr>
      <t>2002 Schatz Energy Research Center</t>
    </r>
  </si>
  <si>
    <r>
      <t xml:space="preserve">Formulas will calculate the values in the </t>
    </r>
    <r>
      <rPr>
        <sz val="10"/>
        <color indexed="43"/>
        <rFont val="Arial"/>
        <family val="2"/>
      </rPr>
      <t>yellow</t>
    </r>
    <r>
      <rPr>
        <sz val="10"/>
        <rFont val="Arial"/>
      </rPr>
      <t xml:space="preserve"> cells automatically.</t>
    </r>
  </si>
  <si>
    <r>
      <t xml:space="preserve">To use this spreadsheet, type values into the </t>
    </r>
    <r>
      <rPr>
        <sz val="10"/>
        <color indexed="9"/>
        <rFont val="Arial"/>
        <family val="2"/>
      </rPr>
      <t>white</t>
    </r>
    <r>
      <rPr>
        <sz val="10"/>
        <rFont val="Arial"/>
      </rPr>
      <t xml:space="preserve"> cells. </t>
    </r>
    <r>
      <rPr>
        <b/>
        <sz val="10"/>
        <rFont val="Arial"/>
        <family val="2"/>
      </rPr>
      <t>All</t>
    </r>
    <r>
      <rPr>
        <sz val="10"/>
        <rFont val="Arial"/>
      </rPr>
      <t xml:space="preserve"> other areas of the spreadsheet are protected and will not accept entries. </t>
    </r>
  </si>
  <si>
    <t>Cum. 10-Yr. Savings</t>
  </si>
  <si>
    <r>
      <t xml:space="preserve">*SPB based on </t>
    </r>
    <r>
      <rPr>
        <i/>
        <sz val="10"/>
        <rFont val="Arial"/>
        <family val="2"/>
      </rPr>
      <t>average</t>
    </r>
    <r>
      <rPr>
        <sz val="10"/>
        <rFont val="Arial"/>
      </rPr>
      <t xml:space="preserve"> yearly savings over 10-year period</t>
    </r>
  </si>
  <si>
    <t>http://yosemite.epa.gov/estar/business.nsf/attachments/business.pdf/$File/business.pdf?OpenElement</t>
  </si>
  <si>
    <r>
      <t>Business Analysis for Energy-Efficiency Investments,</t>
    </r>
    <r>
      <rPr>
        <sz val="10"/>
        <rFont val="Arial"/>
        <family val="2"/>
      </rPr>
      <t xml:space="preserve"> available online at:</t>
    </r>
  </si>
  <si>
    <t>Net yearly savings (savings minus maintenance and other recurring costs)</t>
  </si>
  <si>
    <t>Yearly maintenance and other recurring costs</t>
  </si>
  <si>
    <t>Yearly savings</t>
  </si>
  <si>
    <t>B/C Ratio</t>
  </si>
  <si>
    <t>ratio of net present value of all savings to net present value of all costs</t>
  </si>
  <si>
    <t>Simple Payback, Net Present Value, Benefit-Cost Ratio and Internal Rate of Return Calculator</t>
  </si>
  <si>
    <t>For complete explanations of simple payback, net present value, benefit-cost ratio, internal rate of return, and other financial analysis tools, see:</t>
  </si>
  <si>
    <t xml:space="preserve">This spreadsheet uses simple payback (SPB) and benefit-cost (B/C) ratio functions, as well as Excel's built-in NPV (net present value) </t>
  </si>
  <si>
    <t xml:space="preserve">and IRR (internal rate of return) functions to calculate cost-effectiveness of energy projects based on the initial capital cost of the </t>
  </si>
  <si>
    <t>project and anticipated yearly savings and maintenance costs.</t>
  </si>
  <si>
    <t>simple payback = capital cost/net yearly savings</t>
  </si>
  <si>
    <r>
      <t xml:space="preserve">Excel's IRR function considers initial cost a negative value and income as positive. So remember to put a </t>
    </r>
    <r>
      <rPr>
        <b/>
        <sz val="10"/>
        <rFont val="Arial"/>
        <family val="2"/>
      </rPr>
      <t xml:space="preserve">negative (-) </t>
    </r>
    <r>
      <rPr>
        <sz val="10"/>
        <rFont val="Arial"/>
      </rPr>
      <t>sign before your</t>
    </r>
  </si>
  <si>
    <t>project's capital cost in cell A20.</t>
  </si>
  <si>
    <r>
      <t xml:space="preserve">is IRR greater than or equal to Hurdle value? (if </t>
    </r>
    <r>
      <rPr>
        <b/>
        <sz val="10"/>
        <rFont val="Arial"/>
        <family val="2"/>
      </rPr>
      <t>yes</t>
    </r>
    <r>
      <rPr>
        <sz val="10"/>
        <rFont val="Arial"/>
      </rPr>
      <t xml:space="preserve">, project </t>
    </r>
    <r>
      <rPr>
        <b/>
        <sz val="10"/>
        <rFont val="Arial"/>
        <family val="2"/>
      </rPr>
      <t>passes</t>
    </r>
    <r>
      <rPr>
        <sz val="10"/>
        <rFont val="Arial"/>
      </rPr>
      <t xml:space="preserve"> IRR test)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</si>
</sst>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&quot;$&quot;#,##0"/>
  </numFmts>
  <fonts count="9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2"/>
      <name val="Symbol"/>
      <family val="1"/>
      <charset val="2"/>
    </font>
    <font>
      <b/>
      <sz val="12"/>
      <name val="Arial"/>
      <family val="2"/>
    </font>
    <font>
      <sz val="10"/>
      <color indexed="9"/>
      <name val="Arial"/>
      <family val="2"/>
    </font>
    <font>
      <sz val="10"/>
      <color indexed="43"/>
      <name val="Arial"/>
      <family val="2"/>
    </font>
    <font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66" fontId="0" fillId="0" borderId="1" xfId="0" applyNumberFormat="1" applyFill="1" applyBorder="1" applyProtection="1">
      <protection locked="0"/>
    </xf>
    <xf numFmtId="0" fontId="3" fillId="2" borderId="0" xfId="0" applyFont="1" applyFill="1"/>
    <xf numFmtId="0" fontId="0" fillId="2" borderId="0" xfId="0" applyFill="1"/>
    <xf numFmtId="0" fontId="4" fillId="2" borderId="0" xfId="0" applyFont="1" applyFill="1"/>
    <xf numFmtId="0" fontId="1" fillId="2" borderId="0" xfId="0" applyFont="1" applyFill="1"/>
    <xf numFmtId="0" fontId="2" fillId="2" borderId="0" xfId="0" applyFont="1" applyFill="1"/>
    <xf numFmtId="166" fontId="0" fillId="2" borderId="0" xfId="0" applyNumberFormat="1" applyFill="1" applyBorder="1"/>
    <xf numFmtId="0" fontId="1" fillId="2" borderId="0" xfId="0" applyFont="1" applyFill="1" applyAlignment="1">
      <alignment horizontal="right"/>
    </xf>
    <xf numFmtId="0" fontId="0" fillId="2" borderId="0" xfId="0" applyFill="1" applyBorder="1" applyAlignment="1"/>
    <xf numFmtId="0" fontId="0" fillId="2" borderId="0" xfId="0" applyFill="1" applyAlignment="1">
      <alignment horizontal="right"/>
    </xf>
    <xf numFmtId="0" fontId="0" fillId="2" borderId="0" xfId="0" applyFill="1" applyAlignment="1"/>
    <xf numFmtId="0" fontId="0" fillId="2" borderId="0" xfId="0" applyFill="1" applyAlignment="1">
      <alignment horizontal="left"/>
    </xf>
    <xf numFmtId="166" fontId="0" fillId="3" borderId="0" xfId="0" applyNumberFormat="1" applyFill="1"/>
    <xf numFmtId="2" fontId="0" fillId="3" borderId="0" xfId="0" applyNumberFormat="1" applyFill="1"/>
    <xf numFmtId="10" fontId="0" fillId="3" borderId="0" xfId="0" applyNumberFormat="1" applyFill="1"/>
    <xf numFmtId="0" fontId="0" fillId="3" borderId="0" xfId="0" applyFill="1" applyAlignment="1">
      <alignment horizontal="right"/>
    </xf>
    <xf numFmtId="0" fontId="8" fillId="2" borderId="0" xfId="0" applyFont="1" applyFill="1"/>
    <xf numFmtId="10" fontId="0" fillId="0" borderId="0" xfId="0" applyNumberFormat="1" applyFill="1" applyProtection="1">
      <protection locked="0"/>
    </xf>
    <xf numFmtId="0" fontId="1" fillId="2" borderId="0" xfId="0" applyFont="1" applyFill="1" applyBorder="1" applyAlignment="1">
      <alignment horizontal="left"/>
    </xf>
    <xf numFmtId="0" fontId="0" fillId="2" borderId="0" xfId="0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4" fontId="0" fillId="3" borderId="0" xfId="0" applyNumberFormat="1" applyFill="1"/>
    <xf numFmtId="166" fontId="0" fillId="4" borderId="3" xfId="0" applyNumberFormat="1" applyFill="1" applyBorder="1" applyProtection="1">
      <protection locked="0"/>
    </xf>
    <xf numFmtId="166" fontId="0" fillId="3" borderId="3" xfId="0" applyNumberFormat="1" applyFill="1" applyBorder="1" applyProtection="1"/>
    <xf numFmtId="0" fontId="0" fillId="2" borderId="4" xfId="0" applyFill="1" applyBorder="1" applyAlignment="1">
      <alignment horizontal="right"/>
    </xf>
    <xf numFmtId="166" fontId="0" fillId="3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workbookViewId="0"/>
  </sheetViews>
  <sheetFormatPr defaultRowHeight="13.2" x14ac:dyDescent="0.25"/>
  <cols>
    <col min="1" max="1" width="15.44140625" customWidth="1"/>
    <col min="12" max="12" width="16.6640625" customWidth="1"/>
    <col min="13" max="13" width="21.109375" bestFit="1" customWidth="1"/>
  </cols>
  <sheetData>
    <row r="1" spans="1:12" ht="17.399999999999999" x14ac:dyDescent="0.3">
      <c r="A1" s="2" t="s">
        <v>39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ht="15.6" x14ac:dyDescent="0.3">
      <c r="A2" s="4" t="s">
        <v>27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25">
      <c r="A3" s="5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25">
      <c r="A4" s="6" t="s">
        <v>41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x14ac:dyDescent="0.25">
      <c r="A5" s="6" t="s">
        <v>42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x14ac:dyDescent="0.25">
      <c r="A6" s="6" t="s">
        <v>43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x14ac:dyDescent="0.25">
      <c r="A8" s="3" t="s">
        <v>45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x14ac:dyDescent="0.25">
      <c r="A9" s="3" t="s">
        <v>46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25">
      <c r="A11" s="3" t="s">
        <v>29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25">
      <c r="A12" s="3" t="s">
        <v>28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25">
      <c r="A13" s="3"/>
      <c r="B13" s="21" t="s">
        <v>1</v>
      </c>
      <c r="C13" s="21" t="s">
        <v>2</v>
      </c>
      <c r="D13" s="21" t="s">
        <v>3</v>
      </c>
      <c r="E13" s="21" t="s">
        <v>4</v>
      </c>
      <c r="F13" s="21" t="s">
        <v>5</v>
      </c>
      <c r="G13" s="21" t="s">
        <v>6</v>
      </c>
      <c r="H13" s="21" t="s">
        <v>7</v>
      </c>
      <c r="I13" s="21" t="s">
        <v>8</v>
      </c>
      <c r="J13" s="21" t="s">
        <v>9</v>
      </c>
      <c r="K13" s="21" t="s">
        <v>10</v>
      </c>
      <c r="L13" s="3"/>
    </row>
    <row r="14" spans="1:12" x14ac:dyDescent="0.25">
      <c r="A14" s="3"/>
      <c r="B14" s="5" t="s">
        <v>36</v>
      </c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5">
      <c r="A15" s="3"/>
      <c r="B15" s="23">
        <v>2200</v>
      </c>
      <c r="C15" s="23">
        <v>2200</v>
      </c>
      <c r="D15" s="23">
        <v>2200</v>
      </c>
      <c r="E15" s="23">
        <v>2200</v>
      </c>
      <c r="F15" s="23">
        <v>2200</v>
      </c>
      <c r="G15" s="23">
        <v>2200</v>
      </c>
      <c r="H15" s="23">
        <v>2200</v>
      </c>
      <c r="I15" s="23">
        <v>2200</v>
      </c>
      <c r="J15" s="23">
        <v>2200</v>
      </c>
      <c r="K15" s="23">
        <v>2200</v>
      </c>
      <c r="L15" s="3"/>
    </row>
    <row r="16" spans="1:12" x14ac:dyDescent="0.25">
      <c r="A16" s="3"/>
      <c r="B16" s="5" t="s">
        <v>35</v>
      </c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5">
      <c r="A17" s="3"/>
      <c r="B17" s="23">
        <v>150</v>
      </c>
      <c r="C17" s="23">
        <v>150</v>
      </c>
      <c r="D17" s="23">
        <v>150</v>
      </c>
      <c r="E17" s="23">
        <v>150</v>
      </c>
      <c r="F17" s="23">
        <v>150</v>
      </c>
      <c r="G17" s="23">
        <v>150</v>
      </c>
      <c r="H17" s="23">
        <v>2000</v>
      </c>
      <c r="I17" s="23">
        <v>150</v>
      </c>
      <c r="J17" s="23">
        <v>150</v>
      </c>
      <c r="K17" s="23">
        <v>150</v>
      </c>
      <c r="L17" s="3"/>
    </row>
    <row r="18" spans="1:12" x14ac:dyDescent="0.25">
      <c r="A18" s="5" t="s">
        <v>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5">
      <c r="A19" s="3" t="s">
        <v>17</v>
      </c>
      <c r="B19" s="19" t="s">
        <v>34</v>
      </c>
      <c r="C19" s="20"/>
      <c r="D19" s="20"/>
      <c r="E19" s="20"/>
      <c r="F19" s="20"/>
      <c r="G19" s="20"/>
      <c r="H19" s="20"/>
      <c r="I19" s="20"/>
      <c r="J19" s="20"/>
      <c r="K19" s="20"/>
      <c r="L19" s="3"/>
    </row>
    <row r="20" spans="1:12" x14ac:dyDescent="0.25">
      <c r="A20" s="1">
        <v>-8000</v>
      </c>
      <c r="B20" s="24">
        <f>B15-B17</f>
        <v>2050</v>
      </c>
      <c r="C20" s="24">
        <f t="shared" ref="C20:K20" si="0">C15-C17</f>
        <v>2050</v>
      </c>
      <c r="D20" s="24">
        <f t="shared" si="0"/>
        <v>2050</v>
      </c>
      <c r="E20" s="24">
        <f t="shared" si="0"/>
        <v>2050</v>
      </c>
      <c r="F20" s="24">
        <f t="shared" si="0"/>
        <v>2050</v>
      </c>
      <c r="G20" s="24">
        <f t="shared" si="0"/>
        <v>2050</v>
      </c>
      <c r="H20" s="24">
        <f t="shared" si="0"/>
        <v>200</v>
      </c>
      <c r="I20" s="24">
        <f t="shared" si="0"/>
        <v>2050</v>
      </c>
      <c r="J20" s="24">
        <f t="shared" si="0"/>
        <v>2050</v>
      </c>
      <c r="K20" s="24">
        <f t="shared" si="0"/>
        <v>2050</v>
      </c>
      <c r="L20" s="3"/>
    </row>
    <row r="21" spans="1:12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3"/>
    </row>
    <row r="22" spans="1:12" x14ac:dyDescent="0.25">
      <c r="A22" s="3"/>
      <c r="B22" s="8" t="s">
        <v>19</v>
      </c>
      <c r="C22" s="8" t="s">
        <v>20</v>
      </c>
      <c r="D22" s="5"/>
      <c r="E22" s="5" t="s">
        <v>21</v>
      </c>
      <c r="F22" s="3"/>
      <c r="G22" s="3"/>
      <c r="H22" s="3"/>
      <c r="I22" s="3"/>
      <c r="J22" s="3"/>
      <c r="K22" s="3"/>
      <c r="L22" s="3"/>
    </row>
    <row r="23" spans="1:12" x14ac:dyDescent="0.25">
      <c r="A23" s="3"/>
      <c r="B23" s="25" t="s">
        <v>30</v>
      </c>
      <c r="C23" s="26">
        <f>SUM(B20:K20)</f>
        <v>18650</v>
      </c>
      <c r="D23" s="3"/>
      <c r="E23" s="9" t="s">
        <v>18</v>
      </c>
      <c r="F23" s="3"/>
      <c r="G23" s="3"/>
      <c r="H23" s="3"/>
      <c r="I23" s="3"/>
      <c r="J23" s="3"/>
      <c r="K23" s="3"/>
      <c r="L23" s="3"/>
    </row>
    <row r="24" spans="1:12" x14ac:dyDescent="0.25">
      <c r="A24" s="3"/>
      <c r="B24" s="10" t="s">
        <v>13</v>
      </c>
      <c r="C24" s="14">
        <f>-1*A20/(0.1*SUM(B20:K20))</f>
        <v>4.2895442359249332</v>
      </c>
      <c r="D24" s="3" t="s">
        <v>14</v>
      </c>
      <c r="E24" s="11" t="s">
        <v>44</v>
      </c>
      <c r="F24" s="3"/>
      <c r="G24" s="3"/>
      <c r="H24" s="3"/>
      <c r="I24" s="3"/>
      <c r="J24" s="3"/>
      <c r="K24" s="3"/>
      <c r="L24" s="3"/>
    </row>
    <row r="25" spans="1:12" x14ac:dyDescent="0.25">
      <c r="A25" s="3"/>
      <c r="B25" s="10" t="s">
        <v>26</v>
      </c>
      <c r="C25" s="18">
        <v>0.05</v>
      </c>
      <c r="D25" s="3"/>
      <c r="E25" s="11" t="s">
        <v>25</v>
      </c>
      <c r="F25" s="3"/>
      <c r="G25" s="3"/>
      <c r="H25" s="3"/>
      <c r="I25" s="3"/>
      <c r="J25" s="3"/>
      <c r="K25" s="3"/>
      <c r="L25" s="3"/>
    </row>
    <row r="26" spans="1:12" x14ac:dyDescent="0.25">
      <c r="A26" s="3"/>
      <c r="B26" s="10" t="s">
        <v>11</v>
      </c>
      <c r="C26" s="13">
        <f>NPV(C25, A20, B20:K20)</f>
        <v>6204.5677562744158</v>
      </c>
      <c r="D26" s="3"/>
      <c r="E26" s="11" t="s">
        <v>22</v>
      </c>
      <c r="F26" s="3"/>
      <c r="G26" s="3"/>
      <c r="H26" s="3"/>
      <c r="I26" s="3"/>
      <c r="J26" s="3"/>
      <c r="K26" s="3"/>
      <c r="L26" s="3"/>
    </row>
    <row r="27" spans="1:12" x14ac:dyDescent="0.25">
      <c r="A27" s="3"/>
      <c r="B27" s="10" t="s">
        <v>37</v>
      </c>
      <c r="C27" s="22">
        <f>NPV(C25,B15:K15)/((-1*A20)+NPV(C25,B17:K17))</f>
        <v>1.6220551195907076</v>
      </c>
      <c r="D27" s="3"/>
      <c r="E27" s="11" t="s">
        <v>38</v>
      </c>
      <c r="F27" s="3"/>
      <c r="G27" s="3"/>
      <c r="H27" s="3"/>
      <c r="I27" s="3"/>
      <c r="J27" s="3"/>
      <c r="K27" s="3"/>
      <c r="L27" s="3"/>
    </row>
    <row r="28" spans="1:12" x14ac:dyDescent="0.25">
      <c r="A28" s="3"/>
      <c r="B28" s="10" t="s">
        <v>12</v>
      </c>
      <c r="C28" s="15">
        <f>IRR(A20:K20, 50%)</f>
        <v>0.20301624753536118</v>
      </c>
      <c r="D28" s="3"/>
      <c r="E28" s="11" t="s">
        <v>23</v>
      </c>
      <c r="F28" s="3"/>
      <c r="G28" s="3"/>
      <c r="H28" s="3"/>
      <c r="I28" s="3"/>
      <c r="J28" s="3"/>
      <c r="K28" s="3"/>
      <c r="L28" s="3"/>
    </row>
    <row r="29" spans="1:12" x14ac:dyDescent="0.25">
      <c r="A29" s="3"/>
      <c r="B29" s="10" t="s">
        <v>15</v>
      </c>
      <c r="C29" s="18">
        <v>0.2</v>
      </c>
      <c r="D29" s="3"/>
      <c r="E29" s="11" t="s">
        <v>24</v>
      </c>
      <c r="F29" s="3"/>
      <c r="G29" s="3"/>
      <c r="H29" s="3"/>
      <c r="I29" s="3"/>
      <c r="J29" s="3"/>
      <c r="K29" s="3"/>
      <c r="L29" s="3"/>
    </row>
    <row r="30" spans="1:12" x14ac:dyDescent="0.25">
      <c r="A30" s="3"/>
      <c r="B30" s="10" t="s">
        <v>16</v>
      </c>
      <c r="C30" s="16" t="str">
        <f>IF(C28&gt;=C29,"yes","no")</f>
        <v>yes</v>
      </c>
      <c r="D30" s="3"/>
      <c r="E30" s="11" t="s">
        <v>47</v>
      </c>
      <c r="F30" s="3"/>
      <c r="G30" s="3"/>
      <c r="H30" s="3"/>
      <c r="I30" s="3"/>
      <c r="J30" s="3"/>
      <c r="K30" s="3"/>
      <c r="L30" s="3"/>
    </row>
    <row r="31" spans="1:12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1:12" x14ac:dyDescent="0.25">
      <c r="A32" s="3"/>
      <c r="B32" s="12" t="s">
        <v>31</v>
      </c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1:12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spans="1:12" x14ac:dyDescent="0.25">
      <c r="A34" s="3" t="s">
        <v>40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</row>
    <row r="35" spans="1:12" x14ac:dyDescent="0.25">
      <c r="A35" s="17" t="s">
        <v>33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</row>
    <row r="36" spans="1:12" x14ac:dyDescent="0.25">
      <c r="A36" s="3" t="s">
        <v>32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</row>
  </sheetData>
  <sheetProtection sheet="1" objects="1" scenarios="1"/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Schatz Energy Research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Engel</dc:creator>
  <cp:lastModifiedBy>Aniket Gupta</cp:lastModifiedBy>
  <dcterms:created xsi:type="dcterms:W3CDTF">2002-05-03T16:43:59Z</dcterms:created>
  <dcterms:modified xsi:type="dcterms:W3CDTF">2024-02-03T22:13:57Z</dcterms:modified>
</cp:coreProperties>
</file>