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31ED81C-FC8E-4424-B6EC-23536B82A036}" xr6:coauthVersionLast="47" xr6:coauthVersionMax="47" xr10:uidLastSave="{00000000-0000-0000-0000-000000000000}"/>
  <bookViews>
    <workbookView xWindow="3348" yWindow="3348" windowWidth="17280" windowHeight="8880"/>
  </bookViews>
  <sheets>
    <sheet name="Income statements" sheetId="1" r:id="rId1"/>
    <sheet name="balance sheet" sheetId="2" r:id="rId2"/>
    <sheet name="Cash Flow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E13" i="2"/>
  <c r="C20" i="2"/>
  <c r="E20" i="2"/>
  <c r="C25" i="2"/>
  <c r="E25" i="2"/>
  <c r="C32" i="2"/>
  <c r="C45" i="2" s="1"/>
  <c r="E32" i="2"/>
  <c r="E45" i="2" s="1"/>
  <c r="C40" i="2"/>
  <c r="E40" i="2"/>
  <c r="C55" i="2"/>
  <c r="C57" i="2" s="1"/>
  <c r="E55" i="2"/>
  <c r="E57" i="2" s="1"/>
  <c r="C56" i="2"/>
  <c r="E56" i="2"/>
  <c r="D20" i="4"/>
  <c r="G20" i="4"/>
  <c r="D26" i="4"/>
  <c r="G26" i="4"/>
  <c r="D33" i="4"/>
  <c r="D37" i="4" s="1"/>
  <c r="D40" i="4" s="1"/>
  <c r="D42" i="4" s="1"/>
  <c r="G33" i="4"/>
  <c r="G37" i="4" s="1"/>
  <c r="G42" i="4"/>
  <c r="D11" i="1"/>
  <c r="F11" i="1"/>
  <c r="F18" i="1" s="1"/>
  <c r="D18" i="1"/>
  <c r="D50" i="1" s="1"/>
  <c r="D56" i="1" s="1"/>
  <c r="F31" i="1"/>
  <c r="F35" i="1"/>
  <c r="D55" i="1"/>
  <c r="F50" i="1" l="1"/>
  <c r="F56" i="1" s="1"/>
  <c r="F21" i="1"/>
  <c r="F27" i="1" s="1"/>
  <c r="D21" i="1"/>
  <c r="D27" i="1" s="1"/>
</calcChain>
</file>

<file path=xl/sharedStrings.xml><?xml version="1.0" encoding="utf-8"?>
<sst xmlns="http://schemas.openxmlformats.org/spreadsheetml/2006/main" count="136" uniqueCount="117">
  <si>
    <t xml:space="preserve">                    EADS Group   </t>
  </si>
  <si>
    <t xml:space="preserve">       Consolidated Cash Flow Statements </t>
  </si>
  <si>
    <t>Audited</t>
  </si>
  <si>
    <t>Proforma</t>
  </si>
  <si>
    <t xml:space="preserve">  in millions of €</t>
  </si>
  <si>
    <t>2001</t>
  </si>
  <si>
    <t xml:space="preserve">Net income (loss) </t>
  </si>
  <si>
    <t>Income applicable to minority interests</t>
  </si>
  <si>
    <t>Adjustments to reconcile net income to cash provided by operating activities:</t>
  </si>
  <si>
    <t xml:space="preserve">  Depreciation and amortization of fixed assets</t>
  </si>
  <si>
    <t xml:space="preserve">  Valuation adjustments</t>
  </si>
  <si>
    <t xml:space="preserve">  Dilution gain Airbus/MBDA</t>
  </si>
  <si>
    <t xml:space="preserve">  Valuation of Financial Instruments</t>
  </si>
  <si>
    <t xml:space="preserve">  Change in deferred taxes</t>
  </si>
  <si>
    <t xml:space="preserve">  Results on fixed assets/businesses</t>
  </si>
  <si>
    <t xml:space="preserve">  Change in accrued liabilities</t>
  </si>
  <si>
    <t xml:space="preserve">  Change in other operating assets and liabilities</t>
  </si>
  <si>
    <t>Cash provided by operating activities</t>
  </si>
  <si>
    <t>Investments:</t>
  </si>
  <si>
    <t xml:space="preserve"> - Investments (net) in  fixed assets/businesses/leased assets</t>
  </si>
  <si>
    <t xml:space="preserve"> - Cash from changes in consolidation</t>
  </si>
  <si>
    <t>Cash used for investing activities</t>
  </si>
  <si>
    <t>Change in financial liabilities</t>
  </si>
  <si>
    <t>Cash contribution minority</t>
  </si>
  <si>
    <t xml:space="preserve">Dividends paid </t>
  </si>
  <si>
    <t>Capital increase</t>
  </si>
  <si>
    <t>Others</t>
  </si>
  <si>
    <t>Cash used for (provided by) financing activities</t>
  </si>
  <si>
    <t xml:space="preserve">Effect of foreign exchange rate changes on cash and cash equivalents </t>
  </si>
  <si>
    <t xml:space="preserve">Net increase (decrease) in cash and cash equivalents </t>
  </si>
  <si>
    <t xml:space="preserve">Cash and cash equivalents </t>
  </si>
  <si>
    <t>Cash at beginning of period</t>
  </si>
  <si>
    <t>Cash at end of period</t>
  </si>
  <si>
    <t>additional securities  medium-term</t>
  </si>
  <si>
    <t>Cash and securities as stated in Balance Sheet</t>
  </si>
  <si>
    <t>EADS N.V.</t>
  </si>
  <si>
    <t>for the years 2001 and 2000</t>
  </si>
  <si>
    <t>Reserves</t>
  </si>
  <si>
    <t>Net income</t>
  </si>
  <si>
    <t>Consolidated Balance Sheets</t>
  </si>
  <si>
    <t>at December 31, 2001 and 2000</t>
  </si>
  <si>
    <t>Assets</t>
  </si>
  <si>
    <t>Intangible assets</t>
  </si>
  <si>
    <t>Property, plant and equipment</t>
  </si>
  <si>
    <t>Investments and long-term financial assets</t>
  </si>
  <si>
    <t>Fixed assets</t>
  </si>
  <si>
    <t>Inventories</t>
  </si>
  <si>
    <t>Trade receivables</t>
  </si>
  <si>
    <t>Other receivables and other assets</t>
  </si>
  <si>
    <t>Securities</t>
  </si>
  <si>
    <t>Cash and cash equivalents</t>
  </si>
  <si>
    <t>Non-fixed assets</t>
  </si>
  <si>
    <t>Deferred taxes</t>
  </si>
  <si>
    <t>Prepaid expenses</t>
  </si>
  <si>
    <t xml:space="preserve">Total assets </t>
  </si>
  <si>
    <t>Liabilities and stockholders`equity</t>
  </si>
  <si>
    <t>Capital stock</t>
  </si>
  <si>
    <t>Additional paid-in capital</t>
  </si>
  <si>
    <t>Accumulated other comprehensive income</t>
  </si>
  <si>
    <t>Stockholders`equity</t>
  </si>
  <si>
    <t>Minority interests</t>
  </si>
  <si>
    <t>Financial liabilities</t>
  </si>
  <si>
    <t>Trade liabilities</t>
  </si>
  <si>
    <t>Liabilities</t>
  </si>
  <si>
    <t>Deferred income</t>
  </si>
  <si>
    <t>Total liabilities and equity</t>
  </si>
  <si>
    <t>Consolidated Income Statements</t>
  </si>
  <si>
    <t>- Pro Forma -</t>
  </si>
  <si>
    <t>Revenues</t>
  </si>
  <si>
    <t>Cost of sales</t>
  </si>
  <si>
    <t>Gross margin</t>
  </si>
  <si>
    <t>Selling, administrative and other expenses</t>
  </si>
  <si>
    <t>Research and development expenses</t>
  </si>
  <si>
    <t>Income before financial result,</t>
  </si>
  <si>
    <t>income taxes and minority interests</t>
  </si>
  <si>
    <t>Financial result, net</t>
  </si>
  <si>
    <t>Profit (loss) before income taxes and minority interests</t>
  </si>
  <si>
    <t>Income taxes</t>
  </si>
  <si>
    <t>Weighted average number of shares outstanding</t>
  </si>
  <si>
    <t>xxx</t>
  </si>
  <si>
    <t>403,687,775</t>
  </si>
  <si>
    <t>Dilutive potential shares from stock-options</t>
  </si>
  <si>
    <t>Adjusted weighted average shares and assumed options exercises</t>
  </si>
  <si>
    <t>Net income (loss) per share</t>
  </si>
  <si>
    <t>Basic</t>
  </si>
  <si>
    <t>(1.60)</t>
  </si>
  <si>
    <t>Diluted</t>
  </si>
  <si>
    <t>2000*</t>
  </si>
  <si>
    <t>*</t>
  </si>
  <si>
    <t>pro-forma EADS, excluding all transactions that occured in 2001, namely the</t>
  </si>
  <si>
    <t>Airbus 100% consolidation</t>
  </si>
  <si>
    <t>Income from investments</t>
  </si>
  <si>
    <t>Goodwill amortisation</t>
  </si>
  <si>
    <t>Fair value adjustment on fixed assets</t>
  </si>
  <si>
    <t>Fair value adjustment on inventory</t>
  </si>
  <si>
    <t>EBIT pre-goodwill &amp; exceptional</t>
  </si>
  <si>
    <t>Gross cash</t>
  </si>
  <si>
    <t>Year-end net cash position</t>
  </si>
  <si>
    <t>*pro-forma EADS, excluding all transactions that occured in 2001, namely the</t>
  </si>
  <si>
    <t>2000 *</t>
  </si>
  <si>
    <t>-Pro Forma -</t>
  </si>
  <si>
    <t xml:space="preserve"> 2000*</t>
  </si>
  <si>
    <t xml:space="preserve"> - Acquisitions of securities (1)</t>
  </si>
  <si>
    <t xml:space="preserve">accelerated on Space and DCS assets; meanwhile, the impairement test made on Airbus value, </t>
  </si>
  <si>
    <t>balance sheet.</t>
  </si>
  <si>
    <t xml:space="preserve">following the Sept11 impact, did not triger any exceptional amortisation of Airbus goodwill in EADS </t>
  </si>
  <si>
    <t>Other income (1)</t>
  </si>
  <si>
    <t>Amortization of goodwill and related impairment losses (2)</t>
  </si>
  <si>
    <t xml:space="preserve">(2)  Following impairement tests, triggered by some vents in 2001, Some goodwill amortisation has been </t>
  </si>
  <si>
    <t>Exceptional dilution gain (Airbus  and MBDA creation)</t>
  </si>
  <si>
    <t>(1) of which dilution gain from the creation of Airbus SAS (2357 € m)  and MBDA (€ 257)</t>
  </si>
  <si>
    <t>Other liabilities (2)</t>
  </si>
  <si>
    <t>Provisions (1)</t>
  </si>
  <si>
    <t>(1) of which marked-to-market of hedge portfolio (IAS39)</t>
  </si>
  <si>
    <t>(2) of which customer advance payments</t>
  </si>
  <si>
    <t>(2) of which European government refundable loan</t>
  </si>
  <si>
    <t>(1)  increase in securities that are included in cash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</si>
</sst>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_-* #,##0.00\ _D_M_-;\-* #,##0.00\ _D_M_-;_-* &quot;-&quot;??\ _D_M_-;_-@_-"/>
    <numFmt numFmtId="180" formatCode="#,##0;\ \(#,##0\)"/>
    <numFmt numFmtId="181" formatCode="#&quot;,&quot;##0;\ \(#&quot;,&quot;##0\)"/>
    <numFmt numFmtId="182" formatCode="dd/\ mmmm"/>
    <numFmt numFmtId="183" formatCode="#,##0.000;\ \(#,##0.00\)"/>
  </numFmts>
  <fonts count="20">
    <font>
      <sz val="10"/>
      <name val="Arial"/>
    </font>
    <font>
      <sz val="10"/>
      <name val="Arial"/>
    </font>
    <font>
      <sz val="9"/>
      <name val="Times New Roman"/>
      <family val="1"/>
    </font>
    <font>
      <sz val="12"/>
      <name val="CorpoS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</font>
    <font>
      <sz val="12"/>
      <name val="Times New Roman"/>
      <family val="1"/>
    </font>
    <font>
      <sz val="12"/>
      <color indexed="10"/>
      <name val="Times New Roman"/>
      <family val="1"/>
    </font>
    <font>
      <i/>
      <sz val="12"/>
      <name val="Times New Roman"/>
      <family val="1"/>
    </font>
    <font>
      <sz val="12"/>
      <color indexed="10"/>
      <name val="CorpoS"/>
    </font>
    <font>
      <b/>
      <sz val="12"/>
      <name val="CorpoS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3" fillId="0" borderId="0"/>
    <xf numFmtId="0" fontId="3" fillId="0" borderId="0"/>
  </cellStyleXfs>
  <cellXfs count="164">
    <xf numFmtId="0" fontId="0" fillId="0" borderId="0" xfId="0"/>
    <xf numFmtId="0" fontId="2" fillId="0" borderId="0" xfId="2" applyFo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0" fontId="5" fillId="0" borderId="0" xfId="2" applyFont="1" applyAlignment="1">
      <alignment horizontal="centerContinuous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1" xfId="2" applyFont="1" applyBorder="1" applyAlignment="1">
      <alignment horizontal="center"/>
    </xf>
    <xf numFmtId="0" fontId="5" fillId="0" borderId="0" xfId="2" applyFont="1" applyBorder="1"/>
    <xf numFmtId="0" fontId="9" fillId="0" borderId="0" xfId="2" applyFont="1"/>
    <xf numFmtId="0" fontId="4" fillId="0" borderId="0" xfId="2" applyFont="1"/>
    <xf numFmtId="0" fontId="10" fillId="0" borderId="0" xfId="2" applyFont="1"/>
    <xf numFmtId="180" fontId="9" fillId="0" borderId="0" xfId="2" applyNumberFormat="1" applyFont="1"/>
    <xf numFmtId="0" fontId="4" fillId="0" borderId="0" xfId="2" applyFont="1" applyBorder="1"/>
    <xf numFmtId="180" fontId="8" fillId="0" borderId="0" xfId="2" applyNumberFormat="1" applyFont="1" applyBorder="1"/>
    <xf numFmtId="3" fontId="11" fillId="0" borderId="0" xfId="2" applyNumberFormat="1" applyFont="1" applyBorder="1" applyAlignment="1">
      <alignment horizontal="right"/>
    </xf>
    <xf numFmtId="180" fontId="5" fillId="0" borderId="0" xfId="1" applyNumberFormat="1" applyFont="1" applyBorder="1" applyAlignment="1">
      <alignment horizontal="right"/>
    </xf>
    <xf numFmtId="180" fontId="2" fillId="0" borderId="0" xfId="2" applyNumberFormat="1" applyFont="1"/>
    <xf numFmtId="0" fontId="7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9" fillId="0" borderId="1" xfId="0" applyFont="1" applyBorder="1"/>
    <xf numFmtId="182" fontId="9" fillId="0" borderId="1" xfId="0" applyNumberFormat="1" applyFont="1" applyBorder="1" applyAlignment="1">
      <alignment horizontal="centerContinuous"/>
    </xf>
    <xf numFmtId="0" fontId="10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0" xfId="0" applyFont="1" applyBorder="1"/>
    <xf numFmtId="180" fontId="9" fillId="0" borderId="1" xfId="0" applyNumberFormat="1" applyFont="1" applyBorder="1" applyAlignment="1">
      <alignment horizontal="right"/>
    </xf>
    <xf numFmtId="0" fontId="10" fillId="0" borderId="0" xfId="0" applyFont="1"/>
    <xf numFmtId="180" fontId="9" fillId="0" borderId="0" xfId="0" applyNumberFormat="1" applyFont="1"/>
    <xf numFmtId="180" fontId="9" fillId="0" borderId="1" xfId="0" applyNumberFormat="1" applyFont="1" applyBorder="1"/>
    <xf numFmtId="180" fontId="9" fillId="0" borderId="0" xfId="0" applyNumberFormat="1" applyFont="1" applyBorder="1" applyAlignment="1">
      <alignment horizontal="right"/>
    </xf>
    <xf numFmtId="180" fontId="9" fillId="0" borderId="0" xfId="1" applyNumberFormat="1" applyFont="1" applyAlignment="1">
      <alignment horizontal="right"/>
    </xf>
    <xf numFmtId="0" fontId="12" fillId="0" borderId="0" xfId="0" applyFont="1"/>
    <xf numFmtId="180" fontId="12" fillId="0" borderId="0" xfId="0" applyNumberFormat="1" applyFont="1"/>
    <xf numFmtId="180" fontId="2" fillId="0" borderId="0" xfId="0" applyNumberFormat="1" applyFont="1"/>
    <xf numFmtId="0" fontId="10" fillId="0" borderId="1" xfId="0" applyFont="1" applyBorder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180" fontId="10" fillId="0" borderId="0" xfId="0" applyNumberFormat="1" applyFont="1" applyBorder="1"/>
    <xf numFmtId="181" fontId="10" fillId="0" borderId="0" xfId="0" applyNumberFormat="1" applyFont="1" applyBorder="1"/>
    <xf numFmtId="181" fontId="9" fillId="0" borderId="0" xfId="0" quotePrefix="1" applyNumberFormat="1" applyFont="1" applyAlignment="1">
      <alignment horizontal="right"/>
    </xf>
    <xf numFmtId="180" fontId="10" fillId="0" borderId="1" xfId="0" applyNumberFormat="1" applyFont="1" applyBorder="1"/>
    <xf numFmtId="181" fontId="9" fillId="0" borderId="0" xfId="0" applyNumberFormat="1" applyFont="1" applyBorder="1"/>
    <xf numFmtId="183" fontId="9" fillId="0" borderId="0" xfId="0" quotePrefix="1" applyNumberFormat="1" applyFont="1" applyBorder="1" applyAlignment="1">
      <alignment horizontal="right"/>
    </xf>
    <xf numFmtId="0" fontId="9" fillId="0" borderId="2" xfId="0" applyFont="1" applyBorder="1"/>
    <xf numFmtId="180" fontId="9" fillId="0" borderId="2" xfId="0" applyNumberFormat="1" applyFont="1" applyBorder="1" applyAlignment="1">
      <alignment horizontal="right"/>
    </xf>
    <xf numFmtId="180" fontId="10" fillId="0" borderId="2" xfId="0" applyNumberFormat="1" applyFont="1" applyBorder="1"/>
    <xf numFmtId="183" fontId="9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13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180" fontId="7" fillId="0" borderId="0" xfId="0" applyNumberFormat="1" applyFont="1"/>
    <xf numFmtId="0" fontId="13" fillId="0" borderId="1" xfId="0" applyFont="1" applyBorder="1" applyAlignment="1">
      <alignment horizontal="right"/>
    </xf>
    <xf numFmtId="181" fontId="13" fillId="0" borderId="1" xfId="0" applyNumberFormat="1" applyFont="1" applyBorder="1" applyAlignment="1">
      <alignment horizontal="right"/>
    </xf>
    <xf numFmtId="181" fontId="13" fillId="0" borderId="0" xfId="0" applyNumberFormat="1" applyFont="1" applyAlignment="1">
      <alignment horizontal="right"/>
    </xf>
    <xf numFmtId="0" fontId="7" fillId="0" borderId="2" xfId="0" applyFont="1" applyBorder="1"/>
    <xf numFmtId="0" fontId="13" fillId="0" borderId="2" xfId="0" applyFont="1" applyBorder="1" applyAlignment="1">
      <alignment horizontal="right"/>
    </xf>
    <xf numFmtId="181" fontId="7" fillId="0" borderId="3" xfId="0" applyNumberFormat="1" applyFont="1" applyBorder="1" applyAlignment="1">
      <alignment horizontal="right"/>
    </xf>
    <xf numFmtId="0" fontId="7" fillId="0" borderId="0" xfId="0" applyFont="1"/>
    <xf numFmtId="0" fontId="13" fillId="0" borderId="0" xfId="0" applyFont="1" applyAlignment="1">
      <alignment horizontal="right"/>
    </xf>
    <xf numFmtId="180" fontId="13" fillId="0" borderId="1" xfId="0" applyNumberFormat="1" applyFont="1" applyBorder="1" applyAlignment="1">
      <alignment horizontal="right"/>
    </xf>
    <xf numFmtId="0" fontId="13" fillId="0" borderId="4" xfId="0" applyFont="1" applyBorder="1"/>
    <xf numFmtId="0" fontId="13" fillId="0" borderId="4" xfId="0" applyFont="1" applyBorder="1" applyAlignment="1">
      <alignment horizontal="right"/>
    </xf>
    <xf numFmtId="181" fontId="13" fillId="0" borderId="4" xfId="0" applyNumberFormat="1" applyFont="1" applyBorder="1" applyAlignment="1">
      <alignment horizontal="right"/>
    </xf>
    <xf numFmtId="180" fontId="13" fillId="0" borderId="4" xfId="0" applyNumberFormat="1" applyFont="1" applyBorder="1" applyAlignment="1">
      <alignment horizontal="right"/>
    </xf>
    <xf numFmtId="180" fontId="7" fillId="0" borderId="0" xfId="0" applyNumberFormat="1" applyFont="1" applyAlignment="1">
      <alignment horizontal="right"/>
    </xf>
    <xf numFmtId="181" fontId="7" fillId="0" borderId="0" xfId="0" applyNumberFormat="1" applyFont="1" applyAlignment="1">
      <alignment horizontal="right"/>
    </xf>
    <xf numFmtId="181" fontId="7" fillId="0" borderId="2" xfId="0" applyNumberFormat="1" applyFont="1" applyBorder="1" applyAlignment="1">
      <alignment horizontal="right"/>
    </xf>
    <xf numFmtId="180" fontId="7" fillId="0" borderId="2" xfId="0" applyNumberFormat="1" applyFont="1" applyBorder="1" applyAlignment="1">
      <alignment horizontal="right"/>
    </xf>
    <xf numFmtId="180" fontId="13" fillId="0" borderId="0" xfId="0" applyNumberFormat="1" applyFont="1" applyAlignment="1">
      <alignment horizontal="right"/>
    </xf>
    <xf numFmtId="180" fontId="7" fillId="0" borderId="0" xfId="0" applyNumberFormat="1" applyFont="1" applyBorder="1" applyAlignment="1">
      <alignment horizontal="right"/>
    </xf>
    <xf numFmtId="181" fontId="7" fillId="0" borderId="0" xfId="0" applyNumberFormat="1" applyFont="1" applyBorder="1" applyAlignment="1">
      <alignment horizontal="right"/>
    </xf>
    <xf numFmtId="0" fontId="7" fillId="0" borderId="1" xfId="0" applyFont="1" applyBorder="1"/>
    <xf numFmtId="180" fontId="13" fillId="0" borderId="0" xfId="0" applyNumberFormat="1" applyFont="1" applyBorder="1" applyAlignment="1">
      <alignment horizontal="right"/>
    </xf>
    <xf numFmtId="181" fontId="13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3" fillId="0" borderId="0" xfId="0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13" fillId="0" borderId="5" xfId="0" applyFont="1" applyBorder="1"/>
    <xf numFmtId="0" fontId="13" fillId="0" borderId="5" xfId="0" applyFont="1" applyBorder="1" applyAlignment="1">
      <alignment horizontal="right"/>
    </xf>
    <xf numFmtId="3" fontId="13" fillId="0" borderId="5" xfId="0" applyNumberFormat="1" applyFont="1" applyBorder="1"/>
    <xf numFmtId="3" fontId="13" fillId="0" borderId="5" xfId="0" applyNumberFormat="1" applyFont="1" applyBorder="1" applyAlignment="1">
      <alignment horizontal="right"/>
    </xf>
    <xf numFmtId="0" fontId="13" fillId="0" borderId="0" xfId="0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3" fontId="7" fillId="0" borderId="1" xfId="0" applyNumberFormat="1" applyFont="1" applyBorder="1"/>
    <xf numFmtId="180" fontId="13" fillId="0" borderId="0" xfId="0" applyNumberFormat="1" applyFont="1" applyBorder="1" applyAlignment="1">
      <alignment horizontal="center"/>
    </xf>
    <xf numFmtId="181" fontId="13" fillId="0" borderId="1" xfId="1" applyNumberFormat="1" applyFont="1" applyBorder="1" applyAlignment="1">
      <alignment horizontal="right"/>
    </xf>
    <xf numFmtId="180" fontId="13" fillId="0" borderId="2" xfId="0" applyNumberFormat="1" applyFont="1" applyBorder="1"/>
    <xf numFmtId="180" fontId="13" fillId="0" borderId="0" xfId="0" applyNumberFormat="1" applyFont="1"/>
    <xf numFmtId="180" fontId="13" fillId="0" borderId="1" xfId="0" applyNumberFormat="1" applyFont="1" applyBorder="1"/>
    <xf numFmtId="181" fontId="7" fillId="0" borderId="1" xfId="0" applyNumberFormat="1" applyFont="1" applyBorder="1" applyAlignment="1">
      <alignment horizontal="right"/>
    </xf>
    <xf numFmtId="180" fontId="7" fillId="0" borderId="1" xfId="0" applyNumberFormat="1" applyFont="1" applyBorder="1" applyAlignment="1">
      <alignment horizontal="right"/>
    </xf>
    <xf numFmtId="180" fontId="13" fillId="0" borderId="0" xfId="0" applyNumberFormat="1" applyFont="1" applyBorder="1"/>
    <xf numFmtId="180" fontId="13" fillId="0" borderId="1" xfId="1" applyNumberFormat="1" applyFont="1" applyBorder="1" applyAlignment="1">
      <alignment horizontal="right"/>
    </xf>
    <xf numFmtId="180" fontId="13" fillId="0" borderId="0" xfId="1" applyNumberFormat="1" applyFont="1" applyAlignment="1">
      <alignment horizontal="right"/>
    </xf>
    <xf numFmtId="180" fontId="7" fillId="0" borderId="1" xfId="1" applyNumberFormat="1" applyFont="1" applyBorder="1" applyAlignment="1">
      <alignment horizontal="right"/>
    </xf>
    <xf numFmtId="181" fontId="7" fillId="0" borderId="1" xfId="1" applyNumberFormat="1" applyFont="1" applyBorder="1" applyAlignment="1">
      <alignment horizontal="right"/>
    </xf>
    <xf numFmtId="0" fontId="7" fillId="0" borderId="3" xfId="0" applyFont="1" applyBorder="1"/>
    <xf numFmtId="180" fontId="13" fillId="0" borderId="3" xfId="0" applyNumberFormat="1" applyFont="1" applyBorder="1"/>
    <xf numFmtId="180" fontId="7" fillId="0" borderId="3" xfId="0" applyNumberFormat="1" applyFont="1" applyBorder="1" applyAlignment="1">
      <alignment horizontal="right"/>
    </xf>
    <xf numFmtId="180" fontId="7" fillId="0" borderId="0" xfId="1" applyNumberFormat="1" applyFont="1" applyAlignment="1">
      <alignment horizontal="right"/>
    </xf>
    <xf numFmtId="0" fontId="9" fillId="0" borderId="5" xfId="0" applyFont="1" applyBorder="1"/>
    <xf numFmtId="181" fontId="13" fillId="0" borderId="5" xfId="0" applyNumberFormat="1" applyFont="1" applyBorder="1" applyAlignment="1">
      <alignment horizontal="right"/>
    </xf>
    <xf numFmtId="0" fontId="13" fillId="0" borderId="0" xfId="2" applyFont="1"/>
    <xf numFmtId="0" fontId="13" fillId="0" borderId="0" xfId="2" applyFont="1" applyBorder="1"/>
    <xf numFmtId="0" fontId="13" fillId="0" borderId="0" xfId="2" applyFont="1" applyBorder="1" applyAlignment="1">
      <alignment horizontal="centerContinuous" vertical="justify"/>
    </xf>
    <xf numFmtId="0" fontId="13" fillId="0" borderId="1" xfId="2" applyFont="1" applyBorder="1"/>
    <xf numFmtId="0" fontId="7" fillId="0" borderId="1" xfId="2" applyFont="1" applyBorder="1" applyAlignment="1">
      <alignment horizontal="center"/>
    </xf>
    <xf numFmtId="49" fontId="7" fillId="0" borderId="1" xfId="2" applyNumberFormat="1" applyFont="1" applyBorder="1" applyAlignment="1">
      <alignment horizontal="right"/>
    </xf>
    <xf numFmtId="1" fontId="13" fillId="0" borderId="0" xfId="2" applyNumberFormat="1" applyFont="1" applyBorder="1"/>
    <xf numFmtId="180" fontId="13" fillId="0" borderId="0" xfId="1" applyNumberFormat="1" applyFont="1" applyBorder="1" applyAlignment="1">
      <alignment horizontal="right"/>
    </xf>
    <xf numFmtId="180" fontId="7" fillId="0" borderId="1" xfId="2" applyNumberFormat="1" applyFont="1" applyBorder="1" applyAlignment="1">
      <alignment horizontal="right"/>
    </xf>
    <xf numFmtId="0" fontId="13" fillId="0" borderId="4" xfId="2" applyFont="1" applyBorder="1"/>
    <xf numFmtId="180" fontId="13" fillId="0" borderId="4" xfId="1" applyNumberFormat="1" applyFont="1" applyBorder="1" applyAlignment="1">
      <alignment horizontal="right"/>
    </xf>
    <xf numFmtId="180" fontId="13" fillId="0" borderId="1" xfId="2" applyNumberFormat="1" applyFont="1" applyBorder="1" applyAlignment="1">
      <alignment horizontal="right"/>
    </xf>
    <xf numFmtId="0" fontId="15" fillId="0" borderId="4" xfId="2" applyFont="1" applyBorder="1"/>
    <xf numFmtId="0" fontId="3" fillId="0" borderId="4" xfId="2" applyFont="1" applyBorder="1"/>
    <xf numFmtId="0" fontId="16" fillId="0" borderId="4" xfId="2" applyFont="1" applyBorder="1"/>
    <xf numFmtId="180" fontId="14" fillId="0" borderId="1" xfId="2" applyNumberFormat="1" applyFont="1" applyBorder="1" applyAlignment="1">
      <alignment horizontal="right"/>
    </xf>
    <xf numFmtId="0" fontId="7" fillId="0" borderId="1" xfId="2" applyFont="1" applyBorder="1"/>
    <xf numFmtId="0" fontId="17" fillId="0" borderId="0" xfId="2" applyFont="1"/>
    <xf numFmtId="180" fontId="7" fillId="0" borderId="4" xfId="1" applyNumberFormat="1" applyFont="1" applyBorder="1" applyAlignment="1">
      <alignment horizontal="right"/>
    </xf>
    <xf numFmtId="0" fontId="7" fillId="0" borderId="6" xfId="2" applyFont="1" applyBorder="1"/>
    <xf numFmtId="180" fontId="7" fillId="0" borderId="6" xfId="2" applyNumberFormat="1" applyFont="1" applyBorder="1"/>
    <xf numFmtId="180" fontId="7" fillId="0" borderId="6" xfId="2" applyNumberFormat="1" applyFont="1" applyBorder="1" applyAlignment="1">
      <alignment horizontal="right"/>
    </xf>
    <xf numFmtId="0" fontId="7" fillId="0" borderId="0" xfId="2" applyFont="1"/>
    <xf numFmtId="180" fontId="7" fillId="0" borderId="0" xfId="2" applyNumberFormat="1" applyFont="1" applyBorder="1" applyAlignment="1">
      <alignment horizontal="right"/>
    </xf>
    <xf numFmtId="0" fontId="13" fillId="0" borderId="1" xfId="2" applyFont="1" applyBorder="1" applyAlignment="1">
      <alignment horizontal="right"/>
    </xf>
    <xf numFmtId="0" fontId="13" fillId="0" borderId="4" xfId="2" quotePrefix="1" applyFont="1" applyBorder="1"/>
    <xf numFmtId="49" fontId="13" fillId="0" borderId="1" xfId="2" applyNumberFormat="1" applyFont="1" applyBorder="1"/>
    <xf numFmtId="49" fontId="13" fillId="0" borderId="0" xfId="2" applyNumberFormat="1" applyFont="1"/>
    <xf numFmtId="180" fontId="13" fillId="0" borderId="4" xfId="2" applyNumberFormat="1" applyFont="1" applyBorder="1" applyAlignment="1">
      <alignment horizontal="right"/>
    </xf>
    <xf numFmtId="1" fontId="13" fillId="0" borderId="1" xfId="3" applyNumberFormat="1" applyFont="1" applyBorder="1" applyAlignment="1">
      <alignment horizontal="right"/>
    </xf>
    <xf numFmtId="0" fontId="3" fillId="0" borderId="0" xfId="2" applyFont="1"/>
    <xf numFmtId="180" fontId="13" fillId="0" borderId="0" xfId="2" applyNumberFormat="1" applyFont="1" applyBorder="1" applyAlignment="1">
      <alignment horizontal="right"/>
    </xf>
    <xf numFmtId="0" fontId="7" fillId="0" borderId="2" xfId="2" applyFont="1" applyBorder="1"/>
    <xf numFmtId="180" fontId="13" fillId="0" borderId="2" xfId="1" applyNumberFormat="1" applyFont="1" applyBorder="1" applyAlignment="1">
      <alignment horizontal="right"/>
    </xf>
    <xf numFmtId="180" fontId="7" fillId="0" borderId="2" xfId="1" applyNumberFormat="1" applyFont="1" applyBorder="1" applyAlignment="1">
      <alignment horizontal="right"/>
    </xf>
    <xf numFmtId="3" fontId="7" fillId="0" borderId="1" xfId="1" applyNumberFormat="1" applyFont="1" applyBorder="1" applyAlignment="1">
      <alignment horizontal="right"/>
    </xf>
    <xf numFmtId="0" fontId="7" fillId="0" borderId="0" xfId="2" applyFont="1" applyBorder="1"/>
    <xf numFmtId="3" fontId="7" fillId="0" borderId="6" xfId="2" applyNumberFormat="1" applyFont="1" applyBorder="1" applyAlignment="1">
      <alignment horizontal="right"/>
    </xf>
    <xf numFmtId="180" fontId="7" fillId="0" borderId="0" xfId="2" applyNumberFormat="1" applyFont="1" applyBorder="1"/>
    <xf numFmtId="3" fontId="7" fillId="0" borderId="0" xfId="2" applyNumberFormat="1" applyFont="1" applyBorder="1" applyAlignment="1">
      <alignment horizontal="right"/>
    </xf>
    <xf numFmtId="0" fontId="13" fillId="0" borderId="0" xfId="2" quotePrefix="1" applyFont="1" applyBorder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7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6" fillId="0" borderId="0" xfId="0" quotePrefix="1" applyFont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4">
    <cellStyle name="Comma" xfId="1" builtinId="3"/>
    <cellStyle name="Normal" xfId="0" builtinId="0"/>
    <cellStyle name="Standard_EADS_IST_audited" xfId="2"/>
    <cellStyle name="Standard_GuV Bil Equity CF AS DEUTSCH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281940</xdr:colOff>
      <xdr:row>0</xdr:row>
      <xdr:rowOff>22860</xdr:rowOff>
    </xdr:from>
    <xdr:to>
      <xdr:col>7</xdr:col>
      <xdr:colOff>7620</xdr:colOff>
      <xdr:row>4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5214F7D-0E66-2B88-A443-91EA050D8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2520" y="22860"/>
          <a:ext cx="179832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75" zoomScaleNormal="100" workbookViewId="0">
      <selection activeCell="H26" sqref="H26"/>
    </sheetView>
  </sheetViews>
  <sheetFormatPr defaultColWidth="14" defaultRowHeight="12"/>
  <cols>
    <col min="1" max="1" width="2.109375" style="20" customWidth="1"/>
    <col min="2" max="2" width="47.44140625" style="20" customWidth="1"/>
    <col min="3" max="3" width="4.6640625" style="20" customWidth="1"/>
    <col min="4" max="4" width="11.109375" style="56" customWidth="1"/>
    <col min="5" max="5" width="2.5546875" style="20" customWidth="1"/>
    <col min="6" max="6" width="11.109375" style="56" customWidth="1"/>
    <col min="7" max="7" width="16.5546875" style="20" customWidth="1"/>
    <col min="8" max="16384" width="14" style="20"/>
  </cols>
  <sheetData>
    <row r="1" spans="1:7" ht="15.6">
      <c r="A1" s="18" t="s">
        <v>35</v>
      </c>
      <c r="B1" s="19"/>
      <c r="C1" s="19"/>
      <c r="D1" s="23"/>
      <c r="E1" s="19"/>
      <c r="F1" s="23"/>
      <c r="G1" s="19"/>
    </row>
    <row r="2" spans="1:7" ht="18" customHeight="1">
      <c r="A2" s="18" t="s">
        <v>66</v>
      </c>
      <c r="B2" s="19"/>
      <c r="C2" s="19"/>
      <c r="D2" s="23"/>
      <c r="E2" s="19"/>
      <c r="F2" s="23"/>
      <c r="G2" s="19"/>
    </row>
    <row r="3" spans="1:7" s="24" customFormat="1" ht="18" customHeight="1">
      <c r="A3" s="18" t="s">
        <v>36</v>
      </c>
      <c r="B3" s="18"/>
      <c r="C3" s="19"/>
      <c r="D3" s="19"/>
      <c r="E3" s="19"/>
      <c r="F3" s="19"/>
      <c r="G3" s="19"/>
    </row>
    <row r="4" spans="1:7" s="24" customFormat="1" ht="18" customHeight="1">
      <c r="A4" s="159" t="s">
        <v>67</v>
      </c>
      <c r="B4" s="160"/>
      <c r="C4" s="160"/>
      <c r="D4" s="160"/>
      <c r="E4" s="160"/>
      <c r="F4" s="160"/>
      <c r="G4" s="160"/>
    </row>
    <row r="5" spans="1:7" s="24" customFormat="1" ht="18" customHeight="1">
      <c r="D5" s="33"/>
      <c r="F5" s="33"/>
    </row>
    <row r="6" spans="1:7" s="24" customFormat="1" ht="10.199999999999999">
      <c r="D6" s="41"/>
      <c r="E6" s="42"/>
      <c r="F6" s="41"/>
    </row>
    <row r="7" spans="1:7" s="57" customFormat="1" ht="15.6">
      <c r="A7" s="58" t="s">
        <v>4</v>
      </c>
      <c r="B7" s="58"/>
      <c r="C7" s="59"/>
      <c r="D7" s="60">
        <v>2001</v>
      </c>
      <c r="E7" s="60"/>
      <c r="F7" s="60" t="s">
        <v>87</v>
      </c>
    </row>
    <row r="8" spans="1:7" s="57" customFormat="1" ht="3.75" customHeight="1">
      <c r="D8" s="61"/>
      <c r="E8" s="61"/>
      <c r="F8" s="61"/>
    </row>
    <row r="9" spans="1:7" s="57" customFormat="1" ht="14.25" customHeight="1">
      <c r="A9" s="58" t="s">
        <v>68</v>
      </c>
      <c r="B9" s="58"/>
      <c r="C9" s="62"/>
      <c r="D9" s="63">
        <v>30798</v>
      </c>
      <c r="E9" s="63"/>
      <c r="F9" s="63">
        <v>24208</v>
      </c>
    </row>
    <row r="10" spans="1:7" s="57" customFormat="1" ht="14.25" customHeight="1">
      <c r="A10" s="58" t="s">
        <v>69</v>
      </c>
      <c r="B10" s="58"/>
      <c r="C10" s="62"/>
      <c r="D10" s="64">
        <v>-25235</v>
      </c>
      <c r="E10" s="64"/>
      <c r="F10" s="64">
        <v>-20072</v>
      </c>
    </row>
    <row r="11" spans="1:7" s="68" customFormat="1" ht="20.25" customHeight="1" thickBot="1">
      <c r="A11" s="65" t="s">
        <v>70</v>
      </c>
      <c r="B11" s="65"/>
      <c r="C11" s="66"/>
      <c r="D11" s="67">
        <f>SUM(D9:D10)</f>
        <v>5563</v>
      </c>
      <c r="E11" s="67"/>
      <c r="F11" s="67">
        <f>SUM(F9:F10)</f>
        <v>4136</v>
      </c>
    </row>
    <row r="12" spans="1:7" s="57" customFormat="1" ht="15.6">
      <c r="C12" s="69"/>
      <c r="D12" s="64"/>
      <c r="E12" s="64"/>
      <c r="F12" s="64"/>
    </row>
    <row r="13" spans="1:7" s="57" customFormat="1" ht="14.25" customHeight="1">
      <c r="A13" s="58" t="s">
        <v>71</v>
      </c>
      <c r="B13" s="58"/>
      <c r="C13" s="62"/>
      <c r="D13" s="63">
        <v>-2561</v>
      </c>
      <c r="E13" s="63"/>
      <c r="F13" s="63">
        <v>-2510</v>
      </c>
    </row>
    <row r="14" spans="1:7" s="57" customFormat="1" ht="14.25" customHeight="1">
      <c r="A14" s="58" t="s">
        <v>72</v>
      </c>
      <c r="B14" s="58"/>
      <c r="C14" s="62"/>
      <c r="D14" s="63">
        <v>-2046</v>
      </c>
      <c r="E14" s="63"/>
      <c r="F14" s="63">
        <v>-1339</v>
      </c>
    </row>
    <row r="15" spans="1:7" s="57" customFormat="1" ht="14.25" customHeight="1">
      <c r="A15" s="58" t="s">
        <v>106</v>
      </c>
      <c r="B15" s="58"/>
      <c r="C15" s="62"/>
      <c r="D15" s="63">
        <v>3024</v>
      </c>
      <c r="E15" s="63"/>
      <c r="F15" s="70">
        <v>342</v>
      </c>
    </row>
    <row r="16" spans="1:7" s="57" customFormat="1" ht="14.25" customHeight="1">
      <c r="A16" s="71" t="s">
        <v>107</v>
      </c>
      <c r="B16" s="71"/>
      <c r="C16" s="72"/>
      <c r="D16" s="63">
        <v>-1466</v>
      </c>
      <c r="E16" s="73"/>
      <c r="F16" s="74">
        <v>-429</v>
      </c>
    </row>
    <row r="17" spans="1:6" s="68" customFormat="1" ht="16.5" customHeight="1">
      <c r="A17" s="68" t="s">
        <v>73</v>
      </c>
      <c r="C17" s="69"/>
      <c r="D17" s="75"/>
      <c r="E17" s="76"/>
      <c r="F17" s="76"/>
    </row>
    <row r="18" spans="1:6" s="68" customFormat="1" ht="16.2" thickBot="1">
      <c r="A18" s="65"/>
      <c r="B18" s="65" t="s">
        <v>74</v>
      </c>
      <c r="C18" s="66"/>
      <c r="D18" s="77">
        <f>SUM(D11:D16)</f>
        <v>2514</v>
      </c>
      <c r="E18" s="77"/>
      <c r="F18" s="78">
        <f>SUM(F11:F16)</f>
        <v>200</v>
      </c>
    </row>
    <row r="19" spans="1:6" s="57" customFormat="1" ht="15.6">
      <c r="C19" s="69"/>
      <c r="D19" s="79"/>
      <c r="E19" s="64"/>
      <c r="F19" s="64"/>
    </row>
    <row r="20" spans="1:6" s="57" customFormat="1" ht="12" customHeight="1">
      <c r="A20" s="58" t="s">
        <v>75</v>
      </c>
      <c r="B20" s="58"/>
      <c r="C20" s="62"/>
      <c r="D20" s="70">
        <v>-513</v>
      </c>
      <c r="E20" s="63"/>
      <c r="F20" s="63">
        <v>-1315</v>
      </c>
    </row>
    <row r="21" spans="1:6" s="68" customFormat="1" ht="15" customHeight="1" thickBot="1">
      <c r="A21" s="65" t="s">
        <v>76</v>
      </c>
      <c r="B21" s="65"/>
      <c r="C21" s="66"/>
      <c r="D21" s="67">
        <f>SUM(D17:D20)</f>
        <v>2001</v>
      </c>
      <c r="E21" s="77"/>
      <c r="F21" s="67">
        <f>SUM(F17:F20)</f>
        <v>-1115</v>
      </c>
    </row>
    <row r="22" spans="1:6" s="57" customFormat="1" ht="9.75" customHeight="1">
      <c r="C22" s="69"/>
      <c r="D22" s="80"/>
      <c r="E22" s="81"/>
      <c r="F22" s="81"/>
    </row>
    <row r="23" spans="1:6" s="68" customFormat="1" ht="14.25" customHeight="1">
      <c r="A23" s="58" t="s">
        <v>77</v>
      </c>
      <c r="B23" s="82"/>
      <c r="C23" s="62"/>
      <c r="D23" s="70">
        <v>-646</v>
      </c>
      <c r="E23" s="63"/>
      <c r="F23" s="70">
        <v>220</v>
      </c>
    </row>
    <row r="24" spans="1:6" s="57" customFormat="1" ht="14.25" customHeight="1">
      <c r="A24" s="58" t="s">
        <v>60</v>
      </c>
      <c r="B24" s="58"/>
      <c r="C24" s="62"/>
      <c r="D24" s="70">
        <v>17</v>
      </c>
      <c r="E24" s="63"/>
      <c r="F24" s="70">
        <v>-14</v>
      </c>
    </row>
    <row r="25" spans="1:6" s="57" customFormat="1" ht="15.6">
      <c r="C25" s="69"/>
      <c r="D25" s="83"/>
      <c r="E25" s="84"/>
      <c r="F25" s="84"/>
    </row>
    <row r="26" spans="1:6" s="57" customFormat="1" ht="4.5" customHeight="1">
      <c r="C26" s="69"/>
      <c r="D26" s="83"/>
      <c r="E26" s="84"/>
      <c r="F26" s="84"/>
    </row>
    <row r="27" spans="1:6" s="68" customFormat="1" ht="16.2" thickBot="1">
      <c r="A27" s="65" t="s">
        <v>38</v>
      </c>
      <c r="B27" s="65"/>
      <c r="C27" s="66"/>
      <c r="D27" s="77">
        <f>SUM(D21:D24)</f>
        <v>1372</v>
      </c>
      <c r="E27" s="77"/>
      <c r="F27" s="78">
        <f>SUM(F21:F24)</f>
        <v>-909</v>
      </c>
    </row>
    <row r="28" spans="1:6" s="24" customFormat="1" ht="10.199999999999999">
      <c r="A28" s="31"/>
      <c r="B28" s="21"/>
      <c r="C28" s="22"/>
      <c r="D28" s="45"/>
      <c r="E28" s="45"/>
      <c r="F28" s="46"/>
    </row>
    <row r="29" spans="1:6" s="24" customFormat="1" ht="10.199999999999999" hidden="1">
      <c r="A29" s="21" t="s">
        <v>78</v>
      </c>
      <c r="B29" s="21"/>
      <c r="C29" s="22"/>
      <c r="D29" s="36" t="s">
        <v>79</v>
      </c>
      <c r="E29" s="45"/>
      <c r="F29" s="47" t="s">
        <v>80</v>
      </c>
    </row>
    <row r="30" spans="1:6" s="24" customFormat="1" ht="10.199999999999999" hidden="1">
      <c r="A30" s="27" t="s">
        <v>81</v>
      </c>
      <c r="B30" s="27"/>
      <c r="C30" s="30"/>
      <c r="D30" s="32" t="s">
        <v>79</v>
      </c>
      <c r="E30" s="48"/>
      <c r="F30" s="35">
        <v>0</v>
      </c>
    </row>
    <row r="31" spans="1:6" s="24" customFormat="1" ht="10.199999999999999" hidden="1">
      <c r="A31" s="21" t="s">
        <v>82</v>
      </c>
      <c r="B31" s="21"/>
      <c r="C31" s="22"/>
      <c r="D31" s="36" t="s">
        <v>79</v>
      </c>
      <c r="E31" s="45"/>
      <c r="F31" s="36" t="str">
        <f>F29</f>
        <v>403,687,775</v>
      </c>
    </row>
    <row r="32" spans="1:6" s="24" customFormat="1" ht="10.199999999999999" hidden="1">
      <c r="A32" s="21"/>
      <c r="B32" s="21"/>
      <c r="C32" s="22"/>
      <c r="D32" s="36"/>
      <c r="E32" s="45"/>
      <c r="F32" s="49"/>
    </row>
    <row r="33" spans="1:6" s="24" customFormat="1" ht="10.199999999999999" hidden="1">
      <c r="A33" s="31" t="s">
        <v>83</v>
      </c>
      <c r="B33" s="21"/>
      <c r="C33" s="22"/>
      <c r="D33" s="36"/>
      <c r="E33" s="45"/>
      <c r="F33" s="49"/>
    </row>
    <row r="34" spans="1:6" s="24" customFormat="1" ht="10.199999999999999" hidden="1">
      <c r="A34" s="21" t="s">
        <v>84</v>
      </c>
      <c r="B34" s="21"/>
      <c r="C34" s="22"/>
      <c r="D34" s="36" t="s">
        <v>79</v>
      </c>
      <c r="E34" s="45"/>
      <c r="F34" s="50" t="s">
        <v>85</v>
      </c>
    </row>
    <row r="35" spans="1:6" s="24" customFormat="1" ht="10.8" hidden="1" thickBot="1">
      <c r="A35" s="51" t="s">
        <v>86</v>
      </c>
      <c r="B35" s="51"/>
      <c r="C35" s="43"/>
      <c r="D35" s="52" t="s">
        <v>79</v>
      </c>
      <c r="E35" s="53"/>
      <c r="F35" s="54" t="str">
        <f>F34</f>
        <v>(1.60)</v>
      </c>
    </row>
    <row r="36" spans="1:6" s="24" customFormat="1" ht="10.199999999999999" hidden="1">
      <c r="C36" s="44"/>
    </row>
    <row r="37" spans="1:6" s="24" customFormat="1" ht="10.199999999999999">
      <c r="C37" s="44"/>
    </row>
    <row r="38" spans="1:6" s="155" customFormat="1" ht="13.8">
      <c r="A38" s="155" t="s">
        <v>88</v>
      </c>
      <c r="B38" s="155" t="s">
        <v>89</v>
      </c>
      <c r="C38" s="156"/>
      <c r="D38" s="157"/>
      <c r="E38" s="156"/>
      <c r="F38" s="157"/>
    </row>
    <row r="39" spans="1:6" s="155" customFormat="1" ht="13.8">
      <c r="B39" s="155" t="s">
        <v>90</v>
      </c>
      <c r="C39" s="156"/>
      <c r="D39" s="157"/>
      <c r="E39" s="156"/>
      <c r="F39" s="157"/>
    </row>
    <row r="40" spans="1:6" s="155" customFormat="1" ht="13.8">
      <c r="C40" s="156"/>
      <c r="D40" s="157"/>
      <c r="E40" s="156"/>
      <c r="F40" s="157"/>
    </row>
    <row r="41" spans="1:6" s="155" customFormat="1" ht="13.8">
      <c r="A41" s="155" t="s">
        <v>110</v>
      </c>
      <c r="C41" s="156"/>
      <c r="D41" s="157"/>
      <c r="E41" s="156"/>
      <c r="F41" s="157"/>
    </row>
    <row r="42" spans="1:6" s="155" customFormat="1" ht="13.8">
      <c r="C42" s="156"/>
      <c r="D42" s="157"/>
      <c r="E42" s="156"/>
      <c r="F42" s="157"/>
    </row>
    <row r="43" spans="1:6" s="155" customFormat="1" ht="13.8">
      <c r="A43" s="155" t="s">
        <v>108</v>
      </c>
      <c r="C43" s="156"/>
      <c r="D43" s="157"/>
      <c r="E43" s="156"/>
      <c r="F43" s="157"/>
    </row>
    <row r="44" spans="1:6" s="155" customFormat="1" ht="13.8">
      <c r="A44" s="155" t="s">
        <v>103</v>
      </c>
      <c r="C44" s="156"/>
      <c r="D44" s="157"/>
      <c r="E44" s="156"/>
      <c r="F44" s="157"/>
    </row>
    <row r="45" spans="1:6" s="155" customFormat="1" ht="13.8">
      <c r="A45" s="155" t="s">
        <v>105</v>
      </c>
      <c r="C45" s="156"/>
      <c r="D45" s="157"/>
      <c r="E45" s="156"/>
      <c r="F45" s="157"/>
    </row>
    <row r="46" spans="1:6" s="155" customFormat="1" ht="13.8">
      <c r="A46" s="155" t="s">
        <v>104</v>
      </c>
      <c r="C46" s="156"/>
      <c r="D46" s="157"/>
      <c r="E46" s="156"/>
      <c r="F46" s="157"/>
    </row>
    <row r="47" spans="1:6" s="155" customFormat="1" ht="13.8">
      <c r="C47" s="156"/>
      <c r="D47" s="157"/>
      <c r="E47" s="156"/>
      <c r="F47" s="157"/>
    </row>
    <row r="48" spans="1:6" s="57" customFormat="1" ht="15.6">
      <c r="A48" s="58" t="s">
        <v>4</v>
      </c>
      <c r="B48" s="58"/>
      <c r="C48" s="59"/>
      <c r="D48" s="60">
        <v>2001</v>
      </c>
      <c r="E48" s="60"/>
      <c r="F48" s="60" t="s">
        <v>87</v>
      </c>
    </row>
    <row r="49" spans="1:6" s="68" customFormat="1" ht="16.5" customHeight="1">
      <c r="A49" s="68" t="s">
        <v>73</v>
      </c>
      <c r="C49" s="69"/>
      <c r="D49" s="75"/>
      <c r="E49" s="76"/>
      <c r="F49" s="76"/>
    </row>
    <row r="50" spans="1:6" s="68" customFormat="1" ht="16.2" thickBot="1">
      <c r="A50" s="65"/>
      <c r="B50" s="85" t="s">
        <v>74</v>
      </c>
      <c r="C50" s="86"/>
      <c r="D50" s="87">
        <f>+D18</f>
        <v>2514</v>
      </c>
      <c r="E50" s="87"/>
      <c r="F50" s="87">
        <f>+F18</f>
        <v>200</v>
      </c>
    </row>
    <row r="51" spans="1:6" s="57" customFormat="1" ht="15.6">
      <c r="A51" s="57" t="s">
        <v>91</v>
      </c>
      <c r="B51" s="88"/>
      <c r="C51" s="89"/>
      <c r="D51" s="90">
        <v>-27</v>
      </c>
      <c r="E51" s="91"/>
      <c r="F51" s="90">
        <v>111</v>
      </c>
    </row>
    <row r="52" spans="1:6" s="57" customFormat="1" ht="15.6">
      <c r="A52" s="57" t="s">
        <v>92</v>
      </c>
      <c r="B52" s="92"/>
      <c r="C52" s="86"/>
      <c r="D52" s="93">
        <v>1466</v>
      </c>
      <c r="E52" s="94"/>
      <c r="F52" s="93">
        <v>429</v>
      </c>
    </row>
    <row r="53" spans="1:6" s="57" customFormat="1" ht="15.6">
      <c r="A53" s="57" t="s">
        <v>93</v>
      </c>
      <c r="B53" s="92"/>
      <c r="C53" s="86"/>
      <c r="D53" s="93">
        <v>260</v>
      </c>
      <c r="E53" s="94"/>
      <c r="F53" s="93">
        <v>176</v>
      </c>
    </row>
    <row r="54" spans="1:6" s="57" customFormat="1" ht="15.6">
      <c r="A54" s="57" t="s">
        <v>94</v>
      </c>
      <c r="B54" s="92"/>
      <c r="C54" s="86"/>
      <c r="D54" s="93">
        <v>275</v>
      </c>
      <c r="E54" s="94"/>
      <c r="F54" s="93">
        <v>483</v>
      </c>
    </row>
    <row r="55" spans="1:6" s="57" customFormat="1" ht="15.6">
      <c r="A55" s="57" t="s">
        <v>109</v>
      </c>
      <c r="B55" s="92"/>
      <c r="C55" s="86"/>
      <c r="D55" s="93">
        <f>-2537-257</f>
        <v>-2794</v>
      </c>
      <c r="E55" s="94"/>
      <c r="F55" s="93">
        <v>0</v>
      </c>
    </row>
    <row r="56" spans="1:6" s="68" customFormat="1" ht="15.6">
      <c r="A56" s="68" t="s">
        <v>95</v>
      </c>
      <c r="B56" s="82"/>
      <c r="C56" s="60"/>
      <c r="D56" s="95">
        <f>SUM(D50:D55)</f>
        <v>1694</v>
      </c>
      <c r="E56" s="95"/>
      <c r="F56" s="95">
        <f>SUM(F50:F55)</f>
        <v>1399</v>
      </c>
    </row>
    <row r="57" spans="1:6">
      <c r="A57" s="24"/>
      <c r="B57" s="24"/>
      <c r="C57" s="55"/>
      <c r="E57" s="55"/>
    </row>
    <row r="58" spans="1:6" ht="15.6">
      <c r="A58" s="24"/>
      <c r="B58" s="57"/>
      <c r="C58" s="55"/>
      <c r="E58" s="55"/>
    </row>
    <row r="59" spans="1:6">
      <c r="C59" s="55"/>
      <c r="E59" s="55"/>
    </row>
    <row r="60" spans="1:6">
      <c r="C60" s="55"/>
      <c r="E60" s="55"/>
    </row>
    <row r="61" spans="1:6">
      <c r="C61" s="55"/>
      <c r="E61" s="55"/>
    </row>
    <row r="62" spans="1:6">
      <c r="E62" s="55"/>
    </row>
    <row r="63" spans="1:6">
      <c r="C63" s="55"/>
    </row>
    <row r="64" spans="1:6">
      <c r="C64" s="55"/>
      <c r="E64" s="55"/>
    </row>
    <row r="65" spans="3:5">
      <c r="C65" s="55"/>
      <c r="E65" s="55"/>
    </row>
    <row r="66" spans="3:5">
      <c r="C66" s="55"/>
      <c r="E66" s="55"/>
    </row>
    <row r="67" spans="3:5">
      <c r="C67" s="55"/>
      <c r="E67" s="55"/>
    </row>
    <row r="68" spans="3:5">
      <c r="C68" s="55"/>
      <c r="E68" s="55"/>
    </row>
    <row r="69" spans="3:5">
      <c r="C69" s="55"/>
      <c r="E69" s="55"/>
    </row>
    <row r="70" spans="3:5">
      <c r="C70" s="55"/>
      <c r="E70" s="55"/>
    </row>
    <row r="71" spans="3:5">
      <c r="C71" s="55"/>
      <c r="E71" s="55"/>
    </row>
    <row r="72" spans="3:5">
      <c r="C72" s="55"/>
      <c r="E72" s="55"/>
    </row>
    <row r="73" spans="3:5">
      <c r="C73" s="55"/>
      <c r="E73" s="55"/>
    </row>
    <row r="74" spans="3:5">
      <c r="C74" s="55"/>
      <c r="E74" s="55"/>
    </row>
    <row r="75" spans="3:5">
      <c r="C75" s="55"/>
      <c r="E75" s="55"/>
    </row>
    <row r="76" spans="3:5">
      <c r="C76" s="55"/>
      <c r="E76" s="55"/>
    </row>
    <row r="77" spans="3:5">
      <c r="C77" s="55"/>
      <c r="E77" s="55"/>
    </row>
    <row r="78" spans="3:5">
      <c r="C78" s="55"/>
      <c r="E78" s="55"/>
    </row>
    <row r="79" spans="3:5">
      <c r="C79" s="55"/>
      <c r="E79" s="55"/>
    </row>
    <row r="80" spans="3:5">
      <c r="C80" s="55"/>
      <c r="E80" s="55"/>
    </row>
    <row r="81" spans="3:5">
      <c r="C81" s="55"/>
      <c r="E81" s="55"/>
    </row>
    <row r="82" spans="3:5">
      <c r="C82" s="55"/>
      <c r="E82" s="55"/>
    </row>
    <row r="83" spans="3:5">
      <c r="C83" s="55"/>
      <c r="E83" s="55"/>
    </row>
    <row r="84" spans="3:5">
      <c r="C84" s="55"/>
      <c r="E84" s="55"/>
    </row>
    <row r="85" spans="3:5">
      <c r="C85" s="55"/>
      <c r="E85" s="55"/>
    </row>
    <row r="86" spans="3:5">
      <c r="C86" s="55"/>
      <c r="E86" s="55"/>
    </row>
    <row r="87" spans="3:5">
      <c r="C87" s="55"/>
      <c r="E87" s="55"/>
    </row>
    <row r="88" spans="3:5">
      <c r="C88" s="55"/>
      <c r="E88" s="55"/>
    </row>
    <row r="89" spans="3:5">
      <c r="C89" s="55"/>
      <c r="E89" s="55"/>
    </row>
    <row r="90" spans="3:5">
      <c r="C90" s="55"/>
      <c r="E90" s="55"/>
    </row>
    <row r="91" spans="3:5">
      <c r="C91" s="55"/>
      <c r="E91" s="55"/>
    </row>
    <row r="92" spans="3:5">
      <c r="C92" s="55"/>
      <c r="E92" s="55"/>
    </row>
    <row r="93" spans="3:5">
      <c r="C93" s="55"/>
      <c r="E93" s="55"/>
    </row>
    <row r="94" spans="3:5">
      <c r="C94" s="55"/>
      <c r="E94" s="55"/>
    </row>
    <row r="95" spans="3:5">
      <c r="C95" s="55"/>
      <c r="E95" s="55"/>
    </row>
    <row r="96" spans="3:5">
      <c r="C96" s="55"/>
      <c r="E96" s="55"/>
    </row>
    <row r="97" spans="3:5">
      <c r="C97" s="55"/>
      <c r="E97" s="55"/>
    </row>
    <row r="98" spans="3:5">
      <c r="C98" s="55"/>
      <c r="E98" s="55"/>
    </row>
    <row r="99" spans="3:5">
      <c r="C99" s="55"/>
      <c r="E99" s="55"/>
    </row>
    <row r="100" spans="3:5">
      <c r="C100" s="55"/>
      <c r="E100" s="55"/>
    </row>
    <row r="101" spans="3:5">
      <c r="C101" s="55"/>
      <c r="E101" s="55"/>
    </row>
    <row r="102" spans="3:5">
      <c r="C102" s="55"/>
      <c r="E102" s="55"/>
    </row>
    <row r="103" spans="3:5">
      <c r="C103" s="55"/>
      <c r="E103" s="55"/>
    </row>
    <row r="104" spans="3:5">
      <c r="C104" s="55"/>
      <c r="E104" s="55"/>
    </row>
    <row r="105" spans="3:5">
      <c r="C105" s="55"/>
      <c r="E105" s="55"/>
    </row>
    <row r="106" spans="3:5">
      <c r="C106" s="55"/>
      <c r="E106" s="55"/>
    </row>
    <row r="107" spans="3:5">
      <c r="C107" s="55"/>
      <c r="E107" s="55"/>
    </row>
    <row r="108" spans="3:5">
      <c r="C108" s="55"/>
      <c r="E108" s="55"/>
    </row>
    <row r="109" spans="3:5">
      <c r="C109" s="55"/>
      <c r="E109" s="55"/>
    </row>
    <row r="110" spans="3:5">
      <c r="C110" s="55"/>
      <c r="E110" s="55"/>
    </row>
    <row r="111" spans="3:5">
      <c r="C111" s="55"/>
      <c r="E111" s="55"/>
    </row>
    <row r="112" spans="3:5">
      <c r="C112" s="55"/>
      <c r="E112" s="55"/>
    </row>
    <row r="113" spans="3:5">
      <c r="C113" s="55"/>
      <c r="E113" s="55"/>
    </row>
    <row r="114" spans="3:5">
      <c r="C114" s="55"/>
      <c r="E114" s="55"/>
    </row>
    <row r="115" spans="3:5">
      <c r="C115" s="55"/>
      <c r="E115" s="55"/>
    </row>
    <row r="116" spans="3:5">
      <c r="C116" s="55"/>
      <c r="E116" s="55"/>
    </row>
    <row r="117" spans="3:5">
      <c r="E117" s="55"/>
    </row>
  </sheetData>
  <mergeCells count="1">
    <mergeCell ref="A4:G4"/>
  </mergeCells>
  <pageMargins left="0.47" right="0.28999999999999998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8" zoomScaleNormal="100" workbookViewId="0">
      <pane ySplit="720" topLeftCell="A36" activePane="bottomLeft"/>
      <selection activeCell="B3" sqref="B3"/>
      <selection pane="bottomLeft" activeCell="B3" sqref="B3"/>
    </sheetView>
  </sheetViews>
  <sheetFormatPr defaultColWidth="14" defaultRowHeight="12"/>
  <cols>
    <col min="1" max="1" width="43.88671875" style="20" customWidth="1"/>
    <col min="2" max="2" width="9.109375" style="38" customWidth="1"/>
    <col min="3" max="3" width="10.88671875" style="20" customWidth="1"/>
    <col min="4" max="4" width="2.88671875" style="20" customWidth="1"/>
    <col min="5" max="5" width="10.88671875" style="20" customWidth="1"/>
    <col min="6" max="16384" width="14" style="20"/>
  </cols>
  <sheetData>
    <row r="1" spans="1:5">
      <c r="B1" s="20"/>
    </row>
    <row r="2" spans="1:5" ht="15.6">
      <c r="A2" s="18" t="s">
        <v>35</v>
      </c>
      <c r="B2" s="19"/>
      <c r="C2" s="19"/>
      <c r="D2" s="19"/>
      <c r="E2" s="19"/>
    </row>
    <row r="3" spans="1:5" ht="18" customHeight="1">
      <c r="A3" s="18" t="s">
        <v>39</v>
      </c>
      <c r="B3" s="19"/>
      <c r="C3" s="23"/>
      <c r="D3" s="23"/>
      <c r="E3" s="23"/>
    </row>
    <row r="4" spans="1:5" ht="18" customHeight="1">
      <c r="A4" s="161" t="s">
        <v>40</v>
      </c>
      <c r="B4" s="161"/>
      <c r="C4" s="161"/>
      <c r="D4" s="161"/>
      <c r="E4" s="161"/>
    </row>
    <row r="5" spans="1:5" ht="18" customHeight="1">
      <c r="A5" s="162" t="s">
        <v>100</v>
      </c>
      <c r="B5" s="163"/>
      <c r="C5" s="163"/>
      <c r="D5" s="163"/>
      <c r="E5" s="163"/>
    </row>
    <row r="6" spans="1:5" s="24" customFormat="1" ht="10.199999999999999">
      <c r="C6" s="25"/>
      <c r="D6" s="26"/>
      <c r="E6" s="25"/>
    </row>
    <row r="7" spans="1:5" s="24" customFormat="1" ht="10.95" customHeight="1">
      <c r="A7" s="27" t="s">
        <v>4</v>
      </c>
      <c r="B7" s="27"/>
      <c r="C7" s="28"/>
      <c r="D7" s="28"/>
      <c r="E7" s="28"/>
    </row>
    <row r="8" spans="1:5" s="57" customFormat="1" ht="14.25" customHeight="1">
      <c r="A8" s="82" t="s">
        <v>41</v>
      </c>
      <c r="B8" s="62"/>
      <c r="C8" s="60">
        <v>2001</v>
      </c>
      <c r="D8" s="60"/>
      <c r="E8" s="60" t="s">
        <v>99</v>
      </c>
    </row>
    <row r="9" spans="1:5" s="57" customFormat="1" ht="15.6">
      <c r="A9" s="85"/>
      <c r="B9" s="92"/>
      <c r="C9" s="96"/>
      <c r="D9" s="96"/>
      <c r="E9" s="96"/>
    </row>
    <row r="10" spans="1:5" s="57" customFormat="1" ht="14.25" customHeight="1">
      <c r="A10" s="58" t="s">
        <v>42</v>
      </c>
      <c r="B10" s="70"/>
      <c r="C10" s="63">
        <v>10588</v>
      </c>
      <c r="D10" s="70"/>
      <c r="E10" s="97">
        <v>8165</v>
      </c>
    </row>
    <row r="11" spans="1:5" s="57" customFormat="1" ht="14.25" customHeight="1">
      <c r="A11" s="58" t="s">
        <v>43</v>
      </c>
      <c r="B11" s="70"/>
      <c r="C11" s="63">
        <v>10050</v>
      </c>
      <c r="D11" s="70"/>
      <c r="E11" s="63">
        <v>8120</v>
      </c>
    </row>
    <row r="12" spans="1:5" s="57" customFormat="1" ht="14.25" customHeight="1">
      <c r="A12" s="58" t="s">
        <v>44</v>
      </c>
      <c r="B12" s="70"/>
      <c r="C12" s="63">
        <v>4726</v>
      </c>
      <c r="D12" s="70"/>
      <c r="E12" s="97">
        <v>4609</v>
      </c>
    </row>
    <row r="13" spans="1:5" s="68" customFormat="1" ht="18" customHeight="1" thickBot="1">
      <c r="A13" s="65" t="s">
        <v>45</v>
      </c>
      <c r="B13" s="98"/>
      <c r="C13" s="77">
        <f>SUM(C10:C12)</f>
        <v>25364</v>
      </c>
      <c r="D13" s="78"/>
      <c r="E13" s="77">
        <f>SUM(E10:E12)</f>
        <v>20894</v>
      </c>
    </row>
    <row r="14" spans="1:5" s="57" customFormat="1" ht="15.6">
      <c r="B14" s="99"/>
      <c r="C14" s="64"/>
      <c r="D14" s="79"/>
      <c r="E14" s="79"/>
    </row>
    <row r="15" spans="1:5" s="57" customFormat="1" ht="14.25" customHeight="1">
      <c r="A15" s="58" t="s">
        <v>46</v>
      </c>
      <c r="B15" s="100"/>
      <c r="C15" s="63">
        <v>2469</v>
      </c>
      <c r="D15" s="70"/>
      <c r="E15" s="97">
        <v>2081</v>
      </c>
    </row>
    <row r="16" spans="1:5" s="57" customFormat="1" ht="14.25" customHeight="1">
      <c r="A16" s="58" t="s">
        <v>47</v>
      </c>
      <c r="B16" s="100"/>
      <c r="C16" s="63">
        <v>5183</v>
      </c>
      <c r="D16" s="70"/>
      <c r="E16" s="63">
        <v>4118</v>
      </c>
    </row>
    <row r="17" spans="1:5" s="57" customFormat="1" ht="14.25" customHeight="1">
      <c r="A17" s="58" t="s">
        <v>48</v>
      </c>
      <c r="B17" s="100"/>
      <c r="C17" s="63">
        <v>2633</v>
      </c>
      <c r="D17" s="70"/>
      <c r="E17" s="63">
        <v>2624</v>
      </c>
    </row>
    <row r="18" spans="1:5" s="57" customFormat="1" ht="14.25" customHeight="1">
      <c r="A18" s="58" t="s">
        <v>49</v>
      </c>
      <c r="B18" s="100"/>
      <c r="C18" s="63">
        <v>5341</v>
      </c>
      <c r="D18" s="70"/>
      <c r="E18" s="97">
        <v>4682</v>
      </c>
    </row>
    <row r="19" spans="1:5" s="57" customFormat="1" ht="14.25" customHeight="1">
      <c r="A19" s="58" t="s">
        <v>50</v>
      </c>
      <c r="B19" s="100"/>
      <c r="C19" s="63">
        <v>2692</v>
      </c>
      <c r="D19" s="70"/>
      <c r="E19" s="97">
        <v>3240</v>
      </c>
    </row>
    <row r="20" spans="1:5" s="68" customFormat="1" ht="16.95" customHeight="1" thickBot="1">
      <c r="A20" s="65" t="s">
        <v>51</v>
      </c>
      <c r="B20" s="98"/>
      <c r="C20" s="77">
        <f>SUM(C15:C19)</f>
        <v>18318</v>
      </c>
      <c r="D20" s="78"/>
      <c r="E20" s="77">
        <f>SUM(E15:E19)</f>
        <v>16745</v>
      </c>
    </row>
    <row r="21" spans="1:5" s="57" customFormat="1" ht="15.6">
      <c r="B21" s="99"/>
      <c r="C21" s="64"/>
      <c r="D21" s="79"/>
      <c r="E21" s="79"/>
    </row>
    <row r="22" spans="1:5" s="68" customFormat="1" ht="14.25" customHeight="1">
      <c r="A22" s="82" t="s">
        <v>52</v>
      </c>
      <c r="B22" s="100"/>
      <c r="C22" s="101">
        <v>4288</v>
      </c>
      <c r="D22" s="102"/>
      <c r="E22" s="101">
        <v>3151</v>
      </c>
    </row>
    <row r="23" spans="1:5" s="68" customFormat="1" ht="18" customHeight="1" thickBot="1">
      <c r="A23" s="65" t="s">
        <v>53</v>
      </c>
      <c r="B23" s="98"/>
      <c r="C23" s="78">
        <v>745</v>
      </c>
      <c r="D23" s="78"/>
      <c r="E23" s="78">
        <v>654</v>
      </c>
    </row>
    <row r="24" spans="1:5" s="57" customFormat="1" ht="13.5" customHeight="1">
      <c r="A24" s="85"/>
      <c r="B24" s="103"/>
      <c r="C24" s="81"/>
      <c r="D24" s="80"/>
      <c r="E24" s="80"/>
    </row>
    <row r="25" spans="1:5" s="68" customFormat="1" ht="16.2" thickBot="1">
      <c r="A25" s="65" t="s">
        <v>54</v>
      </c>
      <c r="B25" s="98"/>
      <c r="C25" s="77">
        <f>C13+C20+C22+C23</f>
        <v>48715</v>
      </c>
      <c r="D25" s="78"/>
      <c r="E25" s="77">
        <f>E13+E20+E22+E23</f>
        <v>41444</v>
      </c>
    </row>
    <row r="26" spans="1:5" s="57" customFormat="1" ht="15.6">
      <c r="A26" s="85"/>
      <c r="B26" s="103"/>
      <c r="C26" s="84"/>
      <c r="D26" s="83"/>
      <c r="E26" s="83"/>
    </row>
    <row r="27" spans="1:5" s="57" customFormat="1" ht="14.25" customHeight="1">
      <c r="A27" s="82" t="s">
        <v>55</v>
      </c>
      <c r="B27" s="100"/>
      <c r="C27" s="63"/>
      <c r="D27" s="70"/>
      <c r="E27" s="70"/>
    </row>
    <row r="28" spans="1:5" s="57" customFormat="1" ht="14.25" customHeight="1">
      <c r="A28" s="58" t="s">
        <v>56</v>
      </c>
      <c r="B28" s="100"/>
      <c r="C28" s="104">
        <v>809</v>
      </c>
      <c r="D28" s="104"/>
      <c r="E28" s="104">
        <v>807</v>
      </c>
    </row>
    <row r="29" spans="1:5" s="57" customFormat="1" ht="14.25" hidden="1" customHeight="1">
      <c r="A29" s="58" t="s">
        <v>57</v>
      </c>
      <c r="B29" s="100"/>
      <c r="C29" s="97"/>
      <c r="D29" s="104"/>
      <c r="E29" s="97"/>
    </row>
    <row r="30" spans="1:5" s="57" customFormat="1" ht="14.25" customHeight="1">
      <c r="A30" s="58" t="s">
        <v>37</v>
      </c>
      <c r="B30" s="100"/>
      <c r="C30" s="97">
        <v>10346</v>
      </c>
      <c r="D30" s="104"/>
      <c r="E30" s="97">
        <v>9359</v>
      </c>
    </row>
    <row r="31" spans="1:5" s="57" customFormat="1" ht="14.25" customHeight="1">
      <c r="A31" s="58" t="s">
        <v>58</v>
      </c>
      <c r="B31" s="100"/>
      <c r="C31" s="97">
        <v>-1278</v>
      </c>
      <c r="D31" s="104"/>
      <c r="E31" s="104">
        <v>84</v>
      </c>
    </row>
    <row r="32" spans="1:5" s="68" customFormat="1" ht="16.95" customHeight="1" thickBot="1">
      <c r="A32" s="65" t="s">
        <v>59</v>
      </c>
      <c r="B32" s="98"/>
      <c r="C32" s="77">
        <f>SUM(C28:C31)</f>
        <v>9877</v>
      </c>
      <c r="D32" s="78"/>
      <c r="E32" s="77">
        <f>SUM(E28:E31)</f>
        <v>10250</v>
      </c>
    </row>
    <row r="33" spans="1:6" s="57" customFormat="1" ht="15.6">
      <c r="B33" s="99"/>
      <c r="C33" s="105"/>
      <c r="D33" s="105"/>
      <c r="E33" s="105"/>
    </row>
    <row r="34" spans="1:6" s="57" customFormat="1" ht="14.25" customHeight="1">
      <c r="A34" s="82" t="s">
        <v>60</v>
      </c>
      <c r="B34" s="100"/>
      <c r="C34" s="106">
        <v>559</v>
      </c>
      <c r="D34" s="106"/>
      <c r="E34" s="106">
        <v>221</v>
      </c>
    </row>
    <row r="35" spans="1:6" s="57" customFormat="1" ht="15.75" customHeight="1">
      <c r="A35" s="82" t="s">
        <v>112</v>
      </c>
      <c r="B35" s="100"/>
      <c r="C35" s="107">
        <v>11918</v>
      </c>
      <c r="D35" s="106"/>
      <c r="E35" s="107">
        <v>8684</v>
      </c>
    </row>
    <row r="36" spans="1:6" s="57" customFormat="1" ht="15.6">
      <c r="B36" s="99"/>
      <c r="C36" s="79"/>
      <c r="D36" s="79"/>
      <c r="E36" s="79"/>
    </row>
    <row r="37" spans="1:6" s="57" customFormat="1" ht="14.25" customHeight="1">
      <c r="A37" s="58" t="s">
        <v>61</v>
      </c>
      <c r="B37" s="100"/>
      <c r="C37" s="97">
        <v>6500</v>
      </c>
      <c r="D37" s="104"/>
      <c r="E37" s="97">
        <v>5779</v>
      </c>
    </row>
    <row r="38" spans="1:6" s="57" customFormat="1" ht="14.25" customHeight="1">
      <c r="A38" s="58" t="s">
        <v>62</v>
      </c>
      <c r="B38" s="100"/>
      <c r="C38" s="97">
        <v>5466</v>
      </c>
      <c r="D38" s="104"/>
      <c r="E38" s="97">
        <v>4268</v>
      </c>
    </row>
    <row r="39" spans="1:6" s="57" customFormat="1" ht="14.25" customHeight="1">
      <c r="A39" s="58" t="s">
        <v>111</v>
      </c>
      <c r="B39" s="100"/>
      <c r="C39" s="97">
        <v>10631</v>
      </c>
      <c r="D39" s="104"/>
      <c r="E39" s="97">
        <v>8200</v>
      </c>
    </row>
    <row r="40" spans="1:6" s="68" customFormat="1" ht="17.399999999999999" customHeight="1" thickBot="1">
      <c r="A40" s="108" t="s">
        <v>63</v>
      </c>
      <c r="B40" s="109"/>
      <c r="C40" s="77">
        <f>SUM(C37:C39)</f>
        <v>22597</v>
      </c>
      <c r="D40" s="110"/>
      <c r="E40" s="67">
        <f>SUM(E37:E39)</f>
        <v>18247</v>
      </c>
    </row>
    <row r="41" spans="1:6" s="57" customFormat="1" ht="15.6">
      <c r="B41" s="99"/>
      <c r="C41" s="111"/>
      <c r="D41" s="111"/>
      <c r="E41" s="111"/>
    </row>
    <row r="42" spans="1:6" s="68" customFormat="1" ht="15.6">
      <c r="A42" s="82" t="s">
        <v>52</v>
      </c>
      <c r="B42" s="100"/>
      <c r="C42" s="106">
        <v>806</v>
      </c>
      <c r="D42" s="106"/>
      <c r="E42" s="107">
        <v>1128</v>
      </c>
    </row>
    <row r="43" spans="1:6" s="68" customFormat="1" ht="18" customHeight="1">
      <c r="A43" s="82" t="s">
        <v>64</v>
      </c>
      <c r="B43" s="100"/>
      <c r="C43" s="107">
        <v>2958</v>
      </c>
      <c r="D43" s="106"/>
      <c r="E43" s="107">
        <v>2914</v>
      </c>
    </row>
    <row r="44" spans="1:6" s="57" customFormat="1" ht="15.6">
      <c r="A44" s="68"/>
      <c r="B44" s="99"/>
      <c r="C44" s="75"/>
      <c r="D44" s="75"/>
      <c r="E44" s="75"/>
    </row>
    <row r="45" spans="1:6" s="68" customFormat="1" ht="16.2" thickBot="1">
      <c r="A45" s="65" t="s">
        <v>65</v>
      </c>
      <c r="B45" s="98"/>
      <c r="C45" s="77">
        <f>C32+C34+C35+C40+C42+C43</f>
        <v>48715</v>
      </c>
      <c r="D45" s="78"/>
      <c r="E45" s="77">
        <f>E32+E34+E35+E40+E42+E43</f>
        <v>41444</v>
      </c>
    </row>
    <row r="46" spans="1:6" s="24" customFormat="1" ht="10.199999999999999">
      <c r="B46" s="34"/>
      <c r="C46" s="37"/>
      <c r="D46" s="37"/>
      <c r="E46" s="37"/>
    </row>
    <row r="47" spans="1:6" s="24" customFormat="1" ht="15.6">
      <c r="A47" s="57" t="s">
        <v>98</v>
      </c>
      <c r="B47" s="34"/>
      <c r="C47" s="34"/>
      <c r="D47" s="34"/>
      <c r="E47" s="34"/>
    </row>
    <row r="48" spans="1:6" s="57" customFormat="1" ht="15.6">
      <c r="A48" s="57" t="s">
        <v>90</v>
      </c>
      <c r="C48" s="69"/>
      <c r="D48" s="68"/>
      <c r="E48" s="69"/>
      <c r="F48" s="68"/>
    </row>
    <row r="49" spans="1:6" s="57" customFormat="1" ht="15.6">
      <c r="C49" s="158">
        <v>2001</v>
      </c>
      <c r="D49" s="68"/>
      <c r="E49" s="158" t="s">
        <v>87</v>
      </c>
      <c r="F49" s="68"/>
    </row>
    <row r="50" spans="1:6" s="57" customFormat="1" ht="15.6">
      <c r="A50" s="57" t="s">
        <v>113</v>
      </c>
      <c r="C50" s="69">
        <v>3673</v>
      </c>
      <c r="D50" s="68"/>
      <c r="E50" s="69">
        <v>1140</v>
      </c>
      <c r="F50" s="68"/>
    </row>
    <row r="51" spans="1:6" s="57" customFormat="1" ht="15.6">
      <c r="A51" s="57" t="s">
        <v>114</v>
      </c>
      <c r="B51" s="69"/>
      <c r="C51" s="69">
        <v>4509</v>
      </c>
      <c r="D51" s="68"/>
      <c r="E51" s="69">
        <v>3811</v>
      </c>
      <c r="F51" s="68"/>
    </row>
    <row r="52" spans="1:6" s="57" customFormat="1" ht="15.6">
      <c r="A52" s="57" t="s">
        <v>115</v>
      </c>
      <c r="C52" s="69">
        <v>3469</v>
      </c>
      <c r="D52" s="68"/>
      <c r="E52" s="69">
        <v>2088</v>
      </c>
      <c r="F52" s="68"/>
    </row>
    <row r="53" spans="1:6">
      <c r="B53" s="39"/>
      <c r="C53" s="40"/>
      <c r="D53" s="40"/>
      <c r="E53" s="40"/>
    </row>
    <row r="54" spans="1:6" s="24" customFormat="1" ht="15.6">
      <c r="A54" s="57"/>
      <c r="C54" s="60">
        <v>2001</v>
      </c>
      <c r="D54" s="60"/>
      <c r="E54" s="60" t="s">
        <v>99</v>
      </c>
      <c r="F54" s="33"/>
    </row>
    <row r="55" spans="1:6" s="24" customFormat="1" ht="15.6">
      <c r="A55" s="88" t="s">
        <v>96</v>
      </c>
      <c r="B55" s="112"/>
      <c r="C55" s="113">
        <f>+C18+C19</f>
        <v>8033</v>
      </c>
      <c r="D55" s="113"/>
      <c r="E55" s="113">
        <f>+E18+E19</f>
        <v>7922</v>
      </c>
      <c r="F55" s="33"/>
    </row>
    <row r="56" spans="1:6" s="24" customFormat="1" ht="15.6">
      <c r="A56" s="92" t="s">
        <v>61</v>
      </c>
      <c r="B56" s="21"/>
      <c r="C56" s="84">
        <f>+C37</f>
        <v>6500</v>
      </c>
      <c r="D56" s="84"/>
      <c r="E56" s="84">
        <f>+E37</f>
        <v>5779</v>
      </c>
      <c r="F56" s="33"/>
    </row>
    <row r="57" spans="1:6" s="33" customFormat="1" ht="15.6">
      <c r="A57" s="82" t="s">
        <v>97</v>
      </c>
      <c r="B57" s="29"/>
      <c r="C57" s="101">
        <f>+C55-C56</f>
        <v>1533</v>
      </c>
      <c r="D57" s="101"/>
      <c r="E57" s="101">
        <f>+E55-E56</f>
        <v>2143</v>
      </c>
    </row>
    <row r="58" spans="1:6">
      <c r="B58" s="39"/>
      <c r="C58" s="40"/>
      <c r="D58" s="40"/>
      <c r="E58" s="40"/>
    </row>
    <row r="59" spans="1:6">
      <c r="B59" s="39"/>
      <c r="C59" s="40"/>
      <c r="D59" s="40"/>
      <c r="E59" s="40"/>
    </row>
    <row r="60" spans="1:6">
      <c r="B60" s="39"/>
      <c r="C60" s="40"/>
      <c r="D60" s="40"/>
      <c r="E60" s="40"/>
    </row>
    <row r="61" spans="1:6">
      <c r="B61" s="39"/>
      <c r="C61" s="40"/>
      <c r="D61" s="40"/>
      <c r="E61" s="40"/>
    </row>
    <row r="62" spans="1:6">
      <c r="B62" s="39"/>
      <c r="C62" s="40"/>
      <c r="D62" s="40"/>
      <c r="E62" s="40"/>
    </row>
    <row r="63" spans="1:6">
      <c r="B63" s="39"/>
      <c r="C63" s="40"/>
      <c r="D63" s="40"/>
      <c r="E63" s="40"/>
    </row>
  </sheetData>
  <mergeCells count="2">
    <mergeCell ref="A4:E4"/>
    <mergeCell ref="A5:E5"/>
  </mergeCells>
  <pageMargins left="0.28000000000000003" right="0.33" top="0.61" bottom="0.63" header="0.4921259845" footer="0.4921259845"/>
  <pageSetup paperSize="9"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35" zoomScaleNormal="100" workbookViewId="0">
      <selection activeCell="B3" sqref="B3"/>
    </sheetView>
  </sheetViews>
  <sheetFormatPr defaultColWidth="14" defaultRowHeight="12"/>
  <cols>
    <col min="1" max="1" width="2.44140625" style="1" customWidth="1"/>
    <col min="2" max="2" width="62.5546875" style="1" customWidth="1"/>
    <col min="3" max="3" width="2.6640625" style="1" customWidth="1"/>
    <col min="4" max="4" width="13.44140625" style="1" customWidth="1"/>
    <col min="5" max="6" width="1.6640625" style="1" customWidth="1"/>
    <col min="7" max="7" width="13.44140625" style="1" customWidth="1"/>
    <col min="8" max="16384" width="14" style="1"/>
  </cols>
  <sheetData>
    <row r="1" spans="1:7">
      <c r="C1" s="2"/>
      <c r="D1" s="2"/>
    </row>
    <row r="2" spans="1:7" ht="13.2">
      <c r="C2" s="3"/>
      <c r="D2" s="4"/>
    </row>
    <row r="3" spans="1:7" ht="26.25" customHeight="1">
      <c r="B3" s="5" t="s">
        <v>0</v>
      </c>
    </row>
    <row r="4" spans="1:7" ht="26.25" customHeight="1">
      <c r="B4" s="5" t="s">
        <v>1</v>
      </c>
    </row>
    <row r="5" spans="1:7" ht="26.25" customHeight="1">
      <c r="B5" s="6"/>
      <c r="D5" s="7" t="s">
        <v>2</v>
      </c>
      <c r="G5" s="7" t="s">
        <v>3</v>
      </c>
    </row>
    <row r="6" spans="1:7" s="114" customFormat="1" ht="15.6">
      <c r="C6" s="115"/>
      <c r="D6" s="116"/>
      <c r="G6" s="116"/>
    </row>
    <row r="7" spans="1:7" s="114" customFormat="1" ht="15.6">
      <c r="A7" s="117" t="s">
        <v>4</v>
      </c>
      <c r="B7" s="117"/>
      <c r="C7" s="118"/>
      <c r="D7" s="119" t="s">
        <v>5</v>
      </c>
      <c r="G7" s="119" t="s">
        <v>101</v>
      </c>
    </row>
    <row r="8" spans="1:7" s="114" customFormat="1" ht="5.25" customHeight="1">
      <c r="A8" s="115"/>
      <c r="B8" s="115"/>
      <c r="C8" s="115"/>
      <c r="D8" s="120"/>
      <c r="G8" s="120"/>
    </row>
    <row r="9" spans="1:7" s="114" customFormat="1" ht="14.1" customHeight="1">
      <c r="A9" s="115" t="s">
        <v>6</v>
      </c>
      <c r="B9" s="115"/>
      <c r="C9" s="121"/>
      <c r="D9" s="122">
        <v>1372</v>
      </c>
      <c r="G9" s="122">
        <v>-909</v>
      </c>
    </row>
    <row r="10" spans="1:7" s="114" customFormat="1" ht="14.1" customHeight="1">
      <c r="A10" s="123" t="s">
        <v>7</v>
      </c>
      <c r="B10" s="123"/>
      <c r="C10" s="124"/>
      <c r="D10" s="125">
        <v>-17</v>
      </c>
      <c r="G10" s="125">
        <v>14</v>
      </c>
    </row>
    <row r="11" spans="1:7" s="114" customFormat="1" ht="14.1" customHeight="1">
      <c r="A11" s="126" t="s">
        <v>8</v>
      </c>
      <c r="B11" s="123"/>
      <c r="C11" s="124"/>
      <c r="D11" s="125"/>
      <c r="G11" s="125"/>
    </row>
    <row r="12" spans="1:7" s="114" customFormat="1" ht="14.1" customHeight="1">
      <c r="A12" s="123" t="s">
        <v>9</v>
      </c>
      <c r="B12" s="127"/>
      <c r="C12" s="124"/>
      <c r="D12" s="125">
        <v>3560</v>
      </c>
      <c r="G12" s="125">
        <v>1540</v>
      </c>
    </row>
    <row r="13" spans="1:7" s="114" customFormat="1" ht="13.5" customHeight="1">
      <c r="A13" s="123" t="s">
        <v>10</v>
      </c>
      <c r="B13" s="127"/>
      <c r="C13" s="124"/>
      <c r="D13" s="125">
        <v>493</v>
      </c>
      <c r="G13" s="125">
        <v>483</v>
      </c>
    </row>
    <row r="14" spans="1:7" s="114" customFormat="1" ht="12" customHeight="1">
      <c r="A14" s="123" t="s">
        <v>11</v>
      </c>
      <c r="B14" s="127"/>
      <c r="C14" s="124"/>
      <c r="D14" s="125">
        <v>-2817</v>
      </c>
      <c r="G14" s="125">
        <v>0</v>
      </c>
    </row>
    <row r="15" spans="1:7" s="114" customFormat="1" ht="0.75" hidden="1" customHeight="1">
      <c r="A15" s="123" t="s">
        <v>12</v>
      </c>
      <c r="B15" s="128"/>
      <c r="C15" s="124"/>
      <c r="D15" s="129"/>
      <c r="G15" s="125">
        <v>0</v>
      </c>
    </row>
    <row r="16" spans="1:7" s="114" customFormat="1" ht="14.1" customHeight="1">
      <c r="A16" s="123" t="s">
        <v>13</v>
      </c>
      <c r="B16" s="127"/>
      <c r="C16" s="124"/>
      <c r="D16" s="125">
        <v>109</v>
      </c>
      <c r="G16" s="125">
        <v>-611</v>
      </c>
    </row>
    <row r="17" spans="1:7" s="114" customFormat="1" ht="14.1" customHeight="1">
      <c r="A17" s="123" t="s">
        <v>14</v>
      </c>
      <c r="B17" s="127"/>
      <c r="C17" s="124"/>
      <c r="D17" s="125">
        <v>-93</v>
      </c>
      <c r="G17" s="125">
        <v>-77</v>
      </c>
    </row>
    <row r="18" spans="1:7" s="114" customFormat="1" ht="14.1" customHeight="1">
      <c r="A18" s="123" t="s">
        <v>15</v>
      </c>
      <c r="B18" s="127"/>
      <c r="C18" s="124"/>
      <c r="D18" s="125">
        <v>47</v>
      </c>
      <c r="G18" s="125">
        <v>1259</v>
      </c>
    </row>
    <row r="19" spans="1:7" s="114" customFormat="1" ht="14.1" customHeight="1" thickBot="1">
      <c r="A19" s="130" t="s">
        <v>16</v>
      </c>
      <c r="B19" s="131"/>
      <c r="C19" s="132"/>
      <c r="D19" s="122">
        <v>2</v>
      </c>
      <c r="G19" s="122">
        <v>1460</v>
      </c>
    </row>
    <row r="20" spans="1:7" s="136" customFormat="1" ht="14.1" customHeight="1" thickBot="1">
      <c r="A20" s="133" t="s">
        <v>17</v>
      </c>
      <c r="B20" s="133"/>
      <c r="C20" s="134"/>
      <c r="D20" s="135">
        <f>SUM(D9:D19)</f>
        <v>2656</v>
      </c>
      <c r="G20" s="135">
        <f>SUM(G9:G19)</f>
        <v>3159</v>
      </c>
    </row>
    <row r="21" spans="1:7" s="114" customFormat="1" ht="6" customHeight="1">
      <c r="C21" s="105"/>
      <c r="D21" s="137"/>
      <c r="G21" s="137"/>
    </row>
    <row r="22" spans="1:7" s="114" customFormat="1" ht="14.1" customHeight="1">
      <c r="A22" s="136" t="s">
        <v>18</v>
      </c>
      <c r="B22" s="117"/>
      <c r="D22" s="138"/>
      <c r="G22" s="138"/>
    </row>
    <row r="23" spans="1:7" s="114" customFormat="1" ht="14.1" customHeight="1">
      <c r="A23" s="139" t="s">
        <v>19</v>
      </c>
      <c r="B23" s="117"/>
      <c r="C23" s="124"/>
      <c r="D23" s="125">
        <v>-1902</v>
      </c>
      <c r="G23" s="125">
        <v>-1590</v>
      </c>
    </row>
    <row r="24" spans="1:7" s="114" customFormat="1" ht="14.1" customHeight="1">
      <c r="A24" s="140" t="s">
        <v>102</v>
      </c>
      <c r="B24" s="140"/>
      <c r="C24" s="104"/>
      <c r="D24" s="125">
        <v>-390</v>
      </c>
      <c r="G24" s="125">
        <v>0</v>
      </c>
    </row>
    <row r="25" spans="1:7" s="114" customFormat="1" ht="14.1" customHeight="1" thickBot="1">
      <c r="A25" s="141" t="s">
        <v>20</v>
      </c>
      <c r="C25" s="105"/>
      <c r="D25" s="125">
        <v>20</v>
      </c>
      <c r="G25" s="125">
        <v>-38</v>
      </c>
    </row>
    <row r="26" spans="1:7" s="136" customFormat="1" ht="14.1" customHeight="1" thickBot="1">
      <c r="A26" s="133" t="s">
        <v>21</v>
      </c>
      <c r="B26" s="133"/>
      <c r="C26" s="134"/>
      <c r="D26" s="135">
        <f>SUM(D23:D25)</f>
        <v>-2272</v>
      </c>
      <c r="G26" s="135">
        <f>SUM(G23:G25)</f>
        <v>-1628</v>
      </c>
    </row>
    <row r="27" spans="1:7" s="114" customFormat="1" ht="6.75" customHeight="1">
      <c r="C27" s="105"/>
      <c r="D27" s="137"/>
      <c r="G27" s="137"/>
    </row>
    <row r="28" spans="1:7" s="114" customFormat="1" ht="14.1" customHeight="1">
      <c r="A28" s="117" t="s">
        <v>22</v>
      </c>
      <c r="B28" s="117"/>
      <c r="C28" s="104"/>
      <c r="D28" s="125">
        <v>-465</v>
      </c>
      <c r="G28" s="125">
        <v>83</v>
      </c>
    </row>
    <row r="29" spans="1:7" s="114" customFormat="1" ht="14.1" customHeight="1">
      <c r="A29" s="117" t="s">
        <v>23</v>
      </c>
      <c r="B29" s="117"/>
      <c r="C29" s="104"/>
      <c r="D29" s="125">
        <v>201</v>
      </c>
      <c r="G29" s="125">
        <v>0</v>
      </c>
    </row>
    <row r="30" spans="1:7" s="114" customFormat="1" ht="14.1" customHeight="1">
      <c r="A30" s="123" t="s">
        <v>24</v>
      </c>
      <c r="B30" s="123"/>
      <c r="C30" s="124"/>
      <c r="D30" s="142">
        <v>-404</v>
      </c>
      <c r="G30" s="142">
        <v>-31</v>
      </c>
    </row>
    <row r="31" spans="1:7" s="114" customFormat="1" ht="14.1" customHeight="1">
      <c r="A31" s="123" t="s">
        <v>25</v>
      </c>
      <c r="B31" s="123"/>
      <c r="C31" s="124"/>
      <c r="D31" s="142">
        <v>21</v>
      </c>
      <c r="G31" s="142">
        <v>1540</v>
      </c>
    </row>
    <row r="32" spans="1:7" s="114" customFormat="1" ht="14.1" customHeight="1" thickBot="1">
      <c r="A32" s="114" t="s">
        <v>26</v>
      </c>
      <c r="C32" s="105"/>
      <c r="D32" s="142">
        <v>-30</v>
      </c>
      <c r="G32" s="142">
        <v>43</v>
      </c>
    </row>
    <row r="33" spans="1:7" s="136" customFormat="1" ht="14.1" customHeight="1" thickBot="1">
      <c r="A33" s="133" t="s">
        <v>27</v>
      </c>
      <c r="B33" s="133"/>
      <c r="C33" s="134"/>
      <c r="D33" s="135">
        <f>SUM(D28:D32)</f>
        <v>-677</v>
      </c>
      <c r="G33" s="135">
        <f>SUM(G28:G32)</f>
        <v>1635</v>
      </c>
    </row>
    <row r="34" spans="1:7" s="114" customFormat="1" ht="7.5" customHeight="1">
      <c r="C34" s="105"/>
      <c r="D34" s="137"/>
      <c r="G34" s="137"/>
    </row>
    <row r="35" spans="1:7" s="114" customFormat="1" ht="12.75" customHeight="1">
      <c r="A35" s="117" t="s">
        <v>28</v>
      </c>
      <c r="B35" s="117"/>
      <c r="C35" s="104"/>
      <c r="D35" s="143">
        <v>14</v>
      </c>
      <c r="G35" s="143">
        <v>6</v>
      </c>
    </row>
    <row r="36" spans="1:7" s="114" customFormat="1" ht="6" customHeight="1">
      <c r="A36" s="144"/>
      <c r="D36" s="145"/>
      <c r="E36" s="115"/>
      <c r="G36" s="145"/>
    </row>
    <row r="37" spans="1:7" s="114" customFormat="1" ht="12" customHeight="1" thickBot="1">
      <c r="A37" s="146" t="s">
        <v>29</v>
      </c>
      <c r="B37" s="146"/>
      <c r="C37" s="147"/>
      <c r="D37" s="148">
        <f>D35+D33+D26+D20</f>
        <v>-279</v>
      </c>
      <c r="G37" s="148">
        <f>G35+G33+G26+G20</f>
        <v>3172</v>
      </c>
    </row>
    <row r="38" spans="1:7" s="114" customFormat="1" ht="14.1" customHeight="1">
      <c r="A38" s="130" t="s">
        <v>30</v>
      </c>
      <c r="B38" s="117"/>
      <c r="C38" s="117"/>
      <c r="D38" s="125"/>
      <c r="G38" s="125"/>
    </row>
    <row r="39" spans="1:7" s="136" customFormat="1" ht="14.1" customHeight="1" thickBot="1">
      <c r="A39" s="130"/>
      <c r="B39" s="130" t="s">
        <v>31</v>
      </c>
      <c r="C39" s="106"/>
      <c r="D39" s="149">
        <v>7760</v>
      </c>
      <c r="E39" s="150"/>
      <c r="G39" s="149">
        <v>4750</v>
      </c>
    </row>
    <row r="40" spans="1:7" s="136" customFormat="1" ht="14.1" customHeight="1" thickBot="1">
      <c r="A40" s="133"/>
      <c r="B40" s="133" t="s">
        <v>32</v>
      </c>
      <c r="C40" s="134"/>
      <c r="D40" s="151">
        <f>+D37+D39</f>
        <v>7481</v>
      </c>
      <c r="G40" s="151">
        <v>7760</v>
      </c>
    </row>
    <row r="41" spans="1:7" s="136" customFormat="1" ht="27.75" customHeight="1" thickBot="1">
      <c r="A41" s="133" t="s">
        <v>33</v>
      </c>
      <c r="B41" s="133"/>
      <c r="C41" s="134"/>
      <c r="D41" s="151">
        <v>552</v>
      </c>
      <c r="G41" s="151">
        <v>162</v>
      </c>
    </row>
    <row r="42" spans="1:7" s="136" customFormat="1" ht="14.1" customHeight="1">
      <c r="A42" s="150" t="s">
        <v>34</v>
      </c>
      <c r="B42" s="150"/>
      <c r="C42" s="152"/>
      <c r="D42" s="153">
        <f>SUM(D40:D41)</f>
        <v>8033</v>
      </c>
      <c r="G42" s="153">
        <f>SUM(G40:G41)</f>
        <v>7922</v>
      </c>
    </row>
    <row r="43" spans="1:7" s="11" customFormat="1" ht="14.1" customHeight="1">
      <c r="A43" s="13"/>
      <c r="B43" s="13"/>
      <c r="C43" s="14"/>
      <c r="D43" s="15"/>
      <c r="E43" s="10"/>
      <c r="F43" s="10"/>
    </row>
    <row r="44" spans="1:7" s="11" customFormat="1" ht="14.1" customHeight="1">
      <c r="A44" s="57" t="s">
        <v>98</v>
      </c>
      <c r="B44" s="13"/>
      <c r="C44" s="14"/>
      <c r="D44" s="15"/>
      <c r="E44" s="10"/>
      <c r="F44" s="10"/>
    </row>
    <row r="45" spans="1:7" s="11" customFormat="1" ht="14.1" customHeight="1">
      <c r="A45" s="57" t="s">
        <v>90</v>
      </c>
      <c r="B45" s="13"/>
      <c r="C45" s="14"/>
      <c r="D45" s="15"/>
      <c r="E45" s="10"/>
      <c r="F45" s="10"/>
    </row>
    <row r="46" spans="1:7" s="11" customFormat="1" ht="14.1" customHeight="1">
      <c r="A46" s="57"/>
      <c r="B46" s="13"/>
      <c r="C46" s="14"/>
      <c r="D46" s="15"/>
      <c r="E46" s="10"/>
      <c r="F46" s="10"/>
    </row>
    <row r="47" spans="1:7" s="11" customFormat="1" ht="14.1" customHeight="1">
      <c r="A47" s="154" t="s">
        <v>116</v>
      </c>
      <c r="B47" s="8"/>
      <c r="C47" s="14"/>
      <c r="D47" s="15"/>
      <c r="E47" s="10"/>
      <c r="F47" s="10"/>
    </row>
    <row r="48" spans="1:7" s="11" customFormat="1" ht="14.1" customHeight="1">
      <c r="A48" s="8"/>
      <c r="B48" s="8"/>
      <c r="C48" s="14"/>
      <c r="D48" s="16"/>
      <c r="E48" s="10"/>
      <c r="F48" s="10"/>
    </row>
    <row r="49" spans="4:4" s="9" customFormat="1" ht="10.199999999999999">
      <c r="D49" s="12"/>
    </row>
    <row r="50" spans="4:4" s="9" customFormat="1" ht="10.199999999999999">
      <c r="D50" s="12"/>
    </row>
    <row r="51" spans="4:4" s="9" customFormat="1" ht="10.199999999999999">
      <c r="D51" s="12"/>
    </row>
    <row r="52" spans="4:4" s="9" customFormat="1" ht="10.199999999999999">
      <c r="D52" s="12"/>
    </row>
    <row r="53" spans="4:4" s="9" customFormat="1" ht="10.199999999999999">
      <c r="D53" s="12"/>
    </row>
    <row r="54" spans="4:4" s="9" customFormat="1" ht="10.199999999999999">
      <c r="D54" s="12"/>
    </row>
    <row r="55" spans="4:4" s="9" customFormat="1" ht="10.199999999999999">
      <c r="D55" s="12"/>
    </row>
    <row r="56" spans="4:4" s="9" customFormat="1" ht="10.199999999999999">
      <c r="D56" s="12"/>
    </row>
    <row r="57" spans="4:4" s="9" customFormat="1" ht="10.199999999999999">
      <c r="D57" s="12"/>
    </row>
    <row r="58" spans="4:4" s="9" customFormat="1" ht="10.199999999999999">
      <c r="D58" s="12"/>
    </row>
    <row r="59" spans="4:4" s="9" customFormat="1" ht="10.199999999999999">
      <c r="D59" s="12"/>
    </row>
    <row r="60" spans="4:4" s="9" customFormat="1" ht="10.199999999999999">
      <c r="D60" s="12"/>
    </row>
    <row r="61" spans="4:4" s="9" customFormat="1" ht="10.199999999999999">
      <c r="D61" s="12"/>
    </row>
    <row r="62" spans="4:4" s="9" customFormat="1" ht="10.199999999999999">
      <c r="D62" s="12"/>
    </row>
    <row r="63" spans="4:4">
      <c r="D63" s="12"/>
    </row>
    <row r="64" spans="4:4">
      <c r="D64" s="17"/>
    </row>
    <row r="65" spans="4:4">
      <c r="D65" s="17"/>
    </row>
    <row r="66" spans="4:4">
      <c r="D66" s="17"/>
    </row>
    <row r="67" spans="4:4">
      <c r="D67" s="17"/>
    </row>
    <row r="68" spans="4:4">
      <c r="D68" s="17"/>
    </row>
    <row r="69" spans="4:4">
      <c r="D69" s="17"/>
    </row>
    <row r="70" spans="4:4">
      <c r="D70" s="17"/>
    </row>
    <row r="71" spans="4:4">
      <c r="D71" s="17"/>
    </row>
    <row r="72" spans="4:4">
      <c r="D72" s="17"/>
    </row>
    <row r="73" spans="4:4">
      <c r="D73" s="17"/>
    </row>
    <row r="74" spans="4:4">
      <c r="D74" s="17"/>
    </row>
    <row r="75" spans="4:4">
      <c r="D75" s="17"/>
    </row>
    <row r="76" spans="4:4">
      <c r="D76" s="17"/>
    </row>
    <row r="77" spans="4:4">
      <c r="D77" s="17"/>
    </row>
    <row r="78" spans="4:4">
      <c r="D78" s="17"/>
    </row>
    <row r="79" spans="4:4">
      <c r="D79" s="17"/>
    </row>
    <row r="80" spans="4:4">
      <c r="D80" s="17"/>
    </row>
    <row r="81" spans="4:4">
      <c r="D81" s="17"/>
    </row>
    <row r="82" spans="4:4">
      <c r="D82" s="17"/>
    </row>
    <row r="83" spans="4:4">
      <c r="D83" s="17"/>
    </row>
    <row r="84" spans="4:4">
      <c r="D84" s="17"/>
    </row>
    <row r="85" spans="4:4">
      <c r="D85" s="17"/>
    </row>
    <row r="86" spans="4:4">
      <c r="D86" s="17"/>
    </row>
    <row r="87" spans="4:4">
      <c r="D87" s="17"/>
    </row>
    <row r="88" spans="4:4">
      <c r="D88" s="17"/>
    </row>
    <row r="89" spans="4:4">
      <c r="D89" s="17"/>
    </row>
    <row r="90" spans="4:4">
      <c r="D90" s="17"/>
    </row>
    <row r="91" spans="4:4">
      <c r="D91" s="17"/>
    </row>
    <row r="92" spans="4:4">
      <c r="D92" s="17"/>
    </row>
    <row r="93" spans="4:4">
      <c r="D93" s="17"/>
    </row>
    <row r="94" spans="4:4">
      <c r="D94" s="17"/>
    </row>
    <row r="95" spans="4:4">
      <c r="D95" s="17"/>
    </row>
    <row r="96" spans="4:4">
      <c r="D96" s="17"/>
    </row>
    <row r="97" spans="4:4">
      <c r="D97" s="17"/>
    </row>
    <row r="98" spans="4:4">
      <c r="D98" s="17"/>
    </row>
    <row r="99" spans="4:4">
      <c r="D99" s="17"/>
    </row>
    <row r="100" spans="4:4">
      <c r="D100" s="17"/>
    </row>
    <row r="101" spans="4:4">
      <c r="D101" s="17"/>
    </row>
    <row r="102" spans="4:4">
      <c r="D102" s="17"/>
    </row>
    <row r="103" spans="4:4">
      <c r="D103" s="17"/>
    </row>
    <row r="104" spans="4:4">
      <c r="D104" s="17"/>
    </row>
    <row r="105" spans="4:4">
      <c r="D105" s="17"/>
    </row>
    <row r="106" spans="4:4">
      <c r="D106" s="17"/>
    </row>
    <row r="107" spans="4:4">
      <c r="D107" s="17"/>
    </row>
    <row r="108" spans="4:4">
      <c r="D108" s="17"/>
    </row>
    <row r="109" spans="4:4">
      <c r="D109" s="17"/>
    </row>
    <row r="110" spans="4:4">
      <c r="D110" s="17"/>
    </row>
    <row r="111" spans="4:4">
      <c r="D111" s="17"/>
    </row>
    <row r="112" spans="4:4">
      <c r="D112" s="17"/>
    </row>
    <row r="113" spans="4:4">
      <c r="D113" s="17"/>
    </row>
    <row r="114" spans="4:4">
      <c r="D114" s="17"/>
    </row>
    <row r="115" spans="4:4">
      <c r="D115" s="17"/>
    </row>
    <row r="116" spans="4:4">
      <c r="D116" s="17"/>
    </row>
    <row r="117" spans="4:4">
      <c r="D117" s="17"/>
    </row>
    <row r="118" spans="4:4">
      <c r="D118" s="17"/>
    </row>
    <row r="119" spans="4:4">
      <c r="D119" s="17"/>
    </row>
    <row r="120" spans="4:4">
      <c r="D120" s="17"/>
    </row>
    <row r="121" spans="4:4">
      <c r="D121" s="17"/>
    </row>
    <row r="122" spans="4:4">
      <c r="D122" s="17"/>
    </row>
    <row r="123" spans="4:4">
      <c r="D123" s="17"/>
    </row>
    <row r="124" spans="4:4">
      <c r="D124" s="17"/>
    </row>
    <row r="125" spans="4:4">
      <c r="D125" s="17"/>
    </row>
    <row r="126" spans="4:4">
      <c r="D126" s="17"/>
    </row>
    <row r="127" spans="4:4">
      <c r="D127" s="17"/>
    </row>
    <row r="128" spans="4:4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</sheetData>
  <pageMargins left="0.35" right="0.41" top="1" bottom="1" header="0.4921259845" footer="0.4921259845"/>
  <pageSetup paperSize="9" scale="88" orientation="portrait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statements</vt:lpstr>
      <vt:lpstr>balance sheet</vt:lpstr>
      <vt:lpstr>Cash Flow</vt:lpstr>
    </vt:vector>
  </TitlesOfParts>
  <Company>EADS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 Zentrale - München OTN</dc:creator>
  <cp:lastModifiedBy>Aniket Gupta</cp:lastModifiedBy>
  <cp:lastPrinted>2002-03-21T09:38:43Z</cp:lastPrinted>
  <dcterms:created xsi:type="dcterms:W3CDTF">2002-03-15T16:33:17Z</dcterms:created>
  <dcterms:modified xsi:type="dcterms:W3CDTF">2024-02-03T22:14:19Z</dcterms:modified>
</cp:coreProperties>
</file>