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DBFC3E57-823F-4BBE-837F-F9A5FD1319F9}" xr6:coauthVersionLast="47" xr6:coauthVersionMax="47" xr10:uidLastSave="{00000000-0000-0000-0000-000000000000}"/>
  <bookViews>
    <workbookView xWindow="3348" yWindow="3348" windowWidth="17280" windowHeight="8880" activeTab="1"/>
  </bookViews>
  <sheets>
    <sheet name="READ ME FIRST" sheetId="5" r:id="rId1"/>
    <sheet name="Year-by-Year Data" sheetId="6" r:id="rId2"/>
  </sheets>
  <definedNames>
    <definedName name="_xlnm.Print_Area" localSheetId="0">'READ ME FIRST'!$A$2:$A$21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6" l="1"/>
  <c r="E5" i="6"/>
  <c r="D13" i="6"/>
  <c r="E13" i="6"/>
  <c r="F13" i="6"/>
  <c r="G13" i="6"/>
  <c r="G14" i="6" s="1"/>
  <c r="H13" i="6"/>
  <c r="H14" i="6" s="1"/>
  <c r="I13" i="6"/>
  <c r="I14" i="6" s="1"/>
  <c r="J13" i="6"/>
  <c r="K13" i="6"/>
  <c r="L13" i="6"/>
  <c r="M13" i="6"/>
  <c r="D14" i="6"/>
  <c r="E14" i="6"/>
  <c r="F14" i="6"/>
  <c r="J14" i="6"/>
  <c r="K14" i="6"/>
  <c r="L14" i="6"/>
  <c r="M14" i="6"/>
  <c r="D33" i="6"/>
  <c r="E33" i="6"/>
  <c r="F33" i="6"/>
  <c r="G33" i="6"/>
  <c r="H33" i="6"/>
  <c r="I33" i="6"/>
  <c r="J33" i="6"/>
  <c r="K33" i="6"/>
  <c r="L33" i="6"/>
  <c r="M33" i="6"/>
  <c r="I51" i="6"/>
  <c r="I56" i="6"/>
  <c r="J51" i="6"/>
  <c r="D56" i="6"/>
  <c r="D68" i="6" s="1"/>
  <c r="E56" i="6"/>
  <c r="E68" i="6" s="1"/>
  <c r="F56" i="6"/>
  <c r="F68" i="6" s="1"/>
  <c r="G56" i="6"/>
  <c r="H56" i="6"/>
  <c r="H57" i="6" s="1"/>
  <c r="J56" i="6"/>
  <c r="H68" i="6" s="1"/>
  <c r="K56" i="6"/>
  <c r="J68" i="6" s="1"/>
  <c r="L56" i="6"/>
  <c r="L57" i="6" s="1"/>
  <c r="L69" i="6" s="1"/>
  <c r="L71" i="6" s="1"/>
  <c r="M56" i="6"/>
  <c r="M57" i="6"/>
  <c r="N56" i="6"/>
  <c r="N57" i="6"/>
  <c r="M69" i="6" s="1"/>
  <c r="M71" i="6" s="1"/>
  <c r="G57" i="6"/>
  <c r="D63" i="6"/>
  <c r="E63" i="6"/>
  <c r="F63" i="6"/>
  <c r="H63" i="6"/>
  <c r="J63" i="6"/>
  <c r="K63" i="6"/>
  <c r="L63" i="6"/>
  <c r="M63" i="6"/>
  <c r="N63" i="6"/>
  <c r="D64" i="6"/>
  <c r="E64" i="6"/>
  <c r="F64" i="6"/>
  <c r="G64" i="6"/>
  <c r="H64" i="6"/>
  <c r="I64" i="6"/>
  <c r="J64" i="6"/>
  <c r="K64" i="6"/>
  <c r="L64" i="6"/>
  <c r="M64" i="6"/>
  <c r="N64" i="6"/>
  <c r="D65" i="6"/>
  <c r="E65" i="6"/>
  <c r="F65" i="6"/>
  <c r="G65" i="6"/>
  <c r="H65" i="6"/>
  <c r="I65" i="6"/>
  <c r="J65" i="6"/>
  <c r="K65" i="6"/>
  <c r="L65" i="6"/>
  <c r="M65" i="6"/>
  <c r="N65" i="6"/>
  <c r="D66" i="6"/>
  <c r="D73" i="6" s="1"/>
  <c r="E66" i="6"/>
  <c r="E73" i="6" s="1"/>
  <c r="F66" i="6"/>
  <c r="G66" i="6"/>
  <c r="G73" i="6"/>
  <c r="H66" i="6"/>
  <c r="I66" i="6"/>
  <c r="I73" i="6"/>
  <c r="J66" i="6"/>
  <c r="J73" i="6" s="1"/>
  <c r="K66" i="6"/>
  <c r="K73" i="6"/>
  <c r="L66" i="6"/>
  <c r="M66" i="6"/>
  <c r="M73" i="6" s="1"/>
  <c r="N66" i="6"/>
  <c r="L67" i="6"/>
  <c r="M67" i="6"/>
  <c r="N67" i="6"/>
  <c r="L68" i="6"/>
  <c r="M68" i="6"/>
  <c r="N68" i="6"/>
  <c r="F73" i="6"/>
  <c r="H73" i="6"/>
  <c r="L73" i="6"/>
  <c r="N73" i="6"/>
  <c r="I63" i="6"/>
  <c r="G63" i="6"/>
  <c r="F5" i="6"/>
  <c r="I57" i="6"/>
  <c r="I68" i="6"/>
  <c r="G5" i="6"/>
  <c r="H5" i="6"/>
  <c r="I5" i="6"/>
  <c r="J5" i="6"/>
  <c r="K5" i="6" s="1"/>
  <c r="L5" i="6" s="1"/>
  <c r="M5" i="6" s="1"/>
  <c r="F57" i="6" l="1"/>
  <c r="F69" i="6" s="1"/>
  <c r="F71" i="6" s="1"/>
  <c r="K57" i="6"/>
  <c r="K69" i="6" s="1"/>
  <c r="K71" i="6" s="1"/>
  <c r="G68" i="6"/>
  <c r="K68" i="6"/>
  <c r="E57" i="6"/>
  <c r="E69" i="6" s="1"/>
  <c r="E71" i="6" s="1"/>
  <c r="J57" i="6"/>
  <c r="D57" i="6"/>
  <c r="N69" i="6"/>
  <c r="N71" i="6" s="1"/>
  <c r="J69" i="6" l="1"/>
  <c r="J71" i="6" s="1"/>
  <c r="I69" i="6"/>
  <c r="I71" i="6" s="1"/>
  <c r="G69" i="6"/>
  <c r="G71" i="6" s="1"/>
  <c r="D69" i="6"/>
  <c r="D71" i="6" s="1"/>
  <c r="H69" i="6"/>
  <c r="H71" i="6" s="1"/>
</calcChain>
</file>

<file path=xl/sharedStrings.xml><?xml version="1.0" encoding="utf-8"?>
<sst xmlns="http://schemas.openxmlformats.org/spreadsheetml/2006/main" count="78" uniqueCount="58">
  <si>
    <t>Total</t>
  </si>
  <si>
    <t>Contributions Received</t>
  </si>
  <si>
    <t>Membership Fees</t>
  </si>
  <si>
    <t>Registration Fees</t>
  </si>
  <si>
    <t>Interest income</t>
  </si>
  <si>
    <t>Total less registration fees</t>
  </si>
  <si>
    <t>Calendar Year Info</t>
  </si>
  <si>
    <t>1998       (94-97)</t>
  </si>
  <si>
    <t>1999       (95-98)</t>
  </si>
  <si>
    <t>2000       (96-99)</t>
  </si>
  <si>
    <t>Total less registration fees (TLRF)</t>
  </si>
  <si>
    <t>Totals                            (preceding four years)</t>
  </si>
  <si>
    <t>Non-qualified interest income</t>
  </si>
  <si>
    <t>Introduction</t>
  </si>
  <si>
    <t>2% of TLRF (Threshold Amount)</t>
  </si>
  <si>
    <t>Using this Spreadsheet</t>
  </si>
  <si>
    <t>This workbook consists of four sheets (excluding this one), which will help you calculate your Public Support Percentage.  Throughout the workbook, cells that require you to enter information have text in the color RED.   Cells that contain formulas, which should not be altered, have numbers in the color BLUE.  Other text is in BLACK.</t>
  </si>
  <si>
    <t>2001       (97-00)</t>
  </si>
  <si>
    <t>Actual</t>
  </si>
  <si>
    <t>Estimated</t>
  </si>
  <si>
    <t>2002               (98-01)</t>
  </si>
  <si>
    <t>2003              (99-02)</t>
  </si>
  <si>
    <t>2004              (00-03)</t>
  </si>
  <si>
    <t>2005            (01-04)</t>
  </si>
  <si>
    <t>2006            (02-05)</t>
  </si>
  <si>
    <t>2007                (03-06)</t>
  </si>
  <si>
    <t>2008                     (04-07)</t>
  </si>
  <si>
    <t>Required Information</t>
  </si>
  <si>
    <t>Overall Financial Information</t>
  </si>
  <si>
    <t>Major Donor Lists</t>
  </si>
  <si>
    <t>Big Donor #1</t>
  </si>
  <si>
    <t>Big Donor #2</t>
  </si>
  <si>
    <t>Big Donor #3</t>
  </si>
  <si>
    <t>Big Donor #4</t>
  </si>
  <si>
    <t>Big Donor #5</t>
  </si>
  <si>
    <t>Big Donor #6</t>
  </si>
  <si>
    <t>Big Donor #7</t>
  </si>
  <si>
    <t>Big Donor #8</t>
  </si>
  <si>
    <t>Big Donor #9</t>
  </si>
  <si>
    <t>Big Donor #10</t>
  </si>
  <si>
    <t>Big Donor #11</t>
  </si>
  <si>
    <t>Big Donor #12</t>
  </si>
  <si>
    <t>Big Donor #13</t>
  </si>
  <si>
    <t>Big Donor #14</t>
  </si>
  <si>
    <t>Big Donor #15</t>
  </si>
  <si>
    <t>Big Donor Total</t>
  </si>
  <si>
    <t>Instructions</t>
  </si>
  <si>
    <t>Input all relevant historical data on this page in cells that have red font.  For future years, use different estimates to do a sensitivity analysis of likely results in regard to your public support test.</t>
  </si>
  <si>
    <r>
      <t>Important Disclaimer!</t>
    </r>
    <r>
      <rPr>
        <sz val="10"/>
        <rFont val="Arial"/>
      </rPr>
      <t xml:space="preserve">  Please understand that this workbook has been developed for informational and educational use only.  Atlas Economic Research Foundation does not assume responsibility for the accuracy of results calculated or forecast using this model, and we recommend consulting a lawyer or tax specialist to address the particular circumstances of your institute.  </t>
    </r>
  </si>
  <si>
    <t>Public Support Percentage Calculation Model</t>
  </si>
  <si>
    <t>Organizations in the U.S. that are registered as tax-exempt charities -- such as under Section 501(c)(3) -- must show that they are broadly supported by the public (i.e., not reliant on a few major donors or investment income).   Because these rules are rather cumbersome to use for planning purposes, we have developed this spreadsheet to help institutes work through the ramifications of different funding scenarios.</t>
  </si>
  <si>
    <t>This workbook simply is meant to help organizations identify how different funding scenarios will affect their Public Support Percentage (PS%) calculations.  The basic idea is the IRS differentiates between modest contributions from unrelated supporters (e.g., "public support") and large contributions or investment income (i.e., "unqualified support").  The first "X" number of dollars that you receive from any donor is considered public support.  Above the "X" threshold, funds from a large supporter are registered as "non-qualified" amounts, which count against your organization's  PS%.  If your PS% drops below 33.3%, your organization would fail the test for retaining tax-exempt status.  What makes this difficult is the fact that "X" is a moving target, based upon the preceding four years of activity.</t>
  </si>
  <si>
    <t>First Step</t>
  </si>
  <si>
    <t>Enter the first year for which you want to input financial information:</t>
  </si>
  <si>
    <r>
      <t>Year-by-Year Data</t>
    </r>
    <r>
      <rPr>
        <sz val="10"/>
        <rFont val="Arial"/>
      </rPr>
      <t xml:space="preserve">:  Identify which years you are concerned with.  (This sets up the columns appropriately.  If you change this number, you will need to re-enter data for the individual columns.)  Then enter in summary financial data direct from your IRS Form 990 for past years, and enter your best predictions for these numbers on your future Form 990s.  Also enter historical donation numbers for large donors (replacing "Big Donor #1" with the appropriate name, etc.), and your predictions for coming years.  To play it safe, it is best to input realistic-to-aggressive estimates of amounts that you will receive from major donors, investment income and through selling products or services.  Then be somewhat conservative in your estimate of overall contributions.  </t>
    </r>
  </si>
  <si>
    <r>
      <t>Calculations</t>
    </r>
    <r>
      <rPr>
        <sz val="10"/>
        <rFont val="Arial"/>
      </rPr>
      <t>:  Turning to the next page, you can see the public support percentage calculated for the years for which there was information (inputed into the Year-by-Year Data page) for the preceding four-year period.  the four-year totals that will used in the calculation for the given tax year.   Lower on the page, you can see how the calculation was made (based upon how much of each major donor's support is to be classified as non-qualified).</t>
    </r>
  </si>
  <si>
    <r>
      <t xml:space="preserve">Also note that there </t>
    </r>
    <r>
      <rPr>
        <i/>
        <sz val="10"/>
        <rFont val="Arial"/>
        <family val="2"/>
      </rPr>
      <t xml:space="preserve">are </t>
    </r>
    <r>
      <rPr>
        <sz val="10"/>
        <rFont val="Arial"/>
        <family val="2"/>
      </rPr>
      <t xml:space="preserve">special siuations not contemplated in this workbook.  For example, some "one-time" gifts may be omitted from your public support calculations.  Contributions from other public (non-private) charities count as public support in their entirety.  Gifts that are pledges in one year, but paid out over several also require special treatment.  Further, some organizations that fail the public support test are able to appeal and demonstrate their compliance with the rules regarding 501(c)(3) organizations.  Again, please discuss these matters with an attorney or other quailfied advisor.  </t>
    </r>
  </si>
  <si>
    <t xml:space="preserve">Create more lines for your major donors if necessary.  But be very careful!!  You must also add additional donor lines for "Calculations" worksheet and verify each cell in that row pulling information from appropriate cells.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</si>
</sst>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74" formatCode="_(* #,##0_);_(* \(#,##0\);_(* &quot;-&quot;??_);_(@_)"/>
  </numFmts>
  <fonts count="12" x14ac:knownFonts="1">
    <font>
      <sz val="10"/>
      <name val="Arial"/>
    </font>
    <font>
      <sz val="10"/>
      <name val="Arial"/>
    </font>
    <font>
      <b/>
      <sz val="10"/>
      <name val="Arial"/>
      <family val="2"/>
    </font>
    <font>
      <sz val="10"/>
      <color indexed="10"/>
      <name val="Arial"/>
      <family val="2"/>
    </font>
    <font>
      <sz val="10"/>
      <color indexed="48"/>
      <name val="Arial"/>
      <family val="2"/>
    </font>
    <font>
      <sz val="10"/>
      <color indexed="12"/>
      <name val="Arial"/>
      <family val="2"/>
    </font>
    <font>
      <b/>
      <i/>
      <u/>
      <sz val="10"/>
      <name val="Arial"/>
      <family val="2"/>
    </font>
    <font>
      <b/>
      <sz val="10"/>
      <color indexed="48"/>
      <name val="Arial"/>
      <family val="2"/>
    </font>
    <font>
      <sz val="10"/>
      <name val="Arial"/>
      <family val="2"/>
    </font>
    <font>
      <i/>
      <sz val="10"/>
      <name val="Arial"/>
      <family val="2"/>
    </font>
    <font>
      <u/>
      <sz val="10"/>
      <name val="Arial"/>
      <family val="2"/>
    </font>
    <font>
      <b/>
      <i/>
      <sz val="12"/>
      <name val="Arial"/>
      <family val="2"/>
    </font>
  </fonts>
  <fills count="4">
    <fill>
      <patternFill patternType="none"/>
    </fill>
    <fill>
      <patternFill patternType="gray125"/>
    </fill>
    <fill>
      <patternFill patternType="solid">
        <fgColor indexed="22"/>
        <bgColor indexed="64"/>
      </patternFill>
    </fill>
    <fill>
      <patternFill patternType="solid">
        <fgColor indexed="43"/>
        <bgColor indexed="64"/>
      </patternFill>
    </fill>
  </fills>
  <borders count="13">
    <border>
      <left/>
      <right/>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4">
    <xf numFmtId="0" fontId="0" fillId="0" borderId="0" xfId="0"/>
    <xf numFmtId="0" fontId="2" fillId="0" borderId="0" xfId="0" applyFont="1"/>
    <xf numFmtId="0" fontId="2" fillId="0" borderId="0" xfId="0" applyFont="1" applyAlignment="1">
      <alignment wrapText="1"/>
    </xf>
    <xf numFmtId="174" fontId="0" fillId="0" borderId="0" xfId="1" applyNumberFormat="1" applyFont="1"/>
    <xf numFmtId="0" fontId="0" fillId="0" borderId="0" xfId="0" applyAlignment="1">
      <alignment wrapText="1"/>
    </xf>
    <xf numFmtId="0" fontId="0" fillId="0" borderId="0" xfId="0" applyBorder="1"/>
    <xf numFmtId="0" fontId="0" fillId="0" borderId="1" xfId="0" applyBorder="1"/>
    <xf numFmtId="0" fontId="2" fillId="2" borderId="2" xfId="0" applyFont="1" applyFill="1" applyBorder="1"/>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xf numFmtId="0" fontId="0" fillId="2" borderId="6" xfId="0" applyFill="1" applyBorder="1"/>
    <xf numFmtId="174" fontId="0" fillId="0" borderId="0" xfId="1" applyNumberFormat="1" applyFont="1" applyBorder="1"/>
    <xf numFmtId="174" fontId="3" fillId="0" borderId="0" xfId="1" applyNumberFormat="1" applyFont="1" applyBorder="1"/>
    <xf numFmtId="0" fontId="2" fillId="0" borderId="0" xfId="0" quotePrefix="1" applyFont="1" applyAlignment="1">
      <alignment wrapText="1"/>
    </xf>
    <xf numFmtId="0" fontId="6" fillId="0" borderId="0" xfId="0" applyFont="1"/>
    <xf numFmtId="174" fontId="4" fillId="0" borderId="0" xfId="1" applyNumberFormat="1" applyFont="1" applyBorder="1"/>
    <xf numFmtId="0" fontId="0" fillId="0" borderId="3" xfId="0" applyBorder="1"/>
    <xf numFmtId="0" fontId="0" fillId="0" borderId="4" xfId="0" applyBorder="1"/>
    <xf numFmtId="0" fontId="2" fillId="3" borderId="2" xfId="0" applyFont="1" applyFill="1" applyBorder="1"/>
    <xf numFmtId="174" fontId="7" fillId="3" borderId="0" xfId="1" applyNumberFormat="1" applyFont="1" applyFill="1" applyBorder="1"/>
    <xf numFmtId="0" fontId="2" fillId="3" borderId="1" xfId="0" applyFont="1" applyFill="1" applyBorder="1"/>
    <xf numFmtId="0" fontId="2" fillId="2" borderId="7" xfId="0" applyFont="1" applyFill="1" applyBorder="1"/>
    <xf numFmtId="0" fontId="0" fillId="2" borderId="8" xfId="0" applyFill="1" applyBorder="1" applyAlignment="1">
      <alignment horizontal="center" wrapText="1"/>
    </xf>
    <xf numFmtId="0" fontId="0" fillId="2" borderId="9" xfId="0" applyFill="1" applyBorder="1" applyAlignment="1">
      <alignment horizontal="center" wrapText="1"/>
    </xf>
    <xf numFmtId="0" fontId="2" fillId="2" borderId="2" xfId="0" applyFont="1" applyFill="1" applyBorder="1" applyAlignment="1">
      <alignment wrapText="1"/>
    </xf>
    <xf numFmtId="0" fontId="0" fillId="2" borderId="10" xfId="0" applyFill="1" applyBorder="1" applyAlignment="1">
      <alignment horizontal="center"/>
    </xf>
    <xf numFmtId="0" fontId="0" fillId="2" borderId="11" xfId="0" applyFill="1" applyBorder="1" applyAlignment="1">
      <alignment horizontal="center"/>
    </xf>
    <xf numFmtId="0" fontId="2" fillId="0" borderId="0" xfId="0" applyFont="1" applyAlignment="1">
      <alignment horizontal="center"/>
    </xf>
    <xf numFmtId="0" fontId="9" fillId="0" borderId="0" xfId="0" applyFont="1"/>
    <xf numFmtId="174" fontId="5" fillId="0" borderId="0" xfId="1" applyNumberFormat="1" applyFont="1"/>
    <xf numFmtId="0" fontId="10" fillId="0" borderId="0" xfId="0" applyFont="1" applyAlignment="1">
      <alignment wrapText="1"/>
    </xf>
    <xf numFmtId="0" fontId="11" fillId="0" borderId="0" xfId="0" applyFont="1"/>
    <xf numFmtId="0" fontId="3" fillId="0" borderId="12"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21"/>
  <sheetViews>
    <sheetView workbookViewId="0">
      <selection activeCell="A3" sqref="A3"/>
    </sheetView>
  </sheetViews>
  <sheetFormatPr defaultRowHeight="13.2" x14ac:dyDescent="0.25"/>
  <cols>
    <col min="1" max="1" width="100.33203125" customWidth="1"/>
  </cols>
  <sheetData>
    <row r="2" spans="1:1" ht="15.6" x14ac:dyDescent="0.3">
      <c r="A2" s="32" t="s">
        <v>49</v>
      </c>
    </row>
    <row r="3" spans="1:1" x14ac:dyDescent="0.25">
      <c r="A3" s="1"/>
    </row>
    <row r="4" spans="1:1" x14ac:dyDescent="0.25">
      <c r="A4" s="1" t="s">
        <v>13</v>
      </c>
    </row>
    <row r="6" spans="1:1" ht="52.8" x14ac:dyDescent="0.25">
      <c r="A6" s="4" t="s">
        <v>50</v>
      </c>
    </row>
    <row r="7" spans="1:1" x14ac:dyDescent="0.25">
      <c r="A7" s="4"/>
    </row>
    <row r="8" spans="1:1" ht="52.8" x14ac:dyDescent="0.25">
      <c r="A8" s="31" t="s">
        <v>48</v>
      </c>
    </row>
    <row r="10" spans="1:1" ht="79.2" x14ac:dyDescent="0.25">
      <c r="A10" s="4" t="s">
        <v>56</v>
      </c>
    </row>
    <row r="11" spans="1:1" x14ac:dyDescent="0.25">
      <c r="A11" s="4"/>
    </row>
    <row r="12" spans="1:1" ht="78.75" customHeight="1" x14ac:dyDescent="0.25">
      <c r="A12" s="4" t="s">
        <v>51</v>
      </c>
    </row>
    <row r="13" spans="1:1" x14ac:dyDescent="0.25">
      <c r="A13" s="4"/>
    </row>
    <row r="14" spans="1:1" x14ac:dyDescent="0.25">
      <c r="A14" s="15" t="s">
        <v>15</v>
      </c>
    </row>
    <row r="15" spans="1:1" x14ac:dyDescent="0.25">
      <c r="A15" s="4"/>
    </row>
    <row r="16" spans="1:1" ht="39.6" x14ac:dyDescent="0.25">
      <c r="A16" s="4" t="s">
        <v>16</v>
      </c>
    </row>
    <row r="17" spans="1:1" x14ac:dyDescent="0.25">
      <c r="A17" s="4"/>
    </row>
    <row r="18" spans="1:1" ht="92.4" x14ac:dyDescent="0.25">
      <c r="A18" s="2" t="s">
        <v>54</v>
      </c>
    </row>
    <row r="19" spans="1:1" x14ac:dyDescent="0.25">
      <c r="A19" s="4"/>
    </row>
    <row r="20" spans="1:1" ht="52.8" x14ac:dyDescent="0.25">
      <c r="A20" s="14" t="s">
        <v>55</v>
      </c>
    </row>
    <row r="21" spans="1:1" x14ac:dyDescent="0.25">
      <c r="A21" s="4"/>
    </row>
  </sheetData>
  <phoneticPr fontId="0" type="noConversion"/>
  <pageMargins left="0.75" right="0.75" top="1" bottom="1" header="0.5" footer="0.5"/>
  <pageSetup scale="85"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5"/>
  <sheetViews>
    <sheetView tabSelected="1" topLeftCell="A7" zoomScale="75" workbookViewId="0">
      <selection activeCell="F42" sqref="F42"/>
    </sheetView>
  </sheetViews>
  <sheetFormatPr defaultRowHeight="13.2" x14ac:dyDescent="0.25"/>
  <cols>
    <col min="1" max="1" width="4.109375" customWidth="1"/>
    <col min="2" max="2" width="3.5546875" customWidth="1"/>
    <col min="3" max="3" width="30.33203125" customWidth="1"/>
    <col min="4" max="5" width="12" bestFit="1" customWidth="1"/>
    <col min="6" max="6" width="12.33203125" bestFit="1" customWidth="1"/>
    <col min="7" max="7" width="12" bestFit="1" customWidth="1"/>
    <col min="8" max="14" width="13.44140625" customWidth="1"/>
    <col min="15" max="15" width="0.6640625" customWidth="1"/>
  </cols>
  <sheetData>
    <row r="2" spans="1:13" x14ac:dyDescent="0.25">
      <c r="A2" s="1" t="s">
        <v>52</v>
      </c>
    </row>
    <row r="3" spans="1:13" x14ac:dyDescent="0.25">
      <c r="B3" t="s">
        <v>53</v>
      </c>
      <c r="F3" s="33">
        <v>1995</v>
      </c>
    </row>
    <row r="5" spans="1:13" s="1" customFormat="1" x14ac:dyDescent="0.25">
      <c r="A5" s="1" t="s">
        <v>27</v>
      </c>
      <c r="D5" s="28">
        <f>F3</f>
        <v>1995</v>
      </c>
      <c r="E5" s="28">
        <f>D5+1</f>
        <v>1996</v>
      </c>
      <c r="F5" s="28">
        <f t="shared" ref="F5:M5" si="0">E5+1</f>
        <v>1997</v>
      </c>
      <c r="G5" s="28">
        <f t="shared" si="0"/>
        <v>1998</v>
      </c>
      <c r="H5" s="28">
        <f t="shared" si="0"/>
        <v>1999</v>
      </c>
      <c r="I5" s="28">
        <f t="shared" si="0"/>
        <v>2000</v>
      </c>
      <c r="J5" s="28">
        <f t="shared" si="0"/>
        <v>2001</v>
      </c>
      <c r="K5" s="28">
        <f t="shared" si="0"/>
        <v>2002</v>
      </c>
      <c r="L5" s="28">
        <f t="shared" si="0"/>
        <v>2003</v>
      </c>
      <c r="M5" s="28">
        <f t="shared" si="0"/>
        <v>2004</v>
      </c>
    </row>
    <row r="7" spans="1:13" x14ac:dyDescent="0.25">
      <c r="B7" s="29" t="s">
        <v>28</v>
      </c>
    </row>
    <row r="8" spans="1:13" x14ac:dyDescent="0.25">
      <c r="C8" t="s">
        <v>1</v>
      </c>
      <c r="D8" s="13">
        <v>0</v>
      </c>
      <c r="E8" s="13">
        <v>0</v>
      </c>
      <c r="F8" s="13">
        <v>0</v>
      </c>
      <c r="G8" s="13">
        <v>0</v>
      </c>
      <c r="H8" s="13">
        <v>0</v>
      </c>
      <c r="I8" s="13">
        <v>0</v>
      </c>
      <c r="J8" s="13">
        <v>0</v>
      </c>
      <c r="K8" s="13">
        <v>0</v>
      </c>
      <c r="L8" s="13">
        <v>0</v>
      </c>
      <c r="M8" s="13">
        <v>0</v>
      </c>
    </row>
    <row r="9" spans="1:13" x14ac:dyDescent="0.25">
      <c r="C9" t="s">
        <v>2</v>
      </c>
      <c r="D9" s="13">
        <v>0</v>
      </c>
      <c r="E9" s="13">
        <v>0</v>
      </c>
      <c r="F9" s="13">
        <v>0</v>
      </c>
      <c r="G9" s="13">
        <v>0</v>
      </c>
      <c r="H9" s="13">
        <v>0</v>
      </c>
      <c r="I9" s="13">
        <v>0</v>
      </c>
      <c r="J9" s="13">
        <v>0</v>
      </c>
      <c r="K9" s="13">
        <v>0</v>
      </c>
      <c r="L9" s="13">
        <v>0</v>
      </c>
      <c r="M9" s="13">
        <v>0</v>
      </c>
    </row>
    <row r="10" spans="1:13" x14ac:dyDescent="0.25">
      <c r="C10" t="s">
        <v>3</v>
      </c>
      <c r="D10" s="13">
        <v>0</v>
      </c>
      <c r="E10" s="13">
        <v>0</v>
      </c>
      <c r="F10" s="13">
        <v>0</v>
      </c>
      <c r="G10" s="13">
        <v>0</v>
      </c>
      <c r="H10" s="13">
        <v>0</v>
      </c>
      <c r="I10" s="13">
        <v>0</v>
      </c>
      <c r="J10" s="13">
        <v>0</v>
      </c>
      <c r="K10" s="13">
        <v>0</v>
      </c>
      <c r="L10" s="13">
        <v>0</v>
      </c>
      <c r="M10" s="13">
        <v>0</v>
      </c>
    </row>
    <row r="11" spans="1:13" x14ac:dyDescent="0.25">
      <c r="C11" t="s">
        <v>4</v>
      </c>
      <c r="D11" s="13">
        <v>0</v>
      </c>
      <c r="E11" s="13">
        <v>0</v>
      </c>
      <c r="F11" s="13">
        <v>0</v>
      </c>
      <c r="G11" s="13">
        <v>0</v>
      </c>
      <c r="H11" s="13">
        <v>0</v>
      </c>
      <c r="I11" s="13">
        <v>0</v>
      </c>
      <c r="J11" s="13">
        <v>0</v>
      </c>
      <c r="K11" s="13">
        <v>0</v>
      </c>
      <c r="L11" s="13">
        <v>0</v>
      </c>
      <c r="M11" s="13">
        <v>0</v>
      </c>
    </row>
    <row r="12" spans="1:13" x14ac:dyDescent="0.25">
      <c r="D12" s="3"/>
      <c r="E12" s="3"/>
      <c r="F12" s="3"/>
      <c r="G12" s="3"/>
      <c r="H12" s="3"/>
      <c r="I12" s="3"/>
      <c r="J12" s="3"/>
      <c r="K12" s="3"/>
      <c r="L12" s="3"/>
      <c r="M12" s="3"/>
    </row>
    <row r="13" spans="1:13" x14ac:dyDescent="0.25">
      <c r="C13" t="s">
        <v>0</v>
      </c>
      <c r="D13" s="30">
        <f>SUM(D8:D11)</f>
        <v>0</v>
      </c>
      <c r="E13" s="30">
        <f t="shared" ref="E13:M13" si="1">SUM(E8:E11)</f>
        <v>0</v>
      </c>
      <c r="F13" s="30">
        <f t="shared" si="1"/>
        <v>0</v>
      </c>
      <c r="G13" s="30">
        <f t="shared" si="1"/>
        <v>0</v>
      </c>
      <c r="H13" s="30">
        <f t="shared" si="1"/>
        <v>0</v>
      </c>
      <c r="I13" s="30">
        <f>SUM(I8:I11)</f>
        <v>0</v>
      </c>
      <c r="J13" s="30">
        <f>SUM(J8:J11)</f>
        <v>0</v>
      </c>
      <c r="K13" s="30">
        <f>SUM(K8:K11)</f>
        <v>0</v>
      </c>
      <c r="L13" s="30">
        <f t="shared" si="1"/>
        <v>0</v>
      </c>
      <c r="M13" s="30">
        <f t="shared" si="1"/>
        <v>0</v>
      </c>
    </row>
    <row r="14" spans="1:13" x14ac:dyDescent="0.25">
      <c r="C14" t="s">
        <v>5</v>
      </c>
      <c r="D14" s="30">
        <f>D13-D10</f>
        <v>0</v>
      </c>
      <c r="E14" s="30">
        <f t="shared" ref="E14:M14" si="2">E13-E10</f>
        <v>0</v>
      </c>
      <c r="F14" s="30">
        <f t="shared" si="2"/>
        <v>0</v>
      </c>
      <c r="G14" s="30">
        <f t="shared" si="2"/>
        <v>0</v>
      </c>
      <c r="H14" s="30">
        <f t="shared" si="2"/>
        <v>0</v>
      </c>
      <c r="I14" s="30">
        <f t="shared" si="2"/>
        <v>0</v>
      </c>
      <c r="J14" s="30">
        <f t="shared" si="2"/>
        <v>0</v>
      </c>
      <c r="K14" s="30">
        <f t="shared" si="2"/>
        <v>0</v>
      </c>
      <c r="L14" s="30">
        <f t="shared" si="2"/>
        <v>0</v>
      </c>
      <c r="M14" s="30">
        <f t="shared" si="2"/>
        <v>0</v>
      </c>
    </row>
    <row r="15" spans="1:13" x14ac:dyDescent="0.25">
      <c r="D15" s="3"/>
      <c r="E15" s="3"/>
      <c r="F15" s="3"/>
      <c r="G15" s="3"/>
      <c r="H15" s="3"/>
      <c r="I15" s="3"/>
      <c r="J15" s="3"/>
      <c r="K15" s="3"/>
      <c r="L15" s="3"/>
      <c r="M15" s="3"/>
    </row>
    <row r="16" spans="1:13" x14ac:dyDescent="0.25">
      <c r="B16" s="29" t="s">
        <v>29</v>
      </c>
      <c r="D16" s="3"/>
      <c r="E16" s="3"/>
      <c r="F16" s="3"/>
      <c r="G16" s="3"/>
      <c r="H16" s="3"/>
      <c r="I16" s="3"/>
      <c r="J16" s="3"/>
      <c r="K16" s="3"/>
      <c r="L16" s="3"/>
      <c r="M16" s="3"/>
    </row>
    <row r="17" spans="3:13" x14ac:dyDescent="0.25">
      <c r="C17" t="s">
        <v>30</v>
      </c>
      <c r="D17" s="13">
        <v>0</v>
      </c>
      <c r="E17" s="13">
        <v>0</v>
      </c>
      <c r="F17" s="13">
        <v>0</v>
      </c>
      <c r="G17" s="13">
        <v>0</v>
      </c>
      <c r="H17" s="13">
        <v>0</v>
      </c>
      <c r="I17" s="13">
        <v>0</v>
      </c>
      <c r="J17" s="13">
        <v>0</v>
      </c>
      <c r="K17" s="13">
        <v>0</v>
      </c>
      <c r="L17" s="13">
        <v>0</v>
      </c>
      <c r="M17" s="13">
        <v>0</v>
      </c>
    </row>
    <row r="18" spans="3:13" x14ac:dyDescent="0.25">
      <c r="C18" t="s">
        <v>31</v>
      </c>
      <c r="D18" s="13">
        <v>0</v>
      </c>
      <c r="E18" s="13">
        <v>0</v>
      </c>
      <c r="F18" s="13">
        <v>0</v>
      </c>
      <c r="G18" s="13">
        <v>0</v>
      </c>
      <c r="H18" s="13">
        <v>0</v>
      </c>
      <c r="I18" s="13">
        <v>0</v>
      </c>
      <c r="J18" s="13">
        <v>0</v>
      </c>
      <c r="K18" s="13">
        <v>0</v>
      </c>
      <c r="L18" s="13">
        <v>0</v>
      </c>
      <c r="M18" s="13">
        <v>0</v>
      </c>
    </row>
    <row r="19" spans="3:13" x14ac:dyDescent="0.25">
      <c r="C19" t="s">
        <v>32</v>
      </c>
      <c r="D19" s="13">
        <v>0</v>
      </c>
      <c r="E19" s="13">
        <v>0</v>
      </c>
      <c r="F19" s="13">
        <v>0</v>
      </c>
      <c r="G19" s="13">
        <v>0</v>
      </c>
      <c r="H19" s="13">
        <v>0</v>
      </c>
      <c r="I19" s="13">
        <v>0</v>
      </c>
      <c r="J19" s="13">
        <v>0</v>
      </c>
      <c r="K19" s="13">
        <v>0</v>
      </c>
      <c r="L19" s="13">
        <v>0</v>
      </c>
      <c r="M19" s="13">
        <v>0</v>
      </c>
    </row>
    <row r="20" spans="3:13" x14ac:dyDescent="0.25">
      <c r="C20" t="s">
        <v>33</v>
      </c>
      <c r="D20" s="13">
        <v>0</v>
      </c>
      <c r="E20" s="13">
        <v>0</v>
      </c>
      <c r="F20" s="13">
        <v>0</v>
      </c>
      <c r="G20" s="13">
        <v>0</v>
      </c>
      <c r="H20" s="13">
        <v>0</v>
      </c>
      <c r="I20" s="13">
        <v>0</v>
      </c>
      <c r="J20" s="13">
        <v>0</v>
      </c>
      <c r="K20" s="13">
        <v>0</v>
      </c>
      <c r="L20" s="13">
        <v>0</v>
      </c>
      <c r="M20" s="13">
        <v>0</v>
      </c>
    </row>
    <row r="21" spans="3:13" x14ac:dyDescent="0.25">
      <c r="C21" t="s">
        <v>34</v>
      </c>
      <c r="D21" s="13">
        <v>0</v>
      </c>
      <c r="E21" s="13">
        <v>0</v>
      </c>
      <c r="F21" s="13">
        <v>0</v>
      </c>
      <c r="G21" s="13">
        <v>0</v>
      </c>
      <c r="H21" s="13">
        <v>0</v>
      </c>
      <c r="I21" s="13">
        <v>0</v>
      </c>
      <c r="J21" s="13">
        <v>0</v>
      </c>
      <c r="K21" s="13">
        <v>0</v>
      </c>
      <c r="L21" s="13">
        <v>0</v>
      </c>
      <c r="M21" s="13">
        <v>0</v>
      </c>
    </row>
    <row r="22" spans="3:13" x14ac:dyDescent="0.25">
      <c r="C22" t="s">
        <v>35</v>
      </c>
      <c r="D22" s="13">
        <v>0</v>
      </c>
      <c r="E22" s="13">
        <v>0</v>
      </c>
      <c r="F22" s="13">
        <v>0</v>
      </c>
      <c r="G22" s="13">
        <v>0</v>
      </c>
      <c r="H22" s="13">
        <v>0</v>
      </c>
      <c r="I22" s="13">
        <v>0</v>
      </c>
      <c r="J22" s="13">
        <v>0</v>
      </c>
      <c r="K22" s="13">
        <v>0</v>
      </c>
      <c r="L22" s="13">
        <v>0</v>
      </c>
      <c r="M22" s="13">
        <v>0</v>
      </c>
    </row>
    <row r="23" spans="3:13" x14ac:dyDescent="0.25">
      <c r="C23" t="s">
        <v>36</v>
      </c>
      <c r="D23" s="13">
        <v>0</v>
      </c>
      <c r="E23" s="13">
        <v>0</v>
      </c>
      <c r="F23" s="13">
        <v>0</v>
      </c>
      <c r="G23" s="13">
        <v>0</v>
      </c>
      <c r="H23" s="13">
        <v>0</v>
      </c>
      <c r="I23" s="13">
        <v>0</v>
      </c>
      <c r="J23" s="13">
        <v>0</v>
      </c>
      <c r="K23" s="13">
        <v>0</v>
      </c>
      <c r="L23" s="13">
        <v>0</v>
      </c>
      <c r="M23" s="13">
        <v>0</v>
      </c>
    </row>
    <row r="24" spans="3:13" x14ac:dyDescent="0.25">
      <c r="C24" t="s">
        <v>37</v>
      </c>
      <c r="D24" s="13">
        <v>0</v>
      </c>
      <c r="E24" s="13">
        <v>0</v>
      </c>
      <c r="F24" s="13">
        <v>0</v>
      </c>
      <c r="G24" s="13">
        <v>0</v>
      </c>
      <c r="H24" s="13">
        <v>0</v>
      </c>
      <c r="I24" s="13">
        <v>0</v>
      </c>
      <c r="J24" s="13">
        <v>0</v>
      </c>
      <c r="K24" s="13">
        <v>0</v>
      </c>
      <c r="L24" s="13">
        <v>0</v>
      </c>
      <c r="M24" s="13">
        <v>0</v>
      </c>
    </row>
    <row r="25" spans="3:13" x14ac:dyDescent="0.25">
      <c r="C25" t="s">
        <v>38</v>
      </c>
      <c r="D25" s="13">
        <v>0</v>
      </c>
      <c r="E25" s="13">
        <v>0</v>
      </c>
      <c r="F25" s="13">
        <v>0</v>
      </c>
      <c r="G25" s="13">
        <v>0</v>
      </c>
      <c r="H25" s="13">
        <v>0</v>
      </c>
      <c r="I25" s="13">
        <v>0</v>
      </c>
      <c r="J25" s="13">
        <v>0</v>
      </c>
      <c r="K25" s="13">
        <v>0</v>
      </c>
      <c r="L25" s="13">
        <v>0</v>
      </c>
      <c r="M25" s="13">
        <v>0</v>
      </c>
    </row>
    <row r="26" spans="3:13" x14ac:dyDescent="0.25">
      <c r="C26" t="s">
        <v>39</v>
      </c>
      <c r="D26" s="13">
        <v>0</v>
      </c>
      <c r="E26" s="13">
        <v>0</v>
      </c>
      <c r="F26" s="13">
        <v>0</v>
      </c>
      <c r="G26" s="13">
        <v>0</v>
      </c>
      <c r="H26" s="13">
        <v>0</v>
      </c>
      <c r="I26" s="13">
        <v>0</v>
      </c>
      <c r="J26" s="13">
        <v>0</v>
      </c>
      <c r="K26" s="13">
        <v>0</v>
      </c>
      <c r="L26" s="13">
        <v>0</v>
      </c>
      <c r="M26" s="13">
        <v>0</v>
      </c>
    </row>
    <row r="27" spans="3:13" x14ac:dyDescent="0.25">
      <c r="C27" t="s">
        <v>40</v>
      </c>
      <c r="D27" s="13">
        <v>0</v>
      </c>
      <c r="E27" s="13">
        <v>0</v>
      </c>
      <c r="F27" s="13">
        <v>0</v>
      </c>
      <c r="G27" s="13">
        <v>0</v>
      </c>
      <c r="H27" s="13">
        <v>0</v>
      </c>
      <c r="I27" s="13">
        <v>0</v>
      </c>
      <c r="J27" s="13">
        <v>0</v>
      </c>
      <c r="K27" s="13">
        <v>0</v>
      </c>
      <c r="L27" s="13">
        <v>0</v>
      </c>
      <c r="M27" s="13">
        <v>0</v>
      </c>
    </row>
    <row r="28" spans="3:13" x14ac:dyDescent="0.25">
      <c r="C28" t="s">
        <v>41</v>
      </c>
      <c r="D28" s="13">
        <v>0</v>
      </c>
      <c r="E28" s="13">
        <v>0</v>
      </c>
      <c r="F28" s="13">
        <v>0</v>
      </c>
      <c r="G28" s="13">
        <v>0</v>
      </c>
      <c r="H28" s="13">
        <v>0</v>
      </c>
      <c r="I28" s="13">
        <v>0</v>
      </c>
      <c r="J28" s="13">
        <v>0</v>
      </c>
      <c r="K28" s="13">
        <v>0</v>
      </c>
      <c r="L28" s="13">
        <v>0</v>
      </c>
      <c r="M28" s="13">
        <v>0</v>
      </c>
    </row>
    <row r="29" spans="3:13" x14ac:dyDescent="0.25">
      <c r="C29" t="s">
        <v>42</v>
      </c>
      <c r="D29" s="13">
        <v>0</v>
      </c>
      <c r="E29" s="13">
        <v>0</v>
      </c>
      <c r="F29" s="13">
        <v>0</v>
      </c>
      <c r="G29" s="13">
        <v>0</v>
      </c>
      <c r="H29" s="13">
        <v>0</v>
      </c>
      <c r="I29" s="13">
        <v>0</v>
      </c>
      <c r="J29" s="13">
        <v>0</v>
      </c>
      <c r="K29" s="13">
        <v>0</v>
      </c>
      <c r="L29" s="13">
        <v>0</v>
      </c>
      <c r="M29" s="13">
        <v>0</v>
      </c>
    </row>
    <row r="30" spans="3:13" x14ac:dyDescent="0.25">
      <c r="C30" t="s">
        <v>43</v>
      </c>
      <c r="D30" s="13">
        <v>0</v>
      </c>
      <c r="E30" s="13">
        <v>0</v>
      </c>
      <c r="F30" s="13">
        <v>0</v>
      </c>
      <c r="G30" s="13">
        <v>0</v>
      </c>
      <c r="H30" s="13">
        <v>0</v>
      </c>
      <c r="I30" s="13">
        <v>0</v>
      </c>
      <c r="J30" s="13">
        <v>0</v>
      </c>
      <c r="K30" s="13">
        <v>0</v>
      </c>
      <c r="L30" s="13">
        <v>0</v>
      </c>
      <c r="M30" s="13">
        <v>0</v>
      </c>
    </row>
    <row r="31" spans="3:13" x14ac:dyDescent="0.25">
      <c r="C31" t="s">
        <v>44</v>
      </c>
      <c r="D31" s="13">
        <v>0</v>
      </c>
      <c r="E31" s="13">
        <v>0</v>
      </c>
      <c r="F31" s="13">
        <v>0</v>
      </c>
      <c r="G31" s="13">
        <v>0</v>
      </c>
      <c r="H31" s="13">
        <v>0</v>
      </c>
      <c r="I31" s="13">
        <v>0</v>
      </c>
      <c r="J31" s="13">
        <v>0</v>
      </c>
      <c r="K31" s="13">
        <v>0</v>
      </c>
      <c r="L31" s="13">
        <v>0</v>
      </c>
      <c r="M31" s="13">
        <v>0</v>
      </c>
    </row>
    <row r="32" spans="3:13" x14ac:dyDescent="0.25">
      <c r="D32" s="3"/>
      <c r="E32" s="3"/>
      <c r="F32" s="3"/>
      <c r="G32" s="3"/>
      <c r="H32" s="3"/>
      <c r="I32" s="3"/>
      <c r="J32" s="3"/>
      <c r="K32" s="3"/>
      <c r="L32" s="3"/>
      <c r="M32" s="3"/>
    </row>
    <row r="33" spans="1:16" x14ac:dyDescent="0.25">
      <c r="C33" t="s">
        <v>45</v>
      </c>
      <c r="D33" s="30">
        <f t="shared" ref="D33:M33" si="3">SUM(D17:D31)</f>
        <v>0</v>
      </c>
      <c r="E33" s="30">
        <f t="shared" si="3"/>
        <v>0</v>
      </c>
      <c r="F33" s="30">
        <f t="shared" si="3"/>
        <v>0</v>
      </c>
      <c r="G33" s="30">
        <f t="shared" si="3"/>
        <v>0</v>
      </c>
      <c r="H33" s="30">
        <f t="shared" si="3"/>
        <v>0</v>
      </c>
      <c r="I33" s="30">
        <f t="shared" si="3"/>
        <v>0</v>
      </c>
      <c r="J33" s="30">
        <f t="shared" si="3"/>
        <v>0</v>
      </c>
      <c r="K33" s="30">
        <f t="shared" si="3"/>
        <v>0</v>
      </c>
      <c r="L33" s="30">
        <f t="shared" si="3"/>
        <v>0</v>
      </c>
      <c r="M33" s="30">
        <f t="shared" si="3"/>
        <v>0</v>
      </c>
    </row>
    <row r="35" spans="1:16" x14ac:dyDescent="0.25">
      <c r="A35" s="1" t="s">
        <v>46</v>
      </c>
    </row>
    <row r="36" spans="1:16" x14ac:dyDescent="0.25">
      <c r="A36" s="1"/>
    </row>
    <row r="37" spans="1:16" x14ac:dyDescent="0.25">
      <c r="B37" t="s">
        <v>47</v>
      </c>
    </row>
    <row r="38" spans="1:16" x14ac:dyDescent="0.25">
      <c r="B38" t="s">
        <v>57</v>
      </c>
    </row>
    <row r="47" spans="1:16" ht="13.8" thickBot="1" x14ac:dyDescent="0.3"/>
    <row r="48" spans="1:16" x14ac:dyDescent="0.25">
      <c r="C48" s="22" t="s">
        <v>6</v>
      </c>
      <c r="D48" s="26">
        <v>1994</v>
      </c>
      <c r="E48" s="26">
        <v>1995</v>
      </c>
      <c r="F48" s="26">
        <v>1996</v>
      </c>
      <c r="G48" s="26">
        <v>1997</v>
      </c>
      <c r="H48" s="26">
        <v>1998</v>
      </c>
      <c r="I48" s="26">
        <v>1999</v>
      </c>
      <c r="J48" s="26">
        <v>2000</v>
      </c>
      <c r="K48" s="26">
        <v>2001</v>
      </c>
      <c r="L48" s="26">
        <v>2002</v>
      </c>
      <c r="M48" s="26">
        <v>2003</v>
      </c>
      <c r="N48" s="26">
        <v>2004</v>
      </c>
      <c r="O48" s="27"/>
      <c r="P48" s="5"/>
    </row>
    <row r="49" spans="3:15" ht="13.8" thickBot="1" x14ac:dyDescent="0.3">
      <c r="C49" s="7"/>
      <c r="D49" s="8" t="s">
        <v>18</v>
      </c>
      <c r="E49" s="8" t="s">
        <v>18</v>
      </c>
      <c r="F49" s="8" t="s">
        <v>18</v>
      </c>
      <c r="G49" s="8" t="s">
        <v>18</v>
      </c>
      <c r="H49" s="8" t="s">
        <v>18</v>
      </c>
      <c r="I49" s="8" t="s">
        <v>18</v>
      </c>
      <c r="J49" s="8" t="s">
        <v>19</v>
      </c>
      <c r="K49" s="8" t="s">
        <v>19</v>
      </c>
      <c r="L49" s="8" t="s">
        <v>19</v>
      </c>
      <c r="M49" s="8" t="s">
        <v>19</v>
      </c>
      <c r="N49" s="8" t="s">
        <v>19</v>
      </c>
      <c r="O49" s="9"/>
    </row>
    <row r="50" spans="3:15" x14ac:dyDescent="0.25">
      <c r="C50" s="10"/>
      <c r="D50" s="5"/>
      <c r="E50" s="5"/>
      <c r="F50" s="5"/>
      <c r="G50" s="5"/>
      <c r="H50" s="5"/>
      <c r="I50" s="5"/>
      <c r="J50" s="5"/>
      <c r="K50" s="5"/>
      <c r="L50" s="5"/>
      <c r="M50" s="5"/>
      <c r="N50" s="5"/>
      <c r="O50" s="6"/>
    </row>
    <row r="51" spans="3:15" x14ac:dyDescent="0.25">
      <c r="C51" s="10" t="s">
        <v>1</v>
      </c>
      <c r="D51" s="13">
        <v>1982639</v>
      </c>
      <c r="E51" s="13">
        <v>1783529</v>
      </c>
      <c r="F51" s="13">
        <v>2484847</v>
      </c>
      <c r="G51" s="13">
        <v>1170306</v>
      </c>
      <c r="H51" s="13">
        <v>1605129</v>
      </c>
      <c r="I51" s="13">
        <f>3347433-1292663</f>
        <v>2054770</v>
      </c>
      <c r="J51" s="13">
        <f>3048594.05+1292663/2</f>
        <v>3694925.55</v>
      </c>
      <c r="K51" s="13">
        <v>2800000</v>
      </c>
      <c r="L51" s="13">
        <v>2800000</v>
      </c>
      <c r="M51" s="13">
        <v>2800000</v>
      </c>
      <c r="N51" s="13">
        <v>2800000</v>
      </c>
      <c r="O51" s="6"/>
    </row>
    <row r="52" spans="3:15" x14ac:dyDescent="0.25">
      <c r="C52" s="10" t="s">
        <v>2</v>
      </c>
      <c r="D52" s="13">
        <v>0</v>
      </c>
      <c r="E52" s="13">
        <v>0</v>
      </c>
      <c r="F52" s="13">
        <v>0</v>
      </c>
      <c r="G52" s="13">
        <v>0</v>
      </c>
      <c r="H52" s="13">
        <v>0</v>
      </c>
      <c r="I52" s="13">
        <v>0</v>
      </c>
      <c r="J52" s="13">
        <v>0</v>
      </c>
      <c r="K52" s="13">
        <v>0</v>
      </c>
      <c r="L52" s="13">
        <v>0</v>
      </c>
      <c r="M52" s="13">
        <v>0</v>
      </c>
      <c r="N52" s="13">
        <v>0</v>
      </c>
      <c r="O52" s="6"/>
    </row>
    <row r="53" spans="3:15" x14ac:dyDescent="0.25">
      <c r="C53" s="10" t="s">
        <v>3</v>
      </c>
      <c r="D53" s="13">
        <v>14662</v>
      </c>
      <c r="E53" s="13">
        <v>4989</v>
      </c>
      <c r="F53" s="13">
        <v>7348</v>
      </c>
      <c r="G53" s="13">
        <v>6929</v>
      </c>
      <c r="H53" s="13">
        <v>27604</v>
      </c>
      <c r="I53" s="13">
        <v>12750</v>
      </c>
      <c r="J53" s="13">
        <v>27604</v>
      </c>
      <c r="K53" s="13">
        <v>27604</v>
      </c>
      <c r="L53" s="13">
        <v>27604</v>
      </c>
      <c r="M53" s="13">
        <v>27604</v>
      </c>
      <c r="N53" s="13">
        <v>27604</v>
      </c>
      <c r="O53" s="6"/>
    </row>
    <row r="54" spans="3:15" x14ac:dyDescent="0.25">
      <c r="C54" s="10" t="s">
        <v>4</v>
      </c>
      <c r="D54" s="13">
        <v>81418</v>
      </c>
      <c r="E54" s="13">
        <v>90095</v>
      </c>
      <c r="F54" s="13">
        <v>94018</v>
      </c>
      <c r="G54" s="13">
        <v>82334</v>
      </c>
      <c r="H54" s="13">
        <v>63409</v>
      </c>
      <c r="I54" s="13">
        <v>59959</v>
      </c>
      <c r="J54" s="13">
        <v>63409</v>
      </c>
      <c r="K54" s="13">
        <v>63409</v>
      </c>
      <c r="L54" s="13">
        <v>63409</v>
      </c>
      <c r="M54" s="13">
        <v>63409</v>
      </c>
      <c r="N54" s="13">
        <v>63409</v>
      </c>
      <c r="O54" s="6"/>
    </row>
    <row r="55" spans="3:15" x14ac:dyDescent="0.25">
      <c r="C55" s="10"/>
      <c r="D55" s="12"/>
      <c r="E55" s="12"/>
      <c r="F55" s="12"/>
      <c r="G55" s="12"/>
      <c r="H55" s="12"/>
      <c r="I55" s="12"/>
      <c r="J55" s="12"/>
      <c r="K55" s="12"/>
      <c r="L55" s="12"/>
      <c r="M55" s="12"/>
      <c r="N55" s="12"/>
      <c r="O55" s="6"/>
    </row>
    <row r="56" spans="3:15" x14ac:dyDescent="0.25">
      <c r="C56" s="10" t="s">
        <v>0</v>
      </c>
      <c r="D56" s="16">
        <f t="shared" ref="D56:N56" si="4">SUM(D51:D54)</f>
        <v>2078719</v>
      </c>
      <c r="E56" s="16">
        <f t="shared" si="4"/>
        <v>1878613</v>
      </c>
      <c r="F56" s="16">
        <f t="shared" si="4"/>
        <v>2586213</v>
      </c>
      <c r="G56" s="16">
        <f t="shared" si="4"/>
        <v>1259569</v>
      </c>
      <c r="H56" s="16">
        <f t="shared" si="4"/>
        <v>1696142</v>
      </c>
      <c r="I56" s="16">
        <f t="shared" si="4"/>
        <v>2127479</v>
      </c>
      <c r="J56" s="16">
        <f t="shared" si="4"/>
        <v>3785938.55</v>
      </c>
      <c r="K56" s="16">
        <f>SUM(K51:K54)</f>
        <v>2891013</v>
      </c>
      <c r="L56" s="16">
        <f>SUM(L51:L54)</f>
        <v>2891013</v>
      </c>
      <c r="M56" s="16">
        <f>SUM(M51:M54)</f>
        <v>2891013</v>
      </c>
      <c r="N56" s="16">
        <f t="shared" si="4"/>
        <v>2891013</v>
      </c>
      <c r="O56" s="6"/>
    </row>
    <row r="57" spans="3:15" x14ac:dyDescent="0.25">
      <c r="C57" s="10" t="s">
        <v>5</v>
      </c>
      <c r="D57" s="16">
        <f t="shared" ref="D57:N57" si="5">D56-D53</f>
        <v>2064057</v>
      </c>
      <c r="E57" s="16">
        <f t="shared" si="5"/>
        <v>1873624</v>
      </c>
      <c r="F57" s="16">
        <f t="shared" si="5"/>
        <v>2578865</v>
      </c>
      <c r="G57" s="16">
        <f t="shared" si="5"/>
        <v>1252640</v>
      </c>
      <c r="H57" s="16">
        <f t="shared" si="5"/>
        <v>1668538</v>
      </c>
      <c r="I57" s="16">
        <f t="shared" si="5"/>
        <v>2114729</v>
      </c>
      <c r="J57" s="16">
        <f t="shared" si="5"/>
        <v>3758334.55</v>
      </c>
      <c r="K57" s="16">
        <f>K56-K53</f>
        <v>2863409</v>
      </c>
      <c r="L57" s="16">
        <f>L56-L53</f>
        <v>2863409</v>
      </c>
      <c r="M57" s="16">
        <f>M56-M53</f>
        <v>2863409</v>
      </c>
      <c r="N57" s="16">
        <f t="shared" si="5"/>
        <v>2863409</v>
      </c>
      <c r="O57" s="6"/>
    </row>
    <row r="58" spans="3:15" x14ac:dyDescent="0.25">
      <c r="C58" s="10"/>
      <c r="D58" s="5"/>
      <c r="E58" s="5"/>
      <c r="F58" s="5"/>
      <c r="G58" s="5"/>
      <c r="H58" s="12"/>
      <c r="I58" s="12"/>
      <c r="J58" s="12"/>
      <c r="K58" s="12"/>
      <c r="L58" s="12"/>
      <c r="M58" s="12"/>
      <c r="N58" s="12"/>
      <c r="O58" s="6"/>
    </row>
    <row r="59" spans="3:15" x14ac:dyDescent="0.25">
      <c r="C59" s="10"/>
      <c r="D59" s="5"/>
      <c r="E59" s="5"/>
      <c r="F59" s="5"/>
      <c r="G59" s="5"/>
      <c r="H59" s="12"/>
      <c r="I59" s="12"/>
      <c r="J59" s="12"/>
      <c r="K59" s="12"/>
      <c r="L59" s="12"/>
      <c r="M59" s="12"/>
      <c r="N59" s="12"/>
      <c r="O59" s="6"/>
    </row>
    <row r="60" spans="3:15" ht="13.8" thickBot="1" x14ac:dyDescent="0.3">
      <c r="C60" s="10"/>
      <c r="D60" s="5"/>
      <c r="E60" s="5"/>
      <c r="F60" s="5"/>
      <c r="G60" s="12"/>
      <c r="H60" s="12"/>
      <c r="I60" s="12"/>
      <c r="J60" s="12"/>
      <c r="K60" s="12"/>
      <c r="L60" s="12"/>
      <c r="M60" s="12"/>
      <c r="N60" s="12"/>
      <c r="O60" s="6"/>
    </row>
    <row r="61" spans="3:15" ht="27" thickBot="1" x14ac:dyDescent="0.3">
      <c r="C61" s="25" t="s">
        <v>11</v>
      </c>
      <c r="D61" s="23" t="s">
        <v>7</v>
      </c>
      <c r="E61" s="23" t="s">
        <v>8</v>
      </c>
      <c r="F61" s="23" t="s">
        <v>9</v>
      </c>
      <c r="G61" s="23" t="s">
        <v>17</v>
      </c>
      <c r="H61" s="23" t="s">
        <v>20</v>
      </c>
      <c r="I61" s="23" t="s">
        <v>21</v>
      </c>
      <c r="J61" s="23" t="s">
        <v>22</v>
      </c>
      <c r="K61" s="23" t="s">
        <v>23</v>
      </c>
      <c r="L61" s="23" t="s">
        <v>24</v>
      </c>
      <c r="M61" s="23" t="s">
        <v>25</v>
      </c>
      <c r="N61" s="23" t="s">
        <v>26</v>
      </c>
      <c r="O61" s="24"/>
    </row>
    <row r="62" spans="3:15" x14ac:dyDescent="0.25">
      <c r="C62" s="10"/>
      <c r="D62" s="5"/>
      <c r="E62" s="5"/>
      <c r="F62" s="5"/>
      <c r="G62" s="12"/>
      <c r="H62" s="12"/>
      <c r="I62" s="12"/>
      <c r="J62" s="12"/>
      <c r="K62" s="12"/>
      <c r="L62" s="12"/>
      <c r="M62" s="12"/>
      <c r="N62" s="12"/>
      <c r="O62" s="6"/>
    </row>
    <row r="63" spans="3:15" x14ac:dyDescent="0.25">
      <c r="C63" s="10" t="s">
        <v>1</v>
      </c>
      <c r="D63" s="16">
        <f t="shared" ref="D63:K66" si="6">SUM(D51:G51)</f>
        <v>7421321</v>
      </c>
      <c r="E63" s="16">
        <f t="shared" si="6"/>
        <v>7043811</v>
      </c>
      <c r="F63" s="16">
        <f t="shared" si="6"/>
        <v>7315052</v>
      </c>
      <c r="G63" s="16">
        <f t="shared" si="6"/>
        <v>8525130.5500000007</v>
      </c>
      <c r="H63" s="16">
        <f t="shared" si="6"/>
        <v>10154824.550000001</v>
      </c>
      <c r="I63" s="16">
        <f t="shared" si="6"/>
        <v>11349695.550000001</v>
      </c>
      <c r="J63" s="16">
        <f t="shared" si="6"/>
        <v>12094925.550000001</v>
      </c>
      <c r="K63" s="16">
        <f t="shared" si="6"/>
        <v>11200000</v>
      </c>
      <c r="L63" s="16">
        <f>SUM(L51:N51)*4/3</f>
        <v>11200000</v>
      </c>
      <c r="M63" s="16">
        <f>SUM(M51:O51)*4/2</f>
        <v>11200000</v>
      </c>
      <c r="N63" s="16">
        <f>SUM(N51:P51)*4/1</f>
        <v>11200000</v>
      </c>
      <c r="O63" s="6"/>
    </row>
    <row r="64" spans="3:15" x14ac:dyDescent="0.25">
      <c r="C64" s="10" t="s">
        <v>2</v>
      </c>
      <c r="D64" s="16">
        <f t="shared" si="6"/>
        <v>0</v>
      </c>
      <c r="E64" s="16">
        <f t="shared" si="6"/>
        <v>0</v>
      </c>
      <c r="F64" s="16">
        <f t="shared" si="6"/>
        <v>0</v>
      </c>
      <c r="G64" s="16">
        <f t="shared" si="6"/>
        <v>0</v>
      </c>
      <c r="H64" s="16">
        <f t="shared" si="6"/>
        <v>0</v>
      </c>
      <c r="I64" s="16">
        <f t="shared" si="6"/>
        <v>0</v>
      </c>
      <c r="J64" s="16">
        <f t="shared" si="6"/>
        <v>0</v>
      </c>
      <c r="K64" s="16">
        <f t="shared" si="6"/>
        <v>0</v>
      </c>
      <c r="L64" s="16">
        <f t="shared" ref="L64:L69" si="7">SUM(L52:N52)*4/3</f>
        <v>0</v>
      </c>
      <c r="M64" s="16">
        <f t="shared" ref="M64:M69" si="8">SUM(M52:O52)*4/2</f>
        <v>0</v>
      </c>
      <c r="N64" s="16">
        <f t="shared" ref="N64:N69" si="9">SUM(N52:P52)*4/1</f>
        <v>0</v>
      </c>
      <c r="O64" s="6"/>
    </row>
    <row r="65" spans="3:15" x14ac:dyDescent="0.25">
      <c r="C65" s="10" t="s">
        <v>3</v>
      </c>
      <c r="D65" s="16">
        <f t="shared" si="6"/>
        <v>33928</v>
      </c>
      <c r="E65" s="16">
        <f t="shared" si="6"/>
        <v>46870</v>
      </c>
      <c r="F65" s="16">
        <f t="shared" si="6"/>
        <v>54631</v>
      </c>
      <c r="G65" s="16">
        <f t="shared" si="6"/>
        <v>74887</v>
      </c>
      <c r="H65" s="16">
        <f t="shared" si="6"/>
        <v>95562</v>
      </c>
      <c r="I65" s="16">
        <f t="shared" si="6"/>
        <v>95562</v>
      </c>
      <c r="J65" s="16">
        <f t="shared" si="6"/>
        <v>110416</v>
      </c>
      <c r="K65" s="16">
        <f t="shared" si="6"/>
        <v>110416</v>
      </c>
      <c r="L65" s="16">
        <f t="shared" si="7"/>
        <v>110416</v>
      </c>
      <c r="M65" s="16">
        <f t="shared" si="8"/>
        <v>110416</v>
      </c>
      <c r="N65" s="16">
        <f t="shared" si="9"/>
        <v>110416</v>
      </c>
      <c r="O65" s="6"/>
    </row>
    <row r="66" spans="3:15" x14ac:dyDescent="0.25">
      <c r="C66" s="10" t="s">
        <v>4</v>
      </c>
      <c r="D66" s="16">
        <f t="shared" si="6"/>
        <v>347865</v>
      </c>
      <c r="E66" s="16">
        <f t="shared" si="6"/>
        <v>329856</v>
      </c>
      <c r="F66" s="16">
        <f t="shared" si="6"/>
        <v>299720</v>
      </c>
      <c r="G66" s="16">
        <f t="shared" si="6"/>
        <v>269111</v>
      </c>
      <c r="H66" s="16">
        <f t="shared" si="6"/>
        <v>250186</v>
      </c>
      <c r="I66" s="16">
        <f t="shared" si="6"/>
        <v>250186</v>
      </c>
      <c r="J66" s="16">
        <f t="shared" si="6"/>
        <v>253636</v>
      </c>
      <c r="K66" s="16">
        <f t="shared" si="6"/>
        <v>253636</v>
      </c>
      <c r="L66" s="16">
        <f t="shared" si="7"/>
        <v>253636</v>
      </c>
      <c r="M66" s="16">
        <f t="shared" si="8"/>
        <v>253636</v>
      </c>
      <c r="N66" s="16">
        <f t="shared" si="9"/>
        <v>253636</v>
      </c>
      <c r="O66" s="6"/>
    </row>
    <row r="67" spans="3:15" x14ac:dyDescent="0.25">
      <c r="C67" s="10"/>
      <c r="D67" s="16"/>
      <c r="E67" s="16"/>
      <c r="F67" s="16"/>
      <c r="G67" s="16"/>
      <c r="H67" s="16"/>
      <c r="I67" s="16"/>
      <c r="J67" s="16"/>
      <c r="K67" s="16"/>
      <c r="L67" s="16">
        <f t="shared" si="7"/>
        <v>0</v>
      </c>
      <c r="M67" s="16">
        <f t="shared" si="8"/>
        <v>0</v>
      </c>
      <c r="N67" s="16">
        <f t="shared" si="9"/>
        <v>0</v>
      </c>
      <c r="O67" s="6"/>
    </row>
    <row r="68" spans="3:15" x14ac:dyDescent="0.25">
      <c r="C68" s="10" t="s">
        <v>0</v>
      </c>
      <c r="D68" s="16">
        <f t="shared" ref="D68:K69" si="10">SUM(D56:G56)</f>
        <v>7803114</v>
      </c>
      <c r="E68" s="16">
        <f t="shared" si="10"/>
        <v>7420537</v>
      </c>
      <c r="F68" s="16">
        <f t="shared" si="10"/>
        <v>7669403</v>
      </c>
      <c r="G68" s="16">
        <f t="shared" si="10"/>
        <v>8869128.5500000007</v>
      </c>
      <c r="H68" s="16">
        <f t="shared" si="10"/>
        <v>10500572.550000001</v>
      </c>
      <c r="I68" s="16">
        <f t="shared" si="10"/>
        <v>11695443.550000001</v>
      </c>
      <c r="J68" s="16">
        <f t="shared" si="10"/>
        <v>12458977.550000001</v>
      </c>
      <c r="K68" s="16">
        <f t="shared" si="10"/>
        <v>11564052</v>
      </c>
      <c r="L68" s="16">
        <f t="shared" si="7"/>
        <v>11564052</v>
      </c>
      <c r="M68" s="16">
        <f t="shared" si="8"/>
        <v>11564052</v>
      </c>
      <c r="N68" s="16">
        <f t="shared" si="9"/>
        <v>11564052</v>
      </c>
      <c r="O68" s="6"/>
    </row>
    <row r="69" spans="3:15" x14ac:dyDescent="0.25">
      <c r="C69" s="10" t="s">
        <v>10</v>
      </c>
      <c r="D69" s="16">
        <f t="shared" si="10"/>
        <v>7769186</v>
      </c>
      <c r="E69" s="16">
        <f t="shared" si="10"/>
        <v>7373667</v>
      </c>
      <c r="F69" s="16">
        <f t="shared" si="10"/>
        <v>7614772</v>
      </c>
      <c r="G69" s="16">
        <f t="shared" si="10"/>
        <v>8794241.5500000007</v>
      </c>
      <c r="H69" s="16">
        <f t="shared" si="10"/>
        <v>10405010.550000001</v>
      </c>
      <c r="I69" s="16">
        <f t="shared" si="10"/>
        <v>11599881.550000001</v>
      </c>
      <c r="J69" s="16">
        <f t="shared" si="10"/>
        <v>12348561.550000001</v>
      </c>
      <c r="K69" s="16">
        <f t="shared" si="10"/>
        <v>11453636</v>
      </c>
      <c r="L69" s="16">
        <f t="shared" si="7"/>
        <v>11453636</v>
      </c>
      <c r="M69" s="16">
        <f t="shared" si="8"/>
        <v>11453636</v>
      </c>
      <c r="N69" s="16">
        <f t="shared" si="9"/>
        <v>11453636</v>
      </c>
      <c r="O69" s="6"/>
    </row>
    <row r="70" spans="3:15" x14ac:dyDescent="0.25">
      <c r="C70" s="10"/>
      <c r="D70" s="16"/>
      <c r="E70" s="16"/>
      <c r="F70" s="16"/>
      <c r="G70" s="16"/>
      <c r="H70" s="16"/>
      <c r="I70" s="16"/>
      <c r="J70" s="16"/>
      <c r="K70" s="16"/>
      <c r="L70" s="16"/>
      <c r="M70" s="16"/>
      <c r="N70" s="16"/>
      <c r="O70" s="6"/>
    </row>
    <row r="71" spans="3:15" x14ac:dyDescent="0.25">
      <c r="C71" s="19" t="s">
        <v>14</v>
      </c>
      <c r="D71" s="20">
        <f>0.02*D69</f>
        <v>155383.72</v>
      </c>
      <c r="E71" s="20">
        <f>0.02*E69</f>
        <v>147473.34</v>
      </c>
      <c r="F71" s="20">
        <f>0.02*F69</f>
        <v>152295.44</v>
      </c>
      <c r="G71" s="20">
        <f>0.02*G69</f>
        <v>175884.83100000001</v>
      </c>
      <c r="H71" s="20">
        <f>0.02*H69</f>
        <v>208100.21100000001</v>
      </c>
      <c r="I71" s="20">
        <f t="shared" ref="I71:N71" si="11">0.02*I69</f>
        <v>231997.63100000002</v>
      </c>
      <c r="J71" s="20">
        <f t="shared" si="11"/>
        <v>246971.23100000003</v>
      </c>
      <c r="K71" s="20">
        <f t="shared" si="11"/>
        <v>229072.72</v>
      </c>
      <c r="L71" s="20">
        <f t="shared" si="11"/>
        <v>229072.72</v>
      </c>
      <c r="M71" s="20">
        <f t="shared" si="11"/>
        <v>229072.72</v>
      </c>
      <c r="N71" s="20">
        <f t="shared" si="11"/>
        <v>229072.72</v>
      </c>
      <c r="O71" s="21"/>
    </row>
    <row r="72" spans="3:15" x14ac:dyDescent="0.25">
      <c r="C72" s="10"/>
      <c r="D72" s="16"/>
      <c r="E72" s="16"/>
      <c r="F72" s="16"/>
      <c r="G72" s="12"/>
      <c r="H72" s="12"/>
      <c r="I72" s="12"/>
      <c r="J72" s="12"/>
      <c r="K72" s="12"/>
      <c r="L72" s="12"/>
      <c r="M72" s="12"/>
      <c r="N72" s="12"/>
      <c r="O72" s="6"/>
    </row>
    <row r="73" spans="3:15" x14ac:dyDescent="0.25">
      <c r="C73" s="10" t="s">
        <v>12</v>
      </c>
      <c r="D73" s="16">
        <f t="shared" ref="D73:N73" si="12">D66</f>
        <v>347865</v>
      </c>
      <c r="E73" s="16">
        <f t="shared" si="12"/>
        <v>329856</v>
      </c>
      <c r="F73" s="16">
        <f t="shared" si="12"/>
        <v>299720</v>
      </c>
      <c r="G73" s="16">
        <f t="shared" si="12"/>
        <v>269111</v>
      </c>
      <c r="H73" s="16">
        <f t="shared" si="12"/>
        <v>250186</v>
      </c>
      <c r="I73" s="16">
        <f t="shared" si="12"/>
        <v>250186</v>
      </c>
      <c r="J73" s="16">
        <f t="shared" si="12"/>
        <v>253636</v>
      </c>
      <c r="K73" s="16">
        <f t="shared" si="12"/>
        <v>253636</v>
      </c>
      <c r="L73" s="16">
        <f t="shared" si="12"/>
        <v>253636</v>
      </c>
      <c r="M73" s="16">
        <f t="shared" si="12"/>
        <v>253636</v>
      </c>
      <c r="N73" s="16">
        <f t="shared" si="12"/>
        <v>253636</v>
      </c>
      <c r="O73" s="6"/>
    </row>
    <row r="74" spans="3:15" x14ac:dyDescent="0.25">
      <c r="C74" s="10"/>
      <c r="D74" s="16"/>
      <c r="E74" s="16"/>
      <c r="F74" s="16"/>
      <c r="G74" s="16"/>
      <c r="H74" s="16"/>
      <c r="I74" s="16"/>
      <c r="J74" s="16"/>
      <c r="K74" s="16"/>
      <c r="L74" s="16"/>
      <c r="M74" s="16"/>
      <c r="N74" s="16"/>
      <c r="O74" s="6"/>
    </row>
    <row r="75" spans="3:15" ht="13.8" thickBot="1" x14ac:dyDescent="0.3">
      <c r="C75" s="11"/>
      <c r="D75" s="17"/>
      <c r="E75" s="17"/>
      <c r="F75" s="17"/>
      <c r="G75" s="17"/>
      <c r="H75" s="17"/>
      <c r="I75" s="17"/>
      <c r="J75" s="17"/>
      <c r="K75" s="17"/>
      <c r="L75" s="17"/>
      <c r="M75" s="17"/>
      <c r="N75" s="17"/>
      <c r="O75" s="18"/>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READ ME FIRST</vt:lpstr>
      <vt:lpstr>Year-by-Year Data</vt:lpstr>
      <vt:lpstr>'READ ME FIRST'!Print_Area</vt:lpstr>
    </vt:vector>
  </TitlesOfParts>
  <Company>Atlas Economic Research Fdn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Lips</dc:creator>
  <cp:lastModifiedBy>Aniket Gupta</cp:lastModifiedBy>
  <cp:lastPrinted>2000-08-25T03:40:29Z</cp:lastPrinted>
  <dcterms:created xsi:type="dcterms:W3CDTF">2000-08-24T20:05:28Z</dcterms:created>
  <dcterms:modified xsi:type="dcterms:W3CDTF">2024-02-03T22:14:54Z</dcterms:modified>
</cp:coreProperties>
</file>