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25DB1635-B81B-4D3F-AFE7-D7EB24C156C6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3" i="1"/>
  <c r="AA3" i="1" s="1"/>
  <c r="A4" i="1"/>
  <c r="AA4" i="1" s="1"/>
  <c r="D6" i="1"/>
  <c r="E6" i="1"/>
  <c r="F6" i="1" s="1"/>
  <c r="T6" i="1"/>
  <c r="D7" i="1"/>
  <c r="E7" i="1" s="1"/>
  <c r="T7" i="1"/>
  <c r="C8" i="1"/>
  <c r="C28" i="1" s="1"/>
  <c r="D8" i="1"/>
  <c r="E8" i="1" s="1"/>
  <c r="T8" i="1"/>
  <c r="T10" i="1"/>
  <c r="U10" i="1"/>
  <c r="X10" i="1"/>
  <c r="Z10" i="1"/>
  <c r="T11" i="1"/>
  <c r="Z11" i="1"/>
  <c r="T12" i="1"/>
  <c r="U12" i="1"/>
  <c r="V12" i="1" s="1"/>
  <c r="W12" i="1"/>
  <c r="Z12" i="1"/>
  <c r="T13" i="1"/>
  <c r="U13" i="1"/>
  <c r="V13" i="1" s="1"/>
  <c r="W13" i="1"/>
  <c r="Z13" i="1"/>
  <c r="T14" i="1"/>
  <c r="U14" i="1"/>
  <c r="V14" i="1" s="1"/>
  <c r="W14" i="1"/>
  <c r="Z14" i="1"/>
  <c r="T15" i="1"/>
  <c r="U15" i="1"/>
  <c r="V15" i="1" s="1"/>
  <c r="W15" i="1"/>
  <c r="Z15" i="1"/>
  <c r="T16" i="1"/>
  <c r="U16" i="1"/>
  <c r="V16" i="1" s="1"/>
  <c r="W16" i="1"/>
  <c r="Z16" i="1"/>
  <c r="T17" i="1"/>
  <c r="U17" i="1"/>
  <c r="V17" i="1" s="1"/>
  <c r="W17" i="1"/>
  <c r="Z17" i="1"/>
  <c r="T18" i="1"/>
  <c r="U18" i="1"/>
  <c r="V18" i="1" s="1"/>
  <c r="W18" i="1"/>
  <c r="Z18" i="1"/>
  <c r="T19" i="1"/>
  <c r="U19" i="1"/>
  <c r="V19" i="1" s="1"/>
  <c r="W19" i="1"/>
  <c r="Z19" i="1"/>
  <c r="T20" i="1"/>
  <c r="U20" i="1"/>
  <c r="V20" i="1" s="1"/>
  <c r="W20" i="1"/>
  <c r="Z20" i="1"/>
  <c r="T21" i="1"/>
  <c r="U21" i="1"/>
  <c r="V21" i="1" s="1"/>
  <c r="W21" i="1"/>
  <c r="Z21" i="1"/>
  <c r="T22" i="1"/>
  <c r="U22" i="1"/>
  <c r="V22" i="1" s="1"/>
  <c r="W22" i="1"/>
  <c r="Z22" i="1"/>
  <c r="T23" i="1"/>
  <c r="U23" i="1"/>
  <c r="V23" i="1" s="1"/>
  <c r="W23" i="1"/>
  <c r="Z23" i="1"/>
  <c r="T24" i="1"/>
  <c r="U24" i="1"/>
  <c r="V24" i="1" s="1"/>
  <c r="W24" i="1"/>
  <c r="Z24" i="1"/>
  <c r="C25" i="1"/>
  <c r="C70" i="1" s="1"/>
  <c r="D25" i="1"/>
  <c r="D69" i="1" s="1"/>
  <c r="E25" i="1"/>
  <c r="F25" i="1"/>
  <c r="G25" i="1"/>
  <c r="H25" i="1"/>
  <c r="I25" i="1"/>
  <c r="J25" i="1"/>
  <c r="K25" i="1"/>
  <c r="K69" i="1" s="1"/>
  <c r="L25" i="1"/>
  <c r="L69" i="1" s="1"/>
  <c r="M25" i="1"/>
  <c r="N25" i="1"/>
  <c r="O25" i="1"/>
  <c r="P25" i="1"/>
  <c r="Q25" i="1"/>
  <c r="R25" i="1"/>
  <c r="S25" i="1"/>
  <c r="S69" i="1" s="1"/>
  <c r="T25" i="1"/>
  <c r="X25" i="1"/>
  <c r="W25" i="1" s="1"/>
  <c r="B26" i="1"/>
  <c r="C26" i="1"/>
  <c r="D26" i="1"/>
  <c r="E26" i="1"/>
  <c r="T26" i="1"/>
  <c r="B27" i="1"/>
  <c r="C27" i="1"/>
  <c r="D27" i="1"/>
  <c r="T27" i="1"/>
  <c r="B28" i="1"/>
  <c r="T28" i="1"/>
  <c r="T30" i="1"/>
  <c r="Z30" i="1"/>
  <c r="T31" i="1"/>
  <c r="U31" i="1"/>
  <c r="Y31" i="1" s="1"/>
  <c r="V31" i="1"/>
  <c r="W31" i="1"/>
  <c r="Z31" i="1"/>
  <c r="T32" i="1"/>
  <c r="U32" i="1"/>
  <c r="Y32" i="1" s="1"/>
  <c r="V32" i="1"/>
  <c r="W32" i="1"/>
  <c r="Z32" i="1"/>
  <c r="T33" i="1"/>
  <c r="U33" i="1"/>
  <c r="Y33" i="1" s="1"/>
  <c r="V33" i="1"/>
  <c r="W33" i="1"/>
  <c r="Z33" i="1"/>
  <c r="T34" i="1"/>
  <c r="U34" i="1"/>
  <c r="Y34" i="1" s="1"/>
  <c r="V34" i="1"/>
  <c r="W34" i="1"/>
  <c r="Z34" i="1"/>
  <c r="T35" i="1"/>
  <c r="U35" i="1"/>
  <c r="Y35" i="1" s="1"/>
  <c r="V35" i="1"/>
  <c r="W35" i="1"/>
  <c r="Z35" i="1"/>
  <c r="T36" i="1"/>
  <c r="U36" i="1"/>
  <c r="Y36" i="1" s="1"/>
  <c r="V36" i="1"/>
  <c r="W36" i="1"/>
  <c r="Z36" i="1"/>
  <c r="T37" i="1"/>
  <c r="U37" i="1"/>
  <c r="Y37" i="1" s="1"/>
  <c r="V37" i="1"/>
  <c r="W37" i="1"/>
  <c r="Z37" i="1"/>
  <c r="T38" i="1"/>
  <c r="U38" i="1"/>
  <c r="Y38" i="1" s="1"/>
  <c r="V38" i="1"/>
  <c r="W38" i="1"/>
  <c r="Z38" i="1"/>
  <c r="T39" i="1"/>
  <c r="U39" i="1"/>
  <c r="Y39" i="1" s="1"/>
  <c r="V39" i="1"/>
  <c r="W39" i="1"/>
  <c r="Z39" i="1"/>
  <c r="T40" i="1"/>
  <c r="U40" i="1"/>
  <c r="Y40" i="1" s="1"/>
  <c r="V40" i="1"/>
  <c r="W40" i="1"/>
  <c r="Z40" i="1"/>
  <c r="T41" i="1"/>
  <c r="U41" i="1"/>
  <c r="Y41" i="1" s="1"/>
  <c r="V41" i="1"/>
  <c r="W41" i="1"/>
  <c r="Z41" i="1"/>
  <c r="U42" i="1"/>
  <c r="V42" i="1"/>
  <c r="W42" i="1"/>
  <c r="Y42" i="1"/>
  <c r="Z42" i="1"/>
  <c r="T43" i="1"/>
  <c r="U43" i="1"/>
  <c r="V43" i="1"/>
  <c r="W43" i="1"/>
  <c r="Y43" i="1"/>
  <c r="Z43" i="1"/>
  <c r="T44" i="1"/>
  <c r="U44" i="1"/>
  <c r="V44" i="1"/>
  <c r="W44" i="1"/>
  <c r="Y44" i="1"/>
  <c r="Z44" i="1"/>
  <c r="T45" i="1"/>
  <c r="U45" i="1"/>
  <c r="V45" i="1"/>
  <c r="W45" i="1"/>
  <c r="Y45" i="1"/>
  <c r="Z45" i="1"/>
  <c r="T46" i="1"/>
  <c r="U46" i="1"/>
  <c r="V46" i="1"/>
  <c r="W46" i="1"/>
  <c r="Y46" i="1"/>
  <c r="Z46" i="1"/>
  <c r="T47" i="1"/>
  <c r="U47" i="1"/>
  <c r="V47" i="1"/>
  <c r="W47" i="1"/>
  <c r="Y47" i="1"/>
  <c r="Z47" i="1"/>
  <c r="T48" i="1"/>
  <c r="U48" i="1"/>
  <c r="V48" i="1"/>
  <c r="W48" i="1"/>
  <c r="Y48" i="1"/>
  <c r="Z48" i="1"/>
  <c r="T49" i="1"/>
  <c r="U49" i="1"/>
  <c r="V49" i="1"/>
  <c r="W49" i="1"/>
  <c r="Y49" i="1"/>
  <c r="Z49" i="1"/>
  <c r="T50" i="1"/>
  <c r="U50" i="1"/>
  <c r="V50" i="1"/>
  <c r="W50" i="1"/>
  <c r="Y50" i="1"/>
  <c r="Z50" i="1"/>
  <c r="T51" i="1"/>
  <c r="U51" i="1"/>
  <c r="V51" i="1"/>
  <c r="W51" i="1"/>
  <c r="Y51" i="1"/>
  <c r="Z51" i="1"/>
  <c r="T52" i="1"/>
  <c r="U52" i="1"/>
  <c r="V52" i="1"/>
  <c r="W52" i="1"/>
  <c r="Y52" i="1"/>
  <c r="Z52" i="1"/>
  <c r="T53" i="1"/>
  <c r="U53" i="1"/>
  <c r="V53" i="1"/>
  <c r="W53" i="1"/>
  <c r="Y53" i="1"/>
  <c r="Z53" i="1"/>
  <c r="T54" i="1"/>
  <c r="U54" i="1"/>
  <c r="V54" i="1"/>
  <c r="W54" i="1"/>
  <c r="Y54" i="1"/>
  <c r="Z54" i="1"/>
  <c r="T55" i="1"/>
  <c r="U55" i="1"/>
  <c r="V55" i="1"/>
  <c r="W55" i="1"/>
  <c r="Y55" i="1"/>
  <c r="Z55" i="1"/>
  <c r="T56" i="1"/>
  <c r="U56" i="1"/>
  <c r="V56" i="1"/>
  <c r="W56" i="1"/>
  <c r="Y56" i="1"/>
  <c r="Z56" i="1"/>
  <c r="U57" i="1"/>
  <c r="V57" i="1" s="1"/>
  <c r="W57" i="1"/>
  <c r="Y57" i="1"/>
  <c r="Z57" i="1"/>
  <c r="T58" i="1"/>
  <c r="U58" i="1"/>
  <c r="V58" i="1" s="1"/>
  <c r="W58" i="1"/>
  <c r="Y58" i="1"/>
  <c r="Z58" i="1"/>
  <c r="T59" i="1"/>
  <c r="U59" i="1"/>
  <c r="V59" i="1" s="1"/>
  <c r="W59" i="1"/>
  <c r="Y59" i="1"/>
  <c r="Z59" i="1"/>
  <c r="T60" i="1"/>
  <c r="U60" i="1"/>
  <c r="V60" i="1" s="1"/>
  <c r="W60" i="1"/>
  <c r="Y60" i="1"/>
  <c r="Z60" i="1"/>
  <c r="T61" i="1"/>
  <c r="U61" i="1"/>
  <c r="V61" i="1" s="1"/>
  <c r="W61" i="1"/>
  <c r="Y61" i="1"/>
  <c r="Z61" i="1"/>
  <c r="T62" i="1"/>
  <c r="U62" i="1"/>
  <c r="V62" i="1" s="1"/>
  <c r="W62" i="1"/>
  <c r="Y62" i="1"/>
  <c r="Z62" i="1"/>
  <c r="T63" i="1"/>
  <c r="U63" i="1"/>
  <c r="V63" i="1" s="1"/>
  <c r="W63" i="1"/>
  <c r="Y63" i="1"/>
  <c r="Z63" i="1"/>
  <c r="T64" i="1"/>
  <c r="U64" i="1"/>
  <c r="V64" i="1" s="1"/>
  <c r="W64" i="1"/>
  <c r="Y64" i="1"/>
  <c r="Z64" i="1"/>
  <c r="T65" i="1"/>
  <c r="U65" i="1"/>
  <c r="V65" i="1" s="1"/>
  <c r="W65" i="1"/>
  <c r="Y65" i="1"/>
  <c r="Z65" i="1"/>
  <c r="T66" i="1"/>
  <c r="U66" i="1"/>
  <c r="V66" i="1" s="1"/>
  <c r="W66" i="1"/>
  <c r="Y66" i="1"/>
  <c r="Z66" i="1"/>
  <c r="C67" i="1"/>
  <c r="D67" i="1"/>
  <c r="U67" i="1" s="1"/>
  <c r="E67" i="1"/>
  <c r="F67" i="1"/>
  <c r="G67" i="1"/>
  <c r="G69" i="1" s="1"/>
  <c r="H67" i="1"/>
  <c r="H69" i="1" s="1"/>
  <c r="I67" i="1"/>
  <c r="I69" i="1" s="1"/>
  <c r="J67" i="1"/>
  <c r="K67" i="1"/>
  <c r="L67" i="1"/>
  <c r="M67" i="1"/>
  <c r="N67" i="1"/>
  <c r="O67" i="1"/>
  <c r="O69" i="1" s="1"/>
  <c r="P67" i="1"/>
  <c r="P69" i="1" s="1"/>
  <c r="Q67" i="1"/>
  <c r="Q69" i="1" s="1"/>
  <c r="R67" i="1"/>
  <c r="S67" i="1"/>
  <c r="T67" i="1"/>
  <c r="W67" i="1"/>
  <c r="E69" i="1"/>
  <c r="F69" i="1"/>
  <c r="J69" i="1"/>
  <c r="M69" i="1"/>
  <c r="N69" i="1"/>
  <c r="R69" i="1"/>
  <c r="B71" i="1"/>
  <c r="C71" i="1"/>
  <c r="D71" i="1"/>
  <c r="E71" i="1"/>
  <c r="T71" i="1"/>
  <c r="B72" i="1"/>
  <c r="C72" i="1"/>
  <c r="D72" i="1"/>
  <c r="B73" i="1"/>
  <c r="C73" i="1"/>
  <c r="D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Y67" i="1" l="1"/>
  <c r="V67" i="1"/>
  <c r="D70" i="1"/>
  <c r="E70" i="1" s="1"/>
  <c r="F70" i="1" s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S70" i="1" s="1"/>
  <c r="F71" i="1"/>
  <c r="G6" i="1"/>
  <c r="F26" i="1"/>
  <c r="E72" i="1"/>
  <c r="F7" i="1"/>
  <c r="E27" i="1"/>
  <c r="E73" i="1"/>
  <c r="F8" i="1"/>
  <c r="E28" i="1"/>
  <c r="A5" i="1"/>
  <c r="C69" i="1"/>
  <c r="D28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U25" i="1"/>
  <c r="V25" i="1" l="1"/>
  <c r="Y25" i="1"/>
  <c r="U69" i="1"/>
  <c r="V69" i="1" s="1"/>
  <c r="G71" i="1"/>
  <c r="H6" i="1"/>
  <c r="G26" i="1"/>
  <c r="F27" i="1"/>
  <c r="F72" i="1"/>
  <c r="G7" i="1"/>
  <c r="A6" i="1"/>
  <c r="AA5" i="1"/>
  <c r="F73" i="1"/>
  <c r="G8" i="1"/>
  <c r="F28" i="1"/>
  <c r="G28" i="1" l="1"/>
  <c r="G73" i="1"/>
  <c r="H8" i="1"/>
  <c r="H71" i="1"/>
  <c r="I6" i="1"/>
  <c r="H26" i="1"/>
  <c r="AA6" i="1"/>
  <c r="A7" i="1"/>
  <c r="G27" i="1"/>
  <c r="H7" i="1"/>
  <c r="G72" i="1"/>
  <c r="AA7" i="1" l="1"/>
  <c r="A8" i="1"/>
  <c r="I71" i="1"/>
  <c r="I26" i="1"/>
  <c r="J6" i="1"/>
  <c r="H73" i="1"/>
  <c r="I8" i="1"/>
  <c r="H28" i="1"/>
  <c r="I7" i="1"/>
  <c r="H72" i="1"/>
  <c r="H27" i="1"/>
  <c r="I28" i="1" l="1"/>
  <c r="I73" i="1"/>
  <c r="J8" i="1"/>
  <c r="J26" i="1"/>
  <c r="J71" i="1"/>
  <c r="K6" i="1"/>
  <c r="AA8" i="1"/>
  <c r="A9" i="1"/>
  <c r="I72" i="1"/>
  <c r="J7" i="1"/>
  <c r="I27" i="1"/>
  <c r="AA9" i="1" l="1"/>
  <c r="A10" i="1"/>
  <c r="L6" i="1"/>
  <c r="K26" i="1"/>
  <c r="K71" i="1"/>
  <c r="J28" i="1"/>
  <c r="J73" i="1"/>
  <c r="K8" i="1"/>
  <c r="J72" i="1"/>
  <c r="K7" i="1"/>
  <c r="J27" i="1"/>
  <c r="L71" i="1" l="1"/>
  <c r="M6" i="1"/>
  <c r="L26" i="1"/>
  <c r="K72" i="1"/>
  <c r="L7" i="1"/>
  <c r="K27" i="1"/>
  <c r="AA10" i="1"/>
  <c r="A11" i="1"/>
  <c r="K28" i="1"/>
  <c r="L8" i="1"/>
  <c r="K73" i="1"/>
  <c r="L27" i="1" l="1"/>
  <c r="L72" i="1"/>
  <c r="M7" i="1"/>
  <c r="AA11" i="1"/>
  <c r="A12" i="1"/>
  <c r="M8" i="1"/>
  <c r="L28" i="1"/>
  <c r="L73" i="1"/>
  <c r="N6" i="1"/>
  <c r="M26" i="1"/>
  <c r="M71" i="1"/>
  <c r="M73" i="1" l="1"/>
  <c r="N8" i="1"/>
  <c r="M28" i="1"/>
  <c r="AA12" i="1"/>
  <c r="A13" i="1"/>
  <c r="M72" i="1"/>
  <c r="M27" i="1"/>
  <c r="N7" i="1"/>
  <c r="N71" i="1"/>
  <c r="O6" i="1"/>
  <c r="N26" i="1"/>
  <c r="N27" i="1" l="1"/>
  <c r="N72" i="1"/>
  <c r="O7" i="1"/>
  <c r="AA13" i="1"/>
  <c r="A14" i="1"/>
  <c r="O71" i="1"/>
  <c r="P6" i="1"/>
  <c r="O26" i="1"/>
  <c r="N73" i="1"/>
  <c r="O8" i="1"/>
  <c r="N28" i="1"/>
  <c r="P71" i="1" l="1"/>
  <c r="Q6" i="1"/>
  <c r="P26" i="1"/>
  <c r="AA14" i="1"/>
  <c r="A15" i="1"/>
  <c r="O27" i="1"/>
  <c r="O72" i="1"/>
  <c r="P7" i="1"/>
  <c r="O73" i="1"/>
  <c r="P8" i="1"/>
  <c r="O28" i="1"/>
  <c r="AA15" i="1" l="1"/>
  <c r="A16" i="1"/>
  <c r="Q26" i="1"/>
  <c r="Q71" i="1"/>
  <c r="R6" i="1"/>
  <c r="Q7" i="1"/>
  <c r="P27" i="1"/>
  <c r="P72" i="1"/>
  <c r="P73" i="1"/>
  <c r="P28" i="1"/>
  <c r="Q8" i="1"/>
  <c r="S6" i="1" l="1"/>
  <c r="R26" i="1"/>
  <c r="R71" i="1"/>
  <c r="Q72" i="1"/>
  <c r="R7" i="1"/>
  <c r="Q27" i="1"/>
  <c r="Q28" i="1"/>
  <c r="Q73" i="1"/>
  <c r="R8" i="1"/>
  <c r="AA16" i="1"/>
  <c r="A17" i="1"/>
  <c r="R72" i="1" l="1"/>
  <c r="S7" i="1"/>
  <c r="R27" i="1"/>
  <c r="AA17" i="1"/>
  <c r="A18" i="1"/>
  <c r="R28" i="1"/>
  <c r="R73" i="1"/>
  <c r="S8" i="1"/>
  <c r="S26" i="1"/>
  <c r="S71" i="1"/>
  <c r="S73" i="1" l="1"/>
  <c r="S28" i="1"/>
  <c r="AA18" i="1"/>
  <c r="A19" i="1"/>
  <c r="S72" i="1"/>
  <c r="S27" i="1"/>
  <c r="AA19" i="1" l="1"/>
  <c r="A20" i="1"/>
  <c r="AA20" i="1" l="1"/>
  <c r="A21" i="1"/>
  <c r="AA21" i="1" l="1"/>
  <c r="A22" i="1"/>
  <c r="AA22" i="1" l="1"/>
  <c r="A23" i="1"/>
  <c r="AA23" i="1" l="1"/>
  <c r="A24" i="1"/>
  <c r="AA24" i="1" l="1"/>
  <c r="A25" i="1"/>
  <c r="A26" i="1" l="1"/>
  <c r="AA25" i="1"/>
  <c r="AA26" i="1" l="1"/>
  <c r="A27" i="1"/>
  <c r="A28" i="1" l="1"/>
  <c r="AA27" i="1"/>
  <c r="AA28" i="1" l="1"/>
  <c r="A29" i="1"/>
  <c r="AA29" i="1" l="1"/>
  <c r="A30" i="1"/>
  <c r="AA30" i="1" l="1"/>
  <c r="A31" i="1"/>
  <c r="AA31" i="1" l="1"/>
  <c r="A32" i="1"/>
  <c r="AA32" i="1" l="1"/>
  <c r="A33" i="1"/>
  <c r="AA33" i="1" l="1"/>
  <c r="A34" i="1"/>
  <c r="AA34" i="1" l="1"/>
  <c r="A35" i="1"/>
  <c r="AA35" i="1" l="1"/>
  <c r="A36" i="1"/>
  <c r="AA36" i="1" l="1"/>
  <c r="A37" i="1"/>
  <c r="AA37" i="1" l="1"/>
  <c r="A38" i="1"/>
  <c r="AA38" i="1" l="1"/>
  <c r="A39" i="1"/>
  <c r="AA39" i="1" l="1"/>
  <c r="A40" i="1"/>
  <c r="AA40" i="1" l="1"/>
  <c r="A41" i="1"/>
  <c r="AA41" i="1" l="1"/>
  <c r="A42" i="1"/>
  <c r="AA42" i="1" l="1"/>
  <c r="A43" i="1"/>
  <c r="AA43" i="1" l="1"/>
  <c r="A44" i="1"/>
  <c r="AA44" i="1" l="1"/>
  <c r="A45" i="1"/>
  <c r="AA45" i="1" l="1"/>
  <c r="A46" i="1"/>
  <c r="AA46" i="1" l="1"/>
  <c r="A47" i="1"/>
  <c r="AA47" i="1" l="1"/>
  <c r="A48" i="1"/>
  <c r="AA48" i="1" l="1"/>
  <c r="A49" i="1"/>
  <c r="AA49" i="1" l="1"/>
  <c r="A50" i="1"/>
  <c r="AA50" i="1" l="1"/>
  <c r="A51" i="1"/>
  <c r="AA51" i="1" l="1"/>
  <c r="A52" i="1"/>
  <c r="AA52" i="1" l="1"/>
  <c r="A53" i="1"/>
  <c r="AA53" i="1" l="1"/>
  <c r="A54" i="1"/>
  <c r="AA54" i="1" l="1"/>
  <c r="A55" i="1"/>
  <c r="AA55" i="1" l="1"/>
  <c r="A56" i="1"/>
  <c r="AA56" i="1" l="1"/>
  <c r="A57" i="1"/>
  <c r="AA57" i="1" l="1"/>
  <c r="A58" i="1"/>
  <c r="AA58" i="1" l="1"/>
  <c r="A59" i="1"/>
  <c r="AA59" i="1" l="1"/>
  <c r="A60" i="1"/>
  <c r="AA60" i="1" l="1"/>
  <c r="A61" i="1"/>
  <c r="AA61" i="1" l="1"/>
  <c r="A62" i="1"/>
  <c r="AA62" i="1" l="1"/>
  <c r="A63" i="1"/>
  <c r="AA63" i="1" l="1"/>
  <c r="A64" i="1"/>
  <c r="AA64" i="1" l="1"/>
  <c r="A65" i="1"/>
  <c r="AA65" i="1" l="1"/>
  <c r="A66" i="1"/>
  <c r="AA66" i="1" l="1"/>
  <c r="A67" i="1"/>
  <c r="AA67" i="1" l="1"/>
  <c r="A68" i="1"/>
  <c r="AA68" i="1" l="1"/>
  <c r="A69" i="1"/>
  <c r="A70" i="1" l="1"/>
  <c r="AA69" i="1"/>
  <c r="AA70" i="1" l="1"/>
  <c r="A71" i="1"/>
  <c r="A72" i="1" l="1"/>
  <c r="AA71" i="1"/>
  <c r="AA72" i="1" l="1"/>
  <c r="A73" i="1"/>
  <c r="A74" i="1" l="1"/>
  <c r="AA73" i="1"/>
  <c r="AA74" i="1" l="1"/>
  <c r="A75" i="1"/>
  <c r="A76" i="1" l="1"/>
  <c r="AA75" i="1"/>
  <c r="AA76" i="1" l="1"/>
  <c r="A77" i="1"/>
  <c r="AA77" i="1" l="1"/>
  <c r="A78" i="1"/>
</calcChain>
</file>

<file path=xl/sharedStrings.xml><?xml version="1.0" encoding="utf-8"?>
<sst xmlns="http://schemas.openxmlformats.org/spreadsheetml/2006/main" count="174" uniqueCount="129">
  <si>
    <t xml:space="preserve">   TERM</t>
  </si>
  <si>
    <t xml:space="preserve">   Original</t>
  </si>
  <si>
    <t xml:space="preserve"> Original</t>
  </si>
  <si>
    <t>Under  or</t>
  </si>
  <si>
    <t xml:space="preserve">  Running</t>
  </si>
  <si>
    <t>Average</t>
  </si>
  <si>
    <t xml:space="preserve">  Estimated</t>
  </si>
  <si>
    <t xml:space="preserve">    Total</t>
  </si>
  <si>
    <t xml:space="preserve">   [17 wks]</t>
  </si>
  <si>
    <t xml:space="preserve">   Weekly  </t>
  </si>
  <si>
    <t xml:space="preserve">Orig. Term </t>
  </si>
  <si>
    <t xml:space="preserve">  Average</t>
  </si>
  <si>
    <t>Estimates</t>
  </si>
  <si>
    <t>Estimate</t>
  </si>
  <si>
    <t>INCOME:</t>
  </si>
  <si>
    <t xml:space="preserve">        $</t>
  </si>
  <si>
    <t xml:space="preserve">      $</t>
  </si>
  <si>
    <t xml:space="preserve">       $</t>
  </si>
  <si>
    <t>Parents</t>
  </si>
  <si>
    <t>Scholarships</t>
  </si>
  <si>
    <t>Loans</t>
  </si>
  <si>
    <t>Savings</t>
  </si>
  <si>
    <t>Work</t>
  </si>
  <si>
    <t>Gifts</t>
  </si>
  <si>
    <t>EXPENSES:</t>
  </si>
  <si>
    <t>Tuition</t>
  </si>
  <si>
    <t>Books</t>
  </si>
  <si>
    <t>Food</t>
  </si>
  <si>
    <t>Clothing</t>
  </si>
  <si>
    <t>Greek Fees</t>
  </si>
  <si>
    <t xml:space="preserve">    Insurance</t>
  </si>
  <si>
    <t>Entertainment</t>
  </si>
  <si>
    <t>Utilities</t>
  </si>
  <si>
    <t>Telephone</t>
  </si>
  <si>
    <t>Dues</t>
  </si>
  <si>
    <t>Contributions</t>
  </si>
  <si>
    <t>Hlth &amp; Other Insur.</t>
  </si>
  <si>
    <t>Misc.</t>
  </si>
  <si>
    <r>
      <t xml:space="preserve">    (Over)</t>
    </r>
    <r>
      <rPr>
        <b/>
        <sz val="12"/>
        <rFont val="Times New Roman"/>
        <family val="1"/>
      </rPr>
      <t xml:space="preserve">  </t>
    </r>
  </si>
  <si>
    <t xml:space="preserve">* Negative = -$X.xx    </t>
  </si>
  <si>
    <t>^Negative=($X.xx)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</si>
  <si>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</si>
  <si>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</si>
  <si>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</si>
  <si>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</si>
  <si>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</si>
  <si>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</si>
  <si>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</si>
  <si>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</si>
  <si>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</si>
  <si>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</si>
  <si>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</si>
  <si>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</si>
  <si>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</si>
  <si>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</si>
  <si>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</si>
  <si>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</si>
  <si>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</si>
  <si>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</si>
  <si>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</si>
  <si>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</si>
  <si>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</si>
  <si>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</si>
  <si>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</si>
  <si>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</si>
  <si>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</t>
  </si>
  <si>
    <t xml:space="preserve"> or ID</t>
  </si>
  <si>
    <r>
      <t>Your Name</t>
    </r>
    <r>
      <rPr>
        <sz val="14"/>
        <rFont val="Arial"/>
        <family val="2"/>
      </rPr>
      <t xml:space="preserve"> </t>
    </r>
  </si>
  <si>
    <t>Semester Week #</t>
  </si>
  <si>
    <t>Interest Income</t>
  </si>
  <si>
    <t>Tax Rebate</t>
  </si>
  <si>
    <t>AA1</t>
  </si>
  <si>
    <t>A/1</t>
  </si>
  <si>
    <r>
      <t>Total</t>
    </r>
    <r>
      <rPr>
        <b/>
        <sz val="12"/>
        <rFont val="Times New Roman"/>
        <family val="1"/>
      </rPr>
      <t xml:space="preserve"> Budget</t>
    </r>
  </si>
  <si>
    <t xml:space="preserve"> Cash Flow</t>
  </si>
  <si>
    <r>
      <t xml:space="preserve">    </t>
    </r>
    <r>
      <rPr>
        <b/>
        <i/>
        <u/>
        <sz val="12"/>
        <rFont val="Times New Roman"/>
        <family val="1"/>
      </rPr>
      <t>Total</t>
    </r>
  </si>
  <si>
    <t xml:space="preserve"> Original Term</t>
  </si>
  <si>
    <t xml:space="preserve">          Total </t>
  </si>
  <si>
    <t xml:space="preserve">     Cash Flow</t>
  </si>
  <si>
    <t xml:space="preserve">     Estimates</t>
  </si>
  <si>
    <t>Expenditures</t>
  </si>
  <si>
    <t>Other 1</t>
  </si>
  <si>
    <t>Other 2</t>
  </si>
  <si>
    <t>Other 3</t>
  </si>
  <si>
    <t>Other 4</t>
  </si>
  <si>
    <t>Other 5</t>
  </si>
  <si>
    <t>Child Care</t>
  </si>
  <si>
    <t>Car Payments</t>
  </si>
  <si>
    <t xml:space="preserve">   Car Parking</t>
  </si>
  <si>
    <t>Laundry/Dry Cleaning</t>
  </si>
  <si>
    <t>Transportation</t>
  </si>
  <si>
    <t>Cash on Hand</t>
  </si>
  <si>
    <t xml:space="preserve">   Car Gas &amp; Upkeep</t>
  </si>
  <si>
    <t xml:space="preserve">#Note that the final Cumulative cash flow figure (in Cell S69) equals the figure in Term Running </t>
  </si>
  <si>
    <t>Total (U68).  This is the ultimate bottom line as you now plan your term.  If it is negative, you</t>
  </si>
  <si>
    <r>
      <t>need to reconfigure your expected  figures for</t>
    </r>
    <r>
      <rPr>
        <i/>
        <u/>
        <sz val="12"/>
        <rFont val="Times New Roman"/>
        <family val="1"/>
      </rPr>
      <t xml:space="preserve"> future</t>
    </r>
    <r>
      <rPr>
        <sz val="12"/>
        <rFont val="Times New Roman"/>
      </rPr>
      <t xml:space="preserve"> income (work), spending, or debt. </t>
    </r>
  </si>
  <si>
    <t>Cash Flow</t>
  </si>
  <si>
    <t xml:space="preserve">   Average</t>
  </si>
  <si>
    <t>Other 6</t>
  </si>
  <si>
    <t>Other 7</t>
  </si>
  <si>
    <t>Other 8</t>
  </si>
  <si>
    <r>
      <t xml:space="preserve"> </t>
    </r>
    <r>
      <rPr>
        <b/>
        <i/>
        <sz val="12"/>
        <rFont val="Times New Roman"/>
        <family val="1"/>
      </rPr>
      <t xml:space="preserve"> Est</t>
    </r>
    <r>
      <rPr>
        <b/>
        <sz val="12"/>
        <rFont val="Times New Roman"/>
        <family val="1"/>
      </rPr>
      <t>.Wkly.</t>
    </r>
  </si>
  <si>
    <t>WEEKLY</t>
  </si>
  <si>
    <t>Hlth &amp; Other Insurance</t>
  </si>
  <si>
    <t>Income and Expense</t>
  </si>
  <si>
    <t>Categories</t>
  </si>
  <si>
    <t>Income Over or</t>
  </si>
  <si>
    <t xml:space="preserve">  (Under)</t>
  </si>
  <si>
    <t xml:space="preserve">      Under</t>
  </si>
  <si>
    <t>Bank Costs</t>
  </si>
  <si>
    <t>Other Interest</t>
  </si>
  <si>
    <t xml:space="preserve">Credit Card Interest  </t>
  </si>
  <si>
    <t>Week's Total  Income</t>
  </si>
  <si>
    <t>Week's Total Expenses</t>
  </si>
  <si>
    <t>*Week's Cash Flow</t>
  </si>
  <si>
    <t>^Cumulative Cash Flow</t>
  </si>
  <si>
    <t>Week's Cash Flow</t>
  </si>
  <si>
    <t>Cumulative Cash Flow#</t>
  </si>
  <si>
    <t>Week Date from</t>
  </si>
  <si>
    <t>Week Date to</t>
  </si>
  <si>
    <t xml:space="preserve"> </t>
  </si>
  <si>
    <t xml:space="preserve">      </t>
  </si>
  <si>
    <t>Expense Over or</t>
  </si>
  <si>
    <t xml:space="preserve">      Cable or Sat. TV</t>
  </si>
  <si>
    <r>
      <t xml:space="preserve">Housing </t>
    </r>
    <r>
      <rPr>
        <b/>
        <sz val="10"/>
        <rFont val="Times New Roman"/>
        <family val="1"/>
      </rPr>
      <t>(rent, upkeep, etc)</t>
    </r>
  </si>
  <si>
    <t>Hygiene &amp; Grooming</t>
  </si>
  <si>
    <r>
      <t xml:space="preserve">    </t>
    </r>
    <r>
      <rPr>
        <b/>
        <sz val="10"/>
        <rFont val="Arial"/>
        <family val="2"/>
      </rPr>
      <t>Car Insurance</t>
    </r>
  </si>
  <si>
    <t xml:space="preserve">      Other:Label; See 55ff.</t>
  </si>
  <si>
    <t>UNL's University Foundations Program Financial Planning and Records Spreadsheet for Spring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</si>
</sst>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"/>
    <numFmt numFmtId="166" formatCode="&quot;$&quot;#,##0.00"/>
  </numFmts>
  <fonts count="25" x14ac:knownFonts="1">
    <font>
      <sz val="12"/>
      <name val="Times New Roman"/>
    </font>
    <font>
      <sz val="12"/>
      <name val="Times New Roman"/>
    </font>
    <font>
      <b/>
      <sz val="12"/>
      <name val="Arial"/>
      <family val="2"/>
    </font>
    <font>
      <sz val="14"/>
      <name val="Arial"/>
      <family val="2"/>
    </font>
    <font>
      <sz val="12"/>
      <name val="Arial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Arial"/>
    </font>
    <font>
      <b/>
      <sz val="12"/>
      <color indexed="10"/>
      <name val="Times New Roman"/>
      <family val="1"/>
    </font>
    <font>
      <b/>
      <i/>
      <sz val="12"/>
      <name val="Courier"/>
      <family val="3"/>
    </font>
    <font>
      <b/>
      <i/>
      <sz val="10"/>
      <name val="Times New Roman"/>
      <family val="1"/>
    </font>
    <font>
      <b/>
      <sz val="12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4"/>
      <name val="Times New Roman"/>
      <family val="1"/>
    </font>
    <font>
      <b/>
      <sz val="14"/>
      <name val="Arial"/>
      <family val="2"/>
    </font>
    <font>
      <b/>
      <sz val="8"/>
      <name val="Times New Roman"/>
      <family val="1"/>
    </font>
    <font>
      <b/>
      <i/>
      <u/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</font>
    <font>
      <i/>
      <u/>
      <sz val="12"/>
      <name val="Times New Roman"/>
      <family val="1"/>
    </font>
    <font>
      <b/>
      <sz val="20"/>
      <name val="Arial"/>
      <family val="2"/>
    </font>
    <font>
      <sz val="20"/>
      <name val="Arial"/>
      <family val="2"/>
    </font>
    <font>
      <b/>
      <sz val="1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8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10"/>
      </patternFill>
    </fill>
    <fill>
      <patternFill patternType="solid">
        <fgColor indexed="43"/>
        <bgColor indexed="10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3"/>
        <bgColor indexed="10"/>
      </patternFill>
    </fill>
    <fill>
      <patternFill patternType="solid">
        <fgColor indexed="22"/>
        <bgColor indexed="10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10"/>
      </patternFill>
    </fill>
    <fill>
      <patternFill patternType="solid">
        <fgColor indexed="33"/>
        <bgColor indexed="64"/>
      </patternFill>
    </fill>
    <fill>
      <patternFill patternType="solid">
        <fgColor indexed="14"/>
        <bgColor indexed="10"/>
      </patternFill>
    </fill>
    <fill>
      <patternFill patternType="solid">
        <fgColor indexed="45"/>
        <bgColor indexed="64"/>
      </patternFill>
    </fill>
    <fill>
      <patternFill patternType="solid">
        <fgColor indexed="45"/>
        <bgColor indexed="10"/>
      </patternFill>
    </fill>
    <fill>
      <patternFill patternType="solid">
        <fgColor indexed="27"/>
        <bgColor indexed="10"/>
      </patternFill>
    </fill>
    <fill>
      <patternFill patternType="solid">
        <fgColor indexed="42"/>
        <bgColor indexed="10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1"/>
        <bgColor indexed="10"/>
      </patternFill>
    </fill>
  </fills>
  <borders count="81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double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ck">
        <color indexed="64"/>
      </bottom>
      <diagonal/>
    </border>
    <border>
      <left style="hair">
        <color indexed="64"/>
      </left>
      <right/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thick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7" fillId="0" borderId="0"/>
  </cellStyleXfs>
  <cellXfs count="257">
    <xf numFmtId="0" fontId="0" fillId="0" borderId="0" xfId="0"/>
    <xf numFmtId="0" fontId="4" fillId="2" borderId="0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42" fontId="4" fillId="4" borderId="0" xfId="3" applyFont="1" applyFill="1" applyBorder="1"/>
    <xf numFmtId="0" fontId="5" fillId="3" borderId="2" xfId="0" applyFont="1" applyFill="1" applyBorder="1"/>
    <xf numFmtId="0" fontId="5" fillId="3" borderId="1" xfId="0" applyFont="1" applyFill="1" applyBorder="1"/>
    <xf numFmtId="0" fontId="5" fillId="5" borderId="3" xfId="0" applyFont="1" applyFill="1" applyBorder="1"/>
    <xf numFmtId="42" fontId="6" fillId="6" borderId="4" xfId="3" applyFont="1" applyFill="1" applyBorder="1"/>
    <xf numFmtId="42" fontId="5" fillId="7" borderId="5" xfId="3" applyFont="1" applyFill="1" applyBorder="1"/>
    <xf numFmtId="0" fontId="5" fillId="8" borderId="6" xfId="0" applyFont="1" applyFill="1" applyBorder="1"/>
    <xf numFmtId="164" fontId="5" fillId="9" borderId="7" xfId="1" applyNumberFormat="1" applyFont="1" applyFill="1" applyBorder="1" applyAlignment="1"/>
    <xf numFmtId="0" fontId="5" fillId="10" borderId="8" xfId="0" applyFont="1" applyFill="1" applyBorder="1"/>
    <xf numFmtId="42" fontId="8" fillId="7" borderId="7" xfId="3" applyFont="1" applyFill="1" applyBorder="1"/>
    <xf numFmtId="0" fontId="5" fillId="8" borderId="9" xfId="0" applyFont="1" applyFill="1" applyBorder="1"/>
    <xf numFmtId="42" fontId="5" fillId="7" borderId="7" xfId="3" applyFont="1" applyFill="1" applyBorder="1"/>
    <xf numFmtId="0" fontId="5" fillId="11" borderId="0" xfId="0" applyFont="1" applyFill="1" applyBorder="1"/>
    <xf numFmtId="165" fontId="2" fillId="11" borderId="0" xfId="4" applyNumberFormat="1" applyFont="1" applyFill="1" applyBorder="1"/>
    <xf numFmtId="0" fontId="5" fillId="11" borderId="1" xfId="0" applyFont="1" applyFill="1" applyBorder="1"/>
    <xf numFmtId="42" fontId="5" fillId="6" borderId="10" xfId="3" applyFont="1" applyFill="1" applyBorder="1"/>
    <xf numFmtId="42" fontId="5" fillId="7" borderId="11" xfId="3" applyFont="1" applyFill="1" applyBorder="1"/>
    <xf numFmtId="166" fontId="2" fillId="11" borderId="0" xfId="4" applyNumberFormat="1" applyFont="1" applyFill="1" applyBorder="1"/>
    <xf numFmtId="4" fontId="5" fillId="12" borderId="12" xfId="0" applyNumberFormat="1" applyFont="1" applyFill="1" applyBorder="1"/>
    <xf numFmtId="166" fontId="5" fillId="13" borderId="13" xfId="0" applyNumberFormat="1" applyFont="1" applyFill="1" applyBorder="1"/>
    <xf numFmtId="166" fontId="5" fillId="11" borderId="11" xfId="0" applyNumberFormat="1" applyFont="1" applyFill="1" applyBorder="1"/>
    <xf numFmtId="166" fontId="5" fillId="14" borderId="13" xfId="3" applyNumberFormat="1" applyFont="1" applyFill="1" applyBorder="1"/>
    <xf numFmtId="166" fontId="5" fillId="15" borderId="14" xfId="3" applyNumberFormat="1" applyFont="1" applyFill="1" applyBorder="1"/>
    <xf numFmtId="42" fontId="5" fillId="14" borderId="11" xfId="3" applyFont="1" applyFill="1" applyBorder="1"/>
    <xf numFmtId="0" fontId="5" fillId="16" borderId="15" xfId="0" applyFont="1" applyFill="1" applyBorder="1"/>
    <xf numFmtId="44" fontId="5" fillId="16" borderId="15" xfId="0" applyNumberFormat="1" applyFont="1" applyFill="1" applyBorder="1"/>
    <xf numFmtId="166" fontId="5" fillId="0" borderId="14" xfId="0" applyNumberFormat="1" applyFont="1" applyBorder="1"/>
    <xf numFmtId="0" fontId="0" fillId="0" borderId="0" xfId="0" applyBorder="1"/>
    <xf numFmtId="166" fontId="5" fillId="5" borderId="2" xfId="2" applyNumberFormat="1" applyFont="1" applyFill="1" applyBorder="1"/>
    <xf numFmtId="7" fontId="5" fillId="9" borderId="11" xfId="1" applyNumberFormat="1" applyFont="1" applyFill="1" applyBorder="1" applyAlignment="1"/>
    <xf numFmtId="7" fontId="5" fillId="10" borderId="16" xfId="1" applyNumberFormat="1" applyFont="1" applyFill="1" applyBorder="1" applyAlignment="1"/>
    <xf numFmtId="7" fontId="11" fillId="17" borderId="17" xfId="3" applyNumberFormat="1" applyFont="1" applyFill="1" applyBorder="1"/>
    <xf numFmtId="0" fontId="5" fillId="11" borderId="9" xfId="0" applyFont="1" applyFill="1" applyBorder="1"/>
    <xf numFmtId="0" fontId="5" fillId="11" borderId="18" xfId="0" applyFont="1" applyFill="1" applyBorder="1"/>
    <xf numFmtId="165" fontId="2" fillId="11" borderId="18" xfId="4" applyNumberFormat="1" applyFont="1" applyFill="1" applyBorder="1"/>
    <xf numFmtId="165" fontId="2" fillId="11" borderId="19" xfId="4" applyNumberFormat="1" applyFont="1" applyFill="1" applyBorder="1"/>
    <xf numFmtId="0" fontId="9" fillId="11" borderId="20" xfId="0" applyFont="1" applyFill="1" applyBorder="1"/>
    <xf numFmtId="0" fontId="9" fillId="16" borderId="21" xfId="0" applyFont="1" applyFill="1" applyBorder="1"/>
    <xf numFmtId="0" fontId="8" fillId="18" borderId="21" xfId="0" applyFont="1" applyFill="1" applyBorder="1"/>
    <xf numFmtId="0" fontId="8" fillId="16" borderId="21" xfId="0" applyFont="1" applyFill="1" applyBorder="1"/>
    <xf numFmtId="44" fontId="8" fillId="16" borderId="21" xfId="0" applyNumberFormat="1" applyFont="1" applyFill="1" applyBorder="1"/>
    <xf numFmtId="0" fontId="5" fillId="12" borderId="12" xfId="0" applyFont="1" applyFill="1" applyBorder="1"/>
    <xf numFmtId="166" fontId="5" fillId="16" borderId="21" xfId="2" applyNumberFormat="1" applyFont="1" applyFill="1" applyBorder="1"/>
    <xf numFmtId="7" fontId="5" fillId="16" borderId="22" xfId="1" applyNumberFormat="1" applyFont="1" applyFill="1" applyBorder="1" applyAlignment="1"/>
    <xf numFmtId="7" fontId="5" fillId="16" borderId="21" xfId="1" applyNumberFormat="1" applyFont="1" applyFill="1" applyBorder="1" applyAlignment="1"/>
    <xf numFmtId="166" fontId="11" fillId="19" borderId="17" xfId="3" applyNumberFormat="1" applyFont="1" applyFill="1" applyBorder="1"/>
    <xf numFmtId="166" fontId="5" fillId="19" borderId="22" xfId="3" applyNumberFormat="1" applyFont="1" applyFill="1" applyBorder="1"/>
    <xf numFmtId="166" fontId="5" fillId="5" borderId="21" xfId="2" applyNumberFormat="1" applyFont="1" applyFill="1" applyBorder="1"/>
    <xf numFmtId="166" fontId="5" fillId="9" borderId="22" xfId="1" applyNumberFormat="1" applyFont="1" applyFill="1" applyBorder="1" applyAlignment="1"/>
    <xf numFmtId="7" fontId="5" fillId="10" borderId="21" xfId="1" applyNumberFormat="1" applyFont="1" applyFill="1" applyBorder="1" applyAlignment="1"/>
    <xf numFmtId="166" fontId="5" fillId="7" borderId="22" xfId="3" applyNumberFormat="1" applyFont="1" applyFill="1" applyBorder="1"/>
    <xf numFmtId="166" fontId="5" fillId="0" borderId="23" xfId="0" applyNumberFormat="1" applyFont="1" applyBorder="1"/>
    <xf numFmtId="166" fontId="5" fillId="0" borderId="17" xfId="0" applyNumberFormat="1" applyFont="1" applyBorder="1"/>
    <xf numFmtId="0" fontId="5" fillId="12" borderId="24" xfId="0" applyFont="1" applyFill="1" applyBorder="1"/>
    <xf numFmtId="7" fontId="5" fillId="10" borderId="25" xfId="1" applyNumberFormat="1" applyFont="1" applyFill="1" applyBorder="1" applyAlignment="1"/>
    <xf numFmtId="166" fontId="5" fillId="7" borderId="5" xfId="3" applyNumberFormat="1" applyFont="1" applyFill="1" applyBorder="1"/>
    <xf numFmtId="166" fontId="5" fillId="0" borderId="19" xfId="0" applyNumberFormat="1" applyFont="1" applyBorder="1"/>
    <xf numFmtId="166" fontId="5" fillId="0" borderId="18" xfId="0" applyNumberFormat="1" applyFont="1" applyBorder="1"/>
    <xf numFmtId="166" fontId="5" fillId="9" borderId="26" xfId="0" applyNumberFormat="1" applyFont="1" applyFill="1" applyBorder="1" applyAlignment="1">
      <alignment horizontal="center"/>
    </xf>
    <xf numFmtId="166" fontId="5" fillId="9" borderId="26" xfId="2" applyNumberFormat="1" applyFont="1" applyFill="1" applyBorder="1"/>
    <xf numFmtId="0" fontId="5" fillId="9" borderId="27" xfId="0" applyFont="1" applyFill="1" applyBorder="1" applyAlignment="1">
      <alignment horizontal="center"/>
    </xf>
    <xf numFmtId="166" fontId="5" fillId="5" borderId="28" xfId="2" applyNumberFormat="1" applyFont="1" applyFill="1" applyBorder="1"/>
    <xf numFmtId="8" fontId="5" fillId="9" borderId="29" xfId="0" applyNumberFormat="1" applyFont="1" applyFill="1" applyBorder="1" applyAlignment="1"/>
    <xf numFmtId="7" fontId="5" fillId="10" borderId="30" xfId="1" applyNumberFormat="1" applyFont="1" applyFill="1" applyBorder="1" applyAlignment="1"/>
    <xf numFmtId="166" fontId="5" fillId="2" borderId="28" xfId="2" applyNumberFormat="1" applyFont="1" applyFill="1" applyBorder="1"/>
    <xf numFmtId="8" fontId="5" fillId="7" borderId="29" xfId="3" applyNumberFormat="1" applyFont="1" applyFill="1" applyBorder="1"/>
    <xf numFmtId="0" fontId="5" fillId="11" borderId="0" xfId="0" applyNumberFormat="1" applyFont="1" applyFill="1" applyBorder="1" applyAlignment="1">
      <alignment horizontal="center"/>
    </xf>
    <xf numFmtId="166" fontId="5" fillId="11" borderId="0" xfId="2" applyNumberFormat="1" applyFont="1" applyFill="1" applyBorder="1"/>
    <xf numFmtId="2" fontId="5" fillId="11" borderId="0" xfId="2" applyNumberFormat="1" applyFont="1" applyFill="1" applyBorder="1"/>
    <xf numFmtId="0" fontId="5" fillId="11" borderId="1" xfId="0" applyNumberFormat="1" applyFont="1" applyFill="1" applyBorder="1" applyAlignment="1">
      <alignment horizontal="center"/>
    </xf>
    <xf numFmtId="7" fontId="5" fillId="11" borderId="0" xfId="2" applyNumberFormat="1" applyFont="1" applyFill="1" applyBorder="1"/>
    <xf numFmtId="44" fontId="5" fillId="11" borderId="1" xfId="0" applyNumberFormat="1" applyFont="1" applyFill="1" applyBorder="1" applyAlignment="1"/>
    <xf numFmtId="44" fontId="5" fillId="11" borderId="31" xfId="0" applyNumberFormat="1" applyFont="1" applyFill="1" applyBorder="1" applyAlignment="1"/>
    <xf numFmtId="166" fontId="11" fillId="14" borderId="0" xfId="3" applyNumberFormat="1" applyFont="1" applyFill="1" applyBorder="1"/>
    <xf numFmtId="43" fontId="5" fillId="14" borderId="1" xfId="3" applyNumberFormat="1" applyFont="1" applyFill="1" applyBorder="1"/>
    <xf numFmtId="166" fontId="5" fillId="20" borderId="15" xfId="2" applyNumberFormat="1" applyFont="1" applyFill="1" applyBorder="1"/>
    <xf numFmtId="8" fontId="5" fillId="5" borderId="32" xfId="2" applyNumberFormat="1" applyFont="1" applyFill="1" applyBorder="1"/>
    <xf numFmtId="8" fontId="5" fillId="12" borderId="19" xfId="2" applyNumberFormat="1" applyFont="1" applyFill="1" applyBorder="1"/>
    <xf numFmtId="164" fontId="5" fillId="9" borderId="7" xfId="1" applyNumberFormat="1" applyFont="1" applyFill="1" applyBorder="1" applyAlignment="1">
      <alignment horizontal="center"/>
    </xf>
    <xf numFmtId="0" fontId="5" fillId="10" borderId="20" xfId="0" applyFont="1" applyFill="1" applyBorder="1"/>
    <xf numFmtId="42" fontId="0" fillId="0" borderId="0" xfId="3" applyFont="1" applyBorder="1"/>
    <xf numFmtId="0" fontId="13" fillId="0" borderId="0" xfId="0" applyFont="1" applyBorder="1"/>
    <xf numFmtId="42" fontId="0" fillId="0" borderId="0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5" fontId="2" fillId="8" borderId="19" xfId="4" applyNumberFormat="1" applyFont="1" applyFill="1" applyBorder="1" applyAlignment="1">
      <alignment horizontal="center"/>
    </xf>
    <xf numFmtId="165" fontId="2" fillId="8" borderId="15" xfId="4" applyNumberFormat="1" applyFont="1" applyFill="1" applyBorder="1" applyAlignment="1">
      <alignment horizontal="center"/>
    </xf>
    <xf numFmtId="165" fontId="2" fillId="8" borderId="13" xfId="0" applyNumberFormat="1" applyFont="1" applyFill="1" applyBorder="1" applyAlignment="1">
      <alignment horizontal="center"/>
    </xf>
    <xf numFmtId="165" fontId="2" fillId="8" borderId="18" xfId="0" applyNumberFormat="1" applyFont="1" applyFill="1" applyBorder="1" applyAlignment="1">
      <alignment horizontal="center"/>
    </xf>
    <xf numFmtId="0" fontId="14" fillId="3" borderId="0" xfId="0" applyFont="1" applyFill="1" applyBorder="1"/>
    <xf numFmtId="0" fontId="5" fillId="2" borderId="33" xfId="0" applyFont="1" applyFill="1" applyBorder="1"/>
    <xf numFmtId="0" fontId="4" fillId="2" borderId="34" xfId="0" applyFont="1" applyFill="1" applyBorder="1"/>
    <xf numFmtId="166" fontId="5" fillId="5" borderId="0" xfId="2" applyNumberFormat="1" applyFont="1" applyFill="1" applyBorder="1"/>
    <xf numFmtId="0" fontId="4" fillId="3" borderId="31" xfId="0" applyFont="1" applyFill="1" applyBorder="1"/>
    <xf numFmtId="7" fontId="5" fillId="10" borderId="4" xfId="1" applyNumberFormat="1" applyFont="1" applyFill="1" applyBorder="1" applyAlignment="1"/>
    <xf numFmtId="0" fontId="5" fillId="10" borderId="12" xfId="0" applyFont="1" applyFill="1" applyBorder="1"/>
    <xf numFmtId="0" fontId="5" fillId="10" borderId="4" xfId="0" applyFont="1" applyFill="1" applyBorder="1"/>
    <xf numFmtId="42" fontId="5" fillId="6" borderId="8" xfId="3" applyFont="1" applyFill="1" applyBorder="1"/>
    <xf numFmtId="0" fontId="0" fillId="3" borderId="0" xfId="0" applyFill="1" applyBorder="1"/>
    <xf numFmtId="42" fontId="8" fillId="7" borderId="35" xfId="3" applyFont="1" applyFill="1" applyBorder="1"/>
    <xf numFmtId="42" fontId="5" fillId="7" borderId="35" xfId="3" applyFont="1" applyFill="1" applyBorder="1"/>
    <xf numFmtId="42" fontId="5" fillId="7" borderId="36" xfId="3" applyFont="1" applyFill="1" applyBorder="1"/>
    <xf numFmtId="0" fontId="0" fillId="3" borderId="37" xfId="0" applyFill="1" applyBorder="1"/>
    <xf numFmtId="42" fontId="17" fillId="4" borderId="6" xfId="3" applyFont="1" applyFill="1" applyBorder="1"/>
    <xf numFmtId="166" fontId="5" fillId="20" borderId="36" xfId="2" applyNumberFormat="1" applyFont="1" applyFill="1" applyBorder="1"/>
    <xf numFmtId="0" fontId="5" fillId="20" borderId="38" xfId="0" applyFont="1" applyFill="1" applyBorder="1"/>
    <xf numFmtId="165" fontId="2" fillId="11" borderId="0" xfId="4" applyNumberFormat="1" applyFont="1" applyFill="1" applyBorder="1" applyAlignment="1">
      <alignment horizontal="center"/>
    </xf>
    <xf numFmtId="165" fontId="2" fillId="11" borderId="3" xfId="4" applyNumberFormat="1" applyFont="1" applyFill="1" applyBorder="1" applyAlignment="1">
      <alignment horizontal="center"/>
    </xf>
    <xf numFmtId="7" fontId="5" fillId="9" borderId="7" xfId="1" applyNumberFormat="1" applyFont="1" applyFill="1" applyBorder="1" applyAlignment="1"/>
    <xf numFmtId="7" fontId="11" fillId="17" borderId="39" xfId="3" applyNumberFormat="1" applyFont="1" applyFill="1" applyBorder="1"/>
    <xf numFmtId="0" fontId="5" fillId="9" borderId="40" xfId="0" applyFont="1" applyFill="1" applyBorder="1" applyAlignment="1">
      <alignment horizontal="center"/>
    </xf>
    <xf numFmtId="8" fontId="5" fillId="9" borderId="41" xfId="2" applyNumberFormat="1" applyFont="1" applyFill="1" applyBorder="1"/>
    <xf numFmtId="0" fontId="5" fillId="8" borderId="42" xfId="0" applyFont="1" applyFill="1" applyBorder="1" applyAlignment="1">
      <alignment horizontal="center"/>
    </xf>
    <xf numFmtId="0" fontId="12" fillId="12" borderId="22" xfId="0" applyFont="1" applyFill="1" applyBorder="1"/>
    <xf numFmtId="4" fontId="5" fillId="12" borderId="22" xfId="0" applyNumberFormat="1" applyFont="1" applyFill="1" applyBorder="1"/>
    <xf numFmtId="8" fontId="5" fillId="7" borderId="22" xfId="3" applyNumberFormat="1" applyFont="1" applyFill="1" applyBorder="1"/>
    <xf numFmtId="0" fontId="5" fillId="12" borderId="16" xfId="0" applyFont="1" applyFill="1" applyBorder="1"/>
    <xf numFmtId="0" fontId="5" fillId="10" borderId="3" xfId="0" applyFont="1" applyFill="1" applyBorder="1"/>
    <xf numFmtId="0" fontId="5" fillId="10" borderId="43" xfId="0" applyFont="1" applyFill="1" applyBorder="1"/>
    <xf numFmtId="0" fontId="4" fillId="2" borderId="44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42" fontId="4" fillId="4" borderId="44" xfId="3" applyFont="1" applyFill="1" applyBorder="1"/>
    <xf numFmtId="0" fontId="4" fillId="3" borderId="47" xfId="0" applyFont="1" applyFill="1" applyBorder="1"/>
    <xf numFmtId="0" fontId="14" fillId="3" borderId="31" xfId="0" applyFont="1" applyFill="1" applyBorder="1"/>
    <xf numFmtId="0" fontId="4" fillId="3" borderId="48" xfId="0" applyFont="1" applyFill="1" applyBorder="1"/>
    <xf numFmtId="0" fontId="16" fillId="2" borderId="31" xfId="0" applyFont="1" applyFill="1" applyBorder="1"/>
    <xf numFmtId="0" fontId="15" fillId="2" borderId="49" xfId="0" applyFont="1" applyFill="1" applyBorder="1"/>
    <xf numFmtId="0" fontId="5" fillId="3" borderId="48" xfId="0" applyFont="1" applyFill="1" applyBorder="1"/>
    <xf numFmtId="0" fontId="15" fillId="8" borderId="50" xfId="0" applyFont="1" applyFill="1" applyBorder="1"/>
    <xf numFmtId="0" fontId="5" fillId="8" borderId="10" xfId="0" applyFont="1" applyFill="1" applyBorder="1"/>
    <xf numFmtId="0" fontId="5" fillId="8" borderId="4" xfId="0" applyFont="1" applyFill="1" applyBorder="1"/>
    <xf numFmtId="0" fontId="5" fillId="11" borderId="31" xfId="0" applyFont="1" applyFill="1" applyBorder="1"/>
    <xf numFmtId="0" fontId="5" fillId="11" borderId="51" xfId="0" applyFont="1" applyFill="1" applyBorder="1"/>
    <xf numFmtId="4" fontId="5" fillId="12" borderId="16" xfId="0" applyNumberFormat="1" applyFont="1" applyFill="1" applyBorder="1"/>
    <xf numFmtId="0" fontId="10" fillId="12" borderId="1" xfId="0" applyFont="1" applyFill="1" applyBorder="1"/>
    <xf numFmtId="0" fontId="12" fillId="12" borderId="31" xfId="0" applyFont="1" applyFill="1" applyBorder="1"/>
    <xf numFmtId="4" fontId="5" fillId="2" borderId="16" xfId="0" applyNumberFormat="1" applyFont="1" applyFill="1" applyBorder="1"/>
    <xf numFmtId="4" fontId="5" fillId="0" borderId="16" xfId="0" applyNumberFormat="1" applyFont="1" applyBorder="1"/>
    <xf numFmtId="4" fontId="5" fillId="0" borderId="4" xfId="0" applyNumberFormat="1" applyFont="1" applyBorder="1"/>
    <xf numFmtId="0" fontId="5" fillId="16" borderId="52" xfId="0" applyFont="1" applyFill="1" applyBorder="1" applyAlignment="1">
      <alignment horizontal="center"/>
    </xf>
    <xf numFmtId="0" fontId="5" fillId="16" borderId="48" xfId="0" applyFont="1" applyFill="1" applyBorder="1" applyAlignment="1">
      <alignment horizontal="center"/>
    </xf>
    <xf numFmtId="165" fontId="5" fillId="8" borderId="10" xfId="0" applyNumberFormat="1" applyFont="1" applyFill="1" applyBorder="1"/>
    <xf numFmtId="0" fontId="5" fillId="16" borderId="51" xfId="0" applyFont="1" applyFill="1" applyBorder="1" applyAlignment="1">
      <alignment horizontal="center"/>
    </xf>
    <xf numFmtId="165" fontId="5" fillId="8" borderId="4" xfId="0" applyNumberFormat="1" applyFont="1" applyFill="1" applyBorder="1"/>
    <xf numFmtId="0" fontId="5" fillId="11" borderId="4" xfId="0" applyFont="1" applyFill="1" applyBorder="1"/>
    <xf numFmtId="0" fontId="0" fillId="12" borderId="31" xfId="0" applyFill="1" applyBorder="1"/>
    <xf numFmtId="0" fontId="5" fillId="12" borderId="4" xfId="0" applyFont="1" applyFill="1" applyBorder="1"/>
    <xf numFmtId="0" fontId="12" fillId="12" borderId="16" xfId="0" applyFont="1" applyFill="1" applyBorder="1"/>
    <xf numFmtId="0" fontId="5" fillId="0" borderId="16" xfId="0" applyFont="1" applyBorder="1"/>
    <xf numFmtId="0" fontId="5" fillId="9" borderId="53" xfId="0" applyFont="1" applyFill="1" applyBorder="1" applyAlignment="1">
      <alignment horizontal="center"/>
    </xf>
    <xf numFmtId="0" fontId="5" fillId="11" borderId="31" xfId="0" applyNumberFormat="1" applyFont="1" applyFill="1" applyBorder="1" applyAlignment="1">
      <alignment horizontal="center"/>
    </xf>
    <xf numFmtId="0" fontId="5" fillId="20" borderId="10" xfId="0" applyFont="1" applyFill="1" applyBorder="1"/>
    <xf numFmtId="0" fontId="5" fillId="5" borderId="8" xfId="0" applyFont="1" applyFill="1" applyBorder="1"/>
    <xf numFmtId="0" fontId="5" fillId="10" borderId="16" xfId="0" applyFont="1" applyFill="1" applyBorder="1"/>
    <xf numFmtId="0" fontId="5" fillId="0" borderId="4" xfId="0" applyFont="1" applyBorder="1"/>
    <xf numFmtId="0" fontId="5" fillId="9" borderId="54" xfId="0" applyFont="1" applyFill="1" applyBorder="1" applyAlignment="1">
      <alignment horizontal="center"/>
    </xf>
    <xf numFmtId="0" fontId="5" fillId="8" borderId="37" xfId="0" applyFont="1" applyFill="1" applyBorder="1" applyAlignment="1">
      <alignment horizontal="center"/>
    </xf>
    <xf numFmtId="166" fontId="5" fillId="2" borderId="23" xfId="0" applyNumberFormat="1" applyFont="1" applyFill="1" applyBorder="1"/>
    <xf numFmtId="166" fontId="12" fillId="2" borderId="14" xfId="0" applyNumberFormat="1" applyFont="1" applyFill="1" applyBorder="1"/>
    <xf numFmtId="166" fontId="5" fillId="2" borderId="14" xfId="0" applyNumberFormat="1" applyFont="1" applyFill="1" applyBorder="1"/>
    <xf numFmtId="166" fontId="9" fillId="16" borderId="13" xfId="0" applyNumberFormat="1" applyFont="1" applyFill="1" applyBorder="1"/>
    <xf numFmtId="166" fontId="5" fillId="2" borderId="0" xfId="0" applyNumberFormat="1" applyFont="1" applyFill="1" applyBorder="1"/>
    <xf numFmtId="166" fontId="20" fillId="0" borderId="0" xfId="0" applyNumberFormat="1" applyFont="1" applyBorder="1"/>
    <xf numFmtId="166" fontId="20" fillId="0" borderId="14" xfId="0" applyNumberFormat="1" applyFont="1" applyBorder="1"/>
    <xf numFmtId="166" fontId="5" fillId="2" borderId="18" xfId="0" applyNumberFormat="1" applyFont="1" applyFill="1" applyBorder="1"/>
    <xf numFmtId="166" fontId="12" fillId="2" borderId="23" xfId="0" applyNumberFormat="1" applyFont="1" applyFill="1" applyBorder="1"/>
    <xf numFmtId="166" fontId="5" fillId="7" borderId="12" xfId="3" applyNumberFormat="1" applyFont="1" applyFill="1" applyBorder="1"/>
    <xf numFmtId="0" fontId="0" fillId="0" borderId="55" xfId="0" applyBorder="1"/>
    <xf numFmtId="0" fontId="0" fillId="0" borderId="56" xfId="0" applyBorder="1"/>
    <xf numFmtId="42" fontId="0" fillId="0" borderId="56" xfId="3" applyFont="1" applyBorder="1"/>
    <xf numFmtId="0" fontId="0" fillId="0" borderId="35" xfId="0" applyBorder="1"/>
    <xf numFmtId="0" fontId="0" fillId="0" borderId="4" xfId="0" applyBorder="1"/>
    <xf numFmtId="0" fontId="13" fillId="0" borderId="8" xfId="0" applyFont="1" applyBorder="1"/>
    <xf numFmtId="166" fontId="5" fillId="2" borderId="17" xfId="2" applyNumberFormat="1" applyFont="1" applyFill="1" applyBorder="1"/>
    <xf numFmtId="166" fontId="5" fillId="2" borderId="14" xfId="1" applyNumberFormat="1" applyFont="1" applyFill="1" applyBorder="1" applyAlignment="1"/>
    <xf numFmtId="166" fontId="5" fillId="2" borderId="57" xfId="2" applyNumberFormat="1" applyFont="1" applyFill="1" applyBorder="1"/>
    <xf numFmtId="0" fontId="5" fillId="13" borderId="0" xfId="0" applyFont="1" applyFill="1"/>
    <xf numFmtId="0" fontId="5" fillId="9" borderId="0" xfId="0" applyFont="1" applyFill="1"/>
    <xf numFmtId="0" fontId="5" fillId="8" borderId="1" xfId="0" applyFont="1" applyFill="1" applyBorder="1"/>
    <xf numFmtId="0" fontId="6" fillId="10" borderId="8" xfId="0" applyFont="1" applyFill="1" applyBorder="1"/>
    <xf numFmtId="166" fontId="5" fillId="2" borderId="14" xfId="2" applyNumberFormat="1" applyFont="1" applyFill="1" applyBorder="1"/>
    <xf numFmtId="0" fontId="5" fillId="9" borderId="7" xfId="0" applyFont="1" applyFill="1" applyBorder="1"/>
    <xf numFmtId="0" fontId="5" fillId="3" borderId="31" xfId="0" applyFont="1" applyFill="1" applyBorder="1"/>
    <xf numFmtId="0" fontId="0" fillId="0" borderId="1" xfId="0" applyBorder="1"/>
    <xf numFmtId="0" fontId="5" fillId="8" borderId="58" xfId="0" applyFont="1" applyFill="1" applyBorder="1" applyAlignment="1">
      <alignment horizontal="center"/>
    </xf>
    <xf numFmtId="0" fontId="5" fillId="12" borderId="48" xfId="0" applyFont="1" applyFill="1" applyBorder="1"/>
    <xf numFmtId="0" fontId="5" fillId="12" borderId="48" xfId="0" applyFont="1" applyFill="1" applyBorder="1" applyAlignment="1">
      <alignment horizontal="center"/>
    </xf>
    <xf numFmtId="0" fontId="0" fillId="8" borderId="5" xfId="0" applyFill="1" applyBorder="1"/>
    <xf numFmtId="8" fontId="5" fillId="9" borderId="59" xfId="0" applyNumberFormat="1" applyFont="1" applyFill="1" applyBorder="1" applyAlignment="1"/>
    <xf numFmtId="0" fontId="22" fillId="2" borderId="46" xfId="0" applyFont="1" applyFill="1" applyBorder="1"/>
    <xf numFmtId="0" fontId="22" fillId="2" borderId="44" xfId="0" applyFont="1" applyFill="1" applyBorder="1"/>
    <xf numFmtId="0" fontId="23" fillId="2" borderId="44" xfId="0" applyFont="1" applyFill="1" applyBorder="1"/>
    <xf numFmtId="0" fontId="5" fillId="0" borderId="0" xfId="0" applyFont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5" fillId="12" borderId="22" xfId="0" applyFont="1" applyFill="1" applyBorder="1"/>
    <xf numFmtId="166" fontId="5" fillId="0" borderId="39" xfId="0" applyNumberFormat="1" applyFont="1" applyBorder="1"/>
    <xf numFmtId="166" fontId="5" fillId="9" borderId="41" xfId="0" applyNumberFormat="1" applyFont="1" applyFill="1" applyBorder="1" applyAlignment="1">
      <alignment horizontal="center"/>
    </xf>
    <xf numFmtId="166" fontId="5" fillId="2" borderId="21" xfId="0" applyNumberFormat="1" applyFont="1" applyFill="1" applyBorder="1"/>
    <xf numFmtId="0" fontId="5" fillId="0" borderId="56" xfId="0" applyFont="1" applyBorder="1" applyAlignment="1">
      <alignment horizontal="center"/>
    </xf>
    <xf numFmtId="0" fontId="2" fillId="0" borderId="56" xfId="0" applyFont="1" applyBorder="1"/>
    <xf numFmtId="42" fontId="6" fillId="6" borderId="8" xfId="3" applyFont="1" applyFill="1" applyBorder="1"/>
    <xf numFmtId="166" fontId="5" fillId="13" borderId="60" xfId="0" applyNumberFormat="1" applyFont="1" applyFill="1" applyBorder="1"/>
    <xf numFmtId="166" fontId="5" fillId="9" borderId="61" xfId="0" applyNumberFormat="1" applyFont="1" applyFill="1" applyBorder="1"/>
    <xf numFmtId="166" fontId="5" fillId="10" borderId="62" xfId="0" applyNumberFormat="1" applyFont="1" applyFill="1" applyBorder="1"/>
    <xf numFmtId="8" fontId="5" fillId="7" borderId="61" xfId="3" applyNumberFormat="1" applyFont="1" applyFill="1" applyBorder="1"/>
    <xf numFmtId="4" fontId="5" fillId="9" borderId="61" xfId="0" applyNumberFormat="1" applyFont="1" applyFill="1" applyBorder="1"/>
    <xf numFmtId="0" fontId="2" fillId="20" borderId="63" xfId="0" applyFont="1" applyFill="1" applyBorder="1" applyAlignment="1">
      <alignment horizontal="center"/>
    </xf>
    <xf numFmtId="0" fontId="2" fillId="20" borderId="64" xfId="0" applyFont="1" applyFill="1" applyBorder="1"/>
    <xf numFmtId="0" fontId="2" fillId="20" borderId="65" xfId="0" applyFont="1" applyFill="1" applyBorder="1"/>
    <xf numFmtId="0" fontId="2" fillId="20" borderId="66" xfId="0" applyFont="1" applyFill="1" applyBorder="1"/>
    <xf numFmtId="0" fontId="2" fillId="20" borderId="67" xfId="0" applyFont="1" applyFill="1" applyBorder="1"/>
    <xf numFmtId="0" fontId="5" fillId="20" borderId="20" xfId="0" applyFont="1" applyFill="1" applyBorder="1"/>
    <xf numFmtId="0" fontId="5" fillId="20" borderId="68" xfId="0" applyFont="1" applyFill="1" applyBorder="1" applyAlignment="1">
      <alignment horizontal="center"/>
    </xf>
    <xf numFmtId="0" fontId="5" fillId="20" borderId="69" xfId="0" applyFont="1" applyFill="1" applyBorder="1" applyAlignment="1">
      <alignment horizontal="center"/>
    </xf>
    <xf numFmtId="0" fontId="5" fillId="20" borderId="70" xfId="0" applyFont="1" applyFill="1" applyBorder="1" applyAlignment="1">
      <alignment horizontal="center"/>
    </xf>
    <xf numFmtId="0" fontId="5" fillId="20" borderId="71" xfId="0" applyFont="1" applyFill="1" applyBorder="1" applyAlignment="1">
      <alignment horizontal="center"/>
    </xf>
    <xf numFmtId="0" fontId="5" fillId="20" borderId="72" xfId="0" applyFont="1" applyFill="1" applyBorder="1"/>
    <xf numFmtId="0" fontId="2" fillId="20" borderId="73" xfId="0" applyFont="1" applyFill="1" applyBorder="1" applyAlignment="1">
      <alignment horizontal="center"/>
    </xf>
    <xf numFmtId="0" fontId="2" fillId="20" borderId="74" xfId="0" applyFont="1" applyFill="1" applyBorder="1" applyAlignment="1">
      <alignment horizontal="center"/>
    </xf>
    <xf numFmtId="0" fontId="2" fillId="20" borderId="75" xfId="0" applyFont="1" applyFill="1" applyBorder="1" applyAlignment="1">
      <alignment horizontal="center"/>
    </xf>
    <xf numFmtId="0" fontId="2" fillId="20" borderId="76" xfId="0" applyFont="1" applyFill="1" applyBorder="1" applyAlignment="1">
      <alignment horizontal="center"/>
    </xf>
    <xf numFmtId="42" fontId="2" fillId="21" borderId="74" xfId="3" applyFont="1" applyFill="1" applyBorder="1" applyAlignment="1">
      <alignment horizontal="center"/>
    </xf>
    <xf numFmtId="0" fontId="6" fillId="13" borderId="25" xfId="0" applyFont="1" applyFill="1" applyBorder="1"/>
    <xf numFmtId="0" fontId="5" fillId="13" borderId="0" xfId="0" applyFont="1" applyFill="1" applyBorder="1"/>
    <xf numFmtId="0" fontId="18" fillId="13" borderId="0" xfId="0" applyFont="1" applyFill="1" applyBorder="1"/>
    <xf numFmtId="42" fontId="5" fillId="22" borderId="0" xfId="3" applyFont="1" applyFill="1" applyBorder="1"/>
    <xf numFmtId="0" fontId="6" fillId="13" borderId="0" xfId="0" applyFont="1" applyFill="1" applyBorder="1"/>
    <xf numFmtId="166" fontId="5" fillId="23" borderId="41" xfId="3" applyNumberFormat="1" applyFont="1" applyFill="1" applyBorder="1"/>
    <xf numFmtId="0" fontId="19" fillId="9" borderId="11" xfId="0" applyFont="1" applyFill="1" applyBorder="1"/>
    <xf numFmtId="165" fontId="5" fillId="8" borderId="13" xfId="0" applyNumberFormat="1" applyFont="1" applyFill="1" applyBorder="1" applyAlignment="1">
      <alignment horizontal="center"/>
    </xf>
    <xf numFmtId="165" fontId="5" fillId="8" borderId="18" xfId="0" applyNumberFormat="1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0" borderId="77" xfId="0" applyFont="1" applyFill="1" applyBorder="1" applyAlignment="1">
      <alignment horizontal="center"/>
    </xf>
    <xf numFmtId="165" fontId="5" fillId="10" borderId="14" xfId="0" applyNumberFormat="1" applyFont="1" applyFill="1" applyBorder="1" applyAlignment="1">
      <alignment horizontal="center"/>
    </xf>
    <xf numFmtId="165" fontId="5" fillId="10" borderId="78" xfId="0" applyNumberFormat="1" applyFont="1" applyFill="1" applyBorder="1" applyAlignment="1">
      <alignment horizontal="center"/>
    </xf>
    <xf numFmtId="165" fontId="5" fillId="10" borderId="3" xfId="0" applyNumberFormat="1" applyFont="1" applyFill="1" applyBorder="1" applyAlignment="1">
      <alignment horizontal="center"/>
    </xf>
    <xf numFmtId="0" fontId="5" fillId="24" borderId="3" xfId="0" applyFont="1" applyFill="1" applyBorder="1"/>
    <xf numFmtId="0" fontId="5" fillId="24" borderId="0" xfId="0" applyFont="1" applyFill="1"/>
    <xf numFmtId="0" fontId="5" fillId="24" borderId="79" xfId="0" applyFont="1" applyFill="1" applyBorder="1"/>
    <xf numFmtId="166" fontId="5" fillId="25" borderId="23" xfId="0" applyNumberFormat="1" applyFont="1" applyFill="1" applyBorder="1"/>
    <xf numFmtId="44" fontId="5" fillId="25" borderId="22" xfId="1" applyNumberFormat="1" applyFont="1" applyFill="1" applyBorder="1" applyAlignment="1"/>
    <xf numFmtId="44" fontId="5" fillId="25" borderId="23" xfId="0" applyNumberFormat="1" applyFont="1" applyFill="1" applyBorder="1"/>
    <xf numFmtId="44" fontId="5" fillId="26" borderId="22" xfId="3" applyNumberFormat="1" applyFont="1" applyFill="1" applyBorder="1"/>
    <xf numFmtId="42" fontId="2" fillId="26" borderId="17" xfId="3" applyFont="1" applyFill="1" applyBorder="1"/>
    <xf numFmtId="4" fontId="5" fillId="25" borderId="12" xfId="0" applyNumberFormat="1" applyFont="1" applyFill="1" applyBorder="1"/>
    <xf numFmtId="0" fontId="9" fillId="25" borderId="10" xfId="0" applyFont="1" applyFill="1" applyBorder="1"/>
    <xf numFmtId="0" fontId="9" fillId="25" borderId="80" xfId="0" applyFont="1" applyFill="1" applyBorder="1"/>
    <xf numFmtId="0" fontId="5" fillId="25" borderId="12" xfId="0" applyFont="1" applyFill="1" applyBorder="1"/>
    <xf numFmtId="0" fontId="5" fillId="0" borderId="27" xfId="0" applyFont="1" applyBorder="1" applyAlignment="1">
      <alignment horizontal="center"/>
    </xf>
    <xf numFmtId="0" fontId="0" fillId="3" borderId="0" xfId="0" applyFill="1"/>
  </cellXfs>
  <cellStyles count="5">
    <cellStyle name="Comma" xfId="1" builtinId="3"/>
    <cellStyle name="Currency" xfId="2" builtinId="4"/>
    <cellStyle name="Currency [0]" xfId="3" builtinId="7"/>
    <cellStyle name="Normal" xfId="0" builtinId="0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1"/>
  <sheetViews>
    <sheetView tabSelected="1" topLeftCell="B1" zoomScaleNormal="100" workbookViewId="0">
      <pane xSplit="3072" ySplit="1668" topLeftCell="M1" activePane="topRight"/>
      <selection activeCell="B2" sqref="B2"/>
      <selection pane="topRight" activeCell="B2" sqref="B2"/>
      <selection pane="bottomLeft" activeCell="B45" sqref="B45"/>
      <selection pane="bottomRight" activeCell="D2" sqref="D2"/>
    </sheetView>
  </sheetViews>
  <sheetFormatPr defaultRowHeight="15.6" x14ac:dyDescent="0.3"/>
  <cols>
    <col min="1" max="1" width="4.3984375" customWidth="1"/>
    <col min="2" max="2" width="25.19921875" customWidth="1"/>
    <col min="3" max="4" width="10.5" bestFit="1" customWidth="1"/>
    <col min="5" max="6" width="10.3984375" customWidth="1"/>
    <col min="7" max="7" width="11.59765625" customWidth="1"/>
    <col min="8" max="8" width="10.59765625" customWidth="1"/>
    <col min="9" max="9" width="10.5" customWidth="1"/>
    <col min="10" max="11" width="10.69921875" customWidth="1"/>
    <col min="12" max="12" width="11.09765625" customWidth="1"/>
    <col min="13" max="13" width="10.3984375" customWidth="1"/>
    <col min="14" max="14" width="10.8984375" customWidth="1"/>
    <col min="15" max="16" width="10.19921875" customWidth="1"/>
    <col min="17" max="17" width="10.3984375" customWidth="1"/>
    <col min="18" max="18" width="11" customWidth="1"/>
    <col min="19" max="19" width="11.5" customWidth="1"/>
    <col min="20" max="20" width="23.3984375" customWidth="1"/>
    <col min="21" max="21" width="11.5" customWidth="1"/>
    <col min="22" max="22" width="10" customWidth="1"/>
    <col min="23" max="23" width="10.59765625" customWidth="1"/>
    <col min="24" max="24" width="13.8984375" customWidth="1"/>
    <col min="25" max="25" width="16.09765625" customWidth="1"/>
    <col min="26" max="26" width="29.59765625" customWidth="1"/>
    <col min="27" max="27" width="8" customWidth="1"/>
  </cols>
  <sheetData>
    <row r="1" spans="1:27" s="87" customFormat="1" ht="16.8" thickTop="1" thickBot="1" x14ac:dyDescent="0.35">
      <c r="A1" s="222" t="s">
        <v>72</v>
      </c>
      <c r="B1" s="224" t="s">
        <v>41</v>
      </c>
      <c r="C1" s="225" t="s">
        <v>42</v>
      </c>
      <c r="D1" s="225" t="s">
        <v>43</v>
      </c>
      <c r="E1" s="225" t="s">
        <v>65</v>
      </c>
      <c r="F1" s="225" t="s">
        <v>44</v>
      </c>
      <c r="G1" s="225" t="s">
        <v>45</v>
      </c>
      <c r="H1" s="225" t="s">
        <v>46</v>
      </c>
      <c r="I1" s="225" t="s">
        <v>47</v>
      </c>
      <c r="J1" s="225" t="s">
        <v>48</v>
      </c>
      <c r="K1" s="225" t="s">
        <v>49</v>
      </c>
      <c r="L1" s="225" t="s">
        <v>50</v>
      </c>
      <c r="M1" s="225" t="s">
        <v>51</v>
      </c>
      <c r="N1" s="226" t="s">
        <v>52</v>
      </c>
      <c r="O1" s="225" t="s">
        <v>53</v>
      </c>
      <c r="P1" s="225" t="s">
        <v>54</v>
      </c>
      <c r="Q1" s="225" t="s">
        <v>55</v>
      </c>
      <c r="R1" s="225" t="s">
        <v>56</v>
      </c>
      <c r="S1" s="225" t="s">
        <v>57</v>
      </c>
      <c r="T1" s="227" t="s">
        <v>58</v>
      </c>
      <c r="U1" s="224" t="s">
        <v>59</v>
      </c>
      <c r="V1" s="225" t="s">
        <v>60</v>
      </c>
      <c r="W1" s="225" t="s">
        <v>61</v>
      </c>
      <c r="X1" s="228" t="s">
        <v>62</v>
      </c>
      <c r="Y1" s="225" t="s">
        <v>63</v>
      </c>
      <c r="Z1" s="225" t="s">
        <v>64</v>
      </c>
      <c r="AA1" s="213" t="s">
        <v>71</v>
      </c>
    </row>
    <row r="2" spans="1:27" ht="25.2" thickTop="1" x14ac:dyDescent="0.4">
      <c r="A2" s="223">
        <v>2</v>
      </c>
      <c r="B2" s="195" t="s">
        <v>128</v>
      </c>
      <c r="C2" s="196"/>
      <c r="D2" s="196"/>
      <c r="E2" s="196"/>
      <c r="F2" s="196"/>
      <c r="G2" s="196"/>
      <c r="H2" s="197"/>
      <c r="I2" s="197"/>
      <c r="J2" s="197"/>
      <c r="K2" s="197"/>
      <c r="L2" s="197"/>
      <c r="M2" s="197"/>
      <c r="O2" s="123"/>
      <c r="P2" s="123"/>
      <c r="Q2" s="123"/>
      <c r="R2" s="197"/>
      <c r="S2" s="124"/>
      <c r="T2" s="125"/>
      <c r="U2" s="124"/>
      <c r="V2" s="124"/>
      <c r="W2" s="126"/>
      <c r="X2" s="127"/>
      <c r="Y2" s="124"/>
      <c r="Z2" s="128"/>
      <c r="AA2" s="214">
        <f>A2</f>
        <v>2</v>
      </c>
    </row>
    <row r="3" spans="1:27" ht="21" x14ac:dyDescent="0.4">
      <c r="A3" s="218">
        <f>A2+1</f>
        <v>3</v>
      </c>
      <c r="B3" s="129"/>
      <c r="C3" s="93"/>
      <c r="D3" s="93"/>
      <c r="E3" s="93"/>
      <c r="F3" s="93"/>
      <c r="G3" s="9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  <c r="U3" s="2"/>
      <c r="V3" s="2"/>
      <c r="W3" s="97"/>
      <c r="X3" s="4"/>
      <c r="Y3" s="2"/>
      <c r="Z3" s="130"/>
      <c r="AA3" s="214">
        <f t="shared" ref="AA3:AA66" si="0">A3</f>
        <v>3</v>
      </c>
    </row>
    <row r="4" spans="1:27" ht="17.399999999999999" x14ac:dyDescent="0.3">
      <c r="A4" s="218">
        <f t="shared" ref="A4:A67" si="1">A3+1</f>
        <v>4</v>
      </c>
      <c r="B4" s="131" t="s">
        <v>67</v>
      </c>
      <c r="C4" s="1"/>
      <c r="D4" s="1"/>
      <c r="E4" s="1"/>
      <c r="F4" s="1"/>
      <c r="G4" s="1"/>
      <c r="H4" s="1"/>
      <c r="I4" s="95"/>
      <c r="J4" s="2"/>
      <c r="K4" s="2"/>
      <c r="L4" s="2"/>
      <c r="M4" s="2"/>
      <c r="N4" s="2"/>
      <c r="O4" s="2"/>
      <c r="P4" s="2"/>
      <c r="Q4" s="2"/>
      <c r="R4" s="2"/>
      <c r="S4" s="2"/>
      <c r="T4" s="3"/>
      <c r="U4" s="2"/>
      <c r="V4" s="2"/>
      <c r="W4" s="97"/>
      <c r="X4" s="4"/>
      <c r="Y4" s="2"/>
      <c r="Z4" s="130"/>
      <c r="AA4" s="214">
        <f t="shared" si="0"/>
        <v>4</v>
      </c>
    </row>
    <row r="5" spans="1:27" ht="17.399999999999999" x14ac:dyDescent="0.3">
      <c r="A5" s="218">
        <f t="shared" si="1"/>
        <v>5</v>
      </c>
      <c r="B5" s="132" t="s">
        <v>66</v>
      </c>
      <c r="C5" s="94"/>
      <c r="D5" s="94"/>
      <c r="E5" s="94"/>
      <c r="F5" s="94"/>
      <c r="G5" s="94"/>
      <c r="H5" s="94"/>
      <c r="I5" s="94"/>
      <c r="J5" s="5"/>
      <c r="K5" s="5"/>
      <c r="L5" s="5"/>
      <c r="M5" s="5"/>
      <c r="N5" s="5"/>
      <c r="O5" s="5"/>
      <c r="P5" s="5"/>
      <c r="Q5" s="5"/>
      <c r="R5" s="5"/>
      <c r="S5" s="5"/>
      <c r="T5" s="6"/>
      <c r="U5" s="102"/>
      <c r="V5" s="102"/>
      <c r="W5" s="106"/>
      <c r="X5" s="102"/>
      <c r="Y5" s="107"/>
      <c r="Z5" s="133"/>
      <c r="AA5" s="214">
        <f t="shared" si="0"/>
        <v>5</v>
      </c>
    </row>
    <row r="6" spans="1:27" ht="18" x14ac:dyDescent="0.35">
      <c r="A6" s="218">
        <f t="shared" si="1"/>
        <v>6</v>
      </c>
      <c r="B6" s="134" t="s">
        <v>68</v>
      </c>
      <c r="C6" s="190">
        <v>1</v>
      </c>
      <c r="D6" s="190">
        <f>C6+1</f>
        <v>2</v>
      </c>
      <c r="E6" s="190">
        <f t="shared" ref="E6:S6" si="2">D6+1</f>
        <v>3</v>
      </c>
      <c r="F6" s="190">
        <f t="shared" si="2"/>
        <v>4</v>
      </c>
      <c r="G6" s="190">
        <f t="shared" si="2"/>
        <v>5</v>
      </c>
      <c r="H6" s="190">
        <f t="shared" si="2"/>
        <v>6</v>
      </c>
      <c r="I6" s="190">
        <f t="shared" si="2"/>
        <v>7</v>
      </c>
      <c r="J6" s="190">
        <f t="shared" si="2"/>
        <v>8</v>
      </c>
      <c r="K6" s="190">
        <f t="shared" si="2"/>
        <v>9</v>
      </c>
      <c r="L6" s="190">
        <f t="shared" si="2"/>
        <v>10</v>
      </c>
      <c r="M6" s="190">
        <f t="shared" si="2"/>
        <v>11</v>
      </c>
      <c r="N6" s="190">
        <f t="shared" si="2"/>
        <v>12</v>
      </c>
      <c r="O6" s="190">
        <f t="shared" si="2"/>
        <v>13</v>
      </c>
      <c r="P6" s="190">
        <f t="shared" si="2"/>
        <v>14</v>
      </c>
      <c r="Q6" s="190">
        <f t="shared" si="2"/>
        <v>15</v>
      </c>
      <c r="R6" s="190">
        <f t="shared" si="2"/>
        <v>16</v>
      </c>
      <c r="S6" s="190">
        <f t="shared" si="2"/>
        <v>17</v>
      </c>
      <c r="T6" s="184" t="str">
        <f>B6</f>
        <v>Semester Week #</v>
      </c>
      <c r="U6" s="243" t="s">
        <v>0</v>
      </c>
      <c r="V6" s="82" t="s">
        <v>102</v>
      </c>
      <c r="W6" s="8" t="s">
        <v>1</v>
      </c>
      <c r="X6" s="229" t="s">
        <v>2</v>
      </c>
      <c r="Y6" s="193" t="s">
        <v>106</v>
      </c>
      <c r="Z6" s="192" t="s">
        <v>104</v>
      </c>
      <c r="AA6" s="214">
        <f t="shared" si="0"/>
        <v>6</v>
      </c>
    </row>
    <row r="7" spans="1:27" ht="15.75" customHeight="1" x14ac:dyDescent="0.35">
      <c r="A7" s="218">
        <f t="shared" si="1"/>
        <v>7</v>
      </c>
      <c r="B7" s="135" t="s">
        <v>118</v>
      </c>
      <c r="C7" s="91">
        <v>37634</v>
      </c>
      <c r="D7" s="90">
        <f>C7+7</f>
        <v>37641</v>
      </c>
      <c r="E7" s="90">
        <f t="shared" ref="E7:S7" si="3">D7+7</f>
        <v>37648</v>
      </c>
      <c r="F7" s="90">
        <f t="shared" si="3"/>
        <v>37655</v>
      </c>
      <c r="G7" s="90">
        <f t="shared" si="3"/>
        <v>37662</v>
      </c>
      <c r="H7" s="90">
        <f t="shared" si="3"/>
        <v>37669</v>
      </c>
      <c r="I7" s="90">
        <f t="shared" si="3"/>
        <v>37676</v>
      </c>
      <c r="J7" s="90">
        <f t="shared" si="3"/>
        <v>37683</v>
      </c>
      <c r="K7" s="90">
        <f t="shared" si="3"/>
        <v>37690</v>
      </c>
      <c r="L7" s="90">
        <f t="shared" si="3"/>
        <v>37697</v>
      </c>
      <c r="M7" s="90">
        <f t="shared" si="3"/>
        <v>37704</v>
      </c>
      <c r="N7" s="90">
        <f t="shared" si="3"/>
        <v>37711</v>
      </c>
      <c r="O7" s="90">
        <f t="shared" si="3"/>
        <v>37718</v>
      </c>
      <c r="P7" s="90">
        <f t="shared" si="3"/>
        <v>37725</v>
      </c>
      <c r="Q7" s="90">
        <f t="shared" si="3"/>
        <v>37732</v>
      </c>
      <c r="R7" s="90">
        <f t="shared" si="3"/>
        <v>37739</v>
      </c>
      <c r="S7" s="90">
        <f t="shared" si="3"/>
        <v>37746</v>
      </c>
      <c r="T7" s="10" t="str">
        <f>B7</f>
        <v>Week Date from</v>
      </c>
      <c r="U7" s="244" t="s">
        <v>96</v>
      </c>
      <c r="V7" s="11" t="s">
        <v>5</v>
      </c>
      <c r="W7" s="185" t="s">
        <v>6</v>
      </c>
      <c r="X7" s="230" t="s">
        <v>0</v>
      </c>
      <c r="Y7" s="103" t="s">
        <v>107</v>
      </c>
      <c r="Z7" s="192" t="s">
        <v>105</v>
      </c>
      <c r="AA7" s="214">
        <f t="shared" si="0"/>
        <v>7</v>
      </c>
    </row>
    <row r="8" spans="1:27" ht="16.2" x14ac:dyDescent="0.35">
      <c r="A8" s="218">
        <f t="shared" si="1"/>
        <v>8</v>
      </c>
      <c r="B8" s="136" t="s">
        <v>119</v>
      </c>
      <c r="C8" s="92">
        <f>C7+6</f>
        <v>37640</v>
      </c>
      <c r="D8" s="89">
        <f>C8+7</f>
        <v>37647</v>
      </c>
      <c r="E8" s="89">
        <f t="shared" ref="E8:R8" si="4">D8+7</f>
        <v>37654</v>
      </c>
      <c r="F8" s="89">
        <f t="shared" si="4"/>
        <v>37661</v>
      </c>
      <c r="G8" s="89">
        <f t="shared" si="4"/>
        <v>37668</v>
      </c>
      <c r="H8" s="89">
        <f t="shared" si="4"/>
        <v>37675</v>
      </c>
      <c r="I8" s="89">
        <f t="shared" si="4"/>
        <v>37682</v>
      </c>
      <c r="J8" s="89">
        <f t="shared" si="4"/>
        <v>37689</v>
      </c>
      <c r="K8" s="89">
        <f t="shared" si="4"/>
        <v>37696</v>
      </c>
      <c r="L8" s="89">
        <f t="shared" si="4"/>
        <v>37703</v>
      </c>
      <c r="M8" s="89">
        <f t="shared" si="4"/>
        <v>37710</v>
      </c>
      <c r="N8" s="89">
        <f t="shared" si="4"/>
        <v>37717</v>
      </c>
      <c r="O8" s="89">
        <f t="shared" si="4"/>
        <v>37724</v>
      </c>
      <c r="P8" s="89">
        <f t="shared" si="4"/>
        <v>37731</v>
      </c>
      <c r="Q8" s="89">
        <f t="shared" si="4"/>
        <v>37738</v>
      </c>
      <c r="R8" s="89">
        <f t="shared" si="4"/>
        <v>37745</v>
      </c>
      <c r="S8" s="89">
        <f>R8+6</f>
        <v>37751</v>
      </c>
      <c r="T8" s="14" t="str">
        <f>B8</f>
        <v>Week Date to</v>
      </c>
      <c r="U8" s="243" t="s">
        <v>4</v>
      </c>
      <c r="V8" s="183" t="s">
        <v>96</v>
      </c>
      <c r="W8" s="12" t="s">
        <v>9</v>
      </c>
      <c r="X8" s="231" t="s">
        <v>73</v>
      </c>
      <c r="Y8" s="104" t="s">
        <v>10</v>
      </c>
      <c r="Z8" s="191"/>
      <c r="AA8" s="214">
        <f t="shared" si="0"/>
        <v>8</v>
      </c>
    </row>
    <row r="9" spans="1:27" ht="16.2" thickBot="1" x14ac:dyDescent="0.35">
      <c r="A9" s="218">
        <f t="shared" si="1"/>
        <v>9</v>
      </c>
      <c r="B9" s="137"/>
      <c r="C9" s="16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  <c r="T9" s="18"/>
      <c r="U9" s="245" t="s">
        <v>7</v>
      </c>
      <c r="V9" s="11" t="s">
        <v>8</v>
      </c>
      <c r="W9" s="19" t="s">
        <v>11</v>
      </c>
      <c r="X9" s="232" t="s">
        <v>12</v>
      </c>
      <c r="Y9" s="105" t="s">
        <v>13</v>
      </c>
      <c r="Z9" s="138"/>
      <c r="AA9" s="214">
        <f t="shared" si="0"/>
        <v>9</v>
      </c>
    </row>
    <row r="10" spans="1:27" ht="16.2" thickTop="1" x14ac:dyDescent="0.3">
      <c r="A10" s="218">
        <f t="shared" si="1"/>
        <v>10</v>
      </c>
      <c r="B10" s="139" t="s">
        <v>91</v>
      </c>
      <c r="C10" s="167"/>
      <c r="D10" s="21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2" t="str">
        <f t="shared" ref="T10:T24" si="5">B10</f>
        <v>Cash on Hand</v>
      </c>
      <c r="U10" s="23">
        <f>+C10</f>
        <v>0</v>
      </c>
      <c r="V10" s="24"/>
      <c r="W10" s="25"/>
      <c r="X10" s="26">
        <f>D10</f>
        <v>0</v>
      </c>
      <c r="Y10" s="27"/>
      <c r="Z10" s="22" t="str">
        <f>B10</f>
        <v>Cash on Hand</v>
      </c>
      <c r="AA10" s="214">
        <f t="shared" si="0"/>
        <v>10</v>
      </c>
    </row>
    <row r="11" spans="1:27" x14ac:dyDescent="0.3">
      <c r="A11" s="218">
        <f t="shared" si="1"/>
        <v>11</v>
      </c>
      <c r="B11" s="252" t="s">
        <v>14</v>
      </c>
      <c r="C11" s="166"/>
      <c r="D11" s="28"/>
      <c r="E11" s="28"/>
      <c r="F11" s="28"/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51" t="str">
        <f t="shared" si="5"/>
        <v>INCOME:</v>
      </c>
      <c r="U11" s="246" t="s">
        <v>15</v>
      </c>
      <c r="V11" s="247" t="s">
        <v>16</v>
      </c>
      <c r="W11" s="248" t="s">
        <v>17</v>
      </c>
      <c r="X11" s="250" t="s">
        <v>17</v>
      </c>
      <c r="Y11" s="249" t="s">
        <v>15</v>
      </c>
      <c r="Z11" s="140" t="str">
        <f>B11</f>
        <v>INCOME:</v>
      </c>
      <c r="AA11" s="214">
        <f t="shared" si="0"/>
        <v>11</v>
      </c>
    </row>
    <row r="12" spans="1:27" x14ac:dyDescent="0.3">
      <c r="A12" s="218">
        <f t="shared" si="1"/>
        <v>12</v>
      </c>
      <c r="B12" s="139" t="s">
        <v>18</v>
      </c>
      <c r="C12" s="163"/>
      <c r="D12" s="30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18" t="str">
        <f t="shared" si="5"/>
        <v>Parents</v>
      </c>
      <c r="U12" s="32">
        <f t="shared" ref="U12:U24" si="6">SUM(C12:S12)</f>
        <v>0</v>
      </c>
      <c r="V12" s="33">
        <f>U12/17</f>
        <v>0</v>
      </c>
      <c r="W12" s="34">
        <f>X12/17</f>
        <v>0</v>
      </c>
      <c r="X12" s="35"/>
      <c r="Y12" s="119">
        <f>U12-X12</f>
        <v>0</v>
      </c>
      <c r="Z12" s="22" t="str">
        <f>+B12</f>
        <v>Parents</v>
      </c>
      <c r="AA12" s="214">
        <f t="shared" si="0"/>
        <v>12</v>
      </c>
    </row>
    <row r="13" spans="1:27" x14ac:dyDescent="0.3">
      <c r="A13" s="218">
        <f t="shared" si="1"/>
        <v>13</v>
      </c>
      <c r="B13" s="139" t="s">
        <v>19</v>
      </c>
      <c r="C13" s="163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2" t="str">
        <f t="shared" si="5"/>
        <v>Scholarships</v>
      </c>
      <c r="U13" s="32">
        <f t="shared" si="6"/>
        <v>0</v>
      </c>
      <c r="V13" s="33">
        <f t="shared" ref="V13:V24" si="7">U13/17</f>
        <v>0</v>
      </c>
      <c r="W13" s="34">
        <f t="shared" ref="W13:W24" si="8">X13/17</f>
        <v>0</v>
      </c>
      <c r="X13" s="35"/>
      <c r="Y13" s="119">
        <f t="shared" ref="Y13:Y24" si="9">U13-X13</f>
        <v>0</v>
      </c>
      <c r="Z13" s="22" t="str">
        <f t="shared" ref="Z13:Z24" si="10">+B13</f>
        <v>Scholarships</v>
      </c>
      <c r="AA13" s="214">
        <f t="shared" si="0"/>
        <v>13</v>
      </c>
    </row>
    <row r="14" spans="1:27" x14ac:dyDescent="0.3">
      <c r="A14" s="218">
        <f t="shared" si="1"/>
        <v>14</v>
      </c>
      <c r="B14" s="141" t="s">
        <v>20</v>
      </c>
      <c r="C14" s="164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22" t="str">
        <f t="shared" si="5"/>
        <v>Loans</v>
      </c>
      <c r="U14" s="32">
        <f t="shared" si="6"/>
        <v>0</v>
      </c>
      <c r="V14" s="33">
        <f t="shared" si="7"/>
        <v>0</v>
      </c>
      <c r="W14" s="34">
        <f t="shared" si="8"/>
        <v>0</v>
      </c>
      <c r="X14" s="35"/>
      <c r="Y14" s="119">
        <f t="shared" si="9"/>
        <v>0</v>
      </c>
      <c r="Z14" s="22" t="str">
        <f t="shared" si="10"/>
        <v>Loans</v>
      </c>
      <c r="AA14" s="214">
        <f t="shared" si="0"/>
        <v>14</v>
      </c>
    </row>
    <row r="15" spans="1:27" x14ac:dyDescent="0.3">
      <c r="A15" s="218">
        <f t="shared" si="1"/>
        <v>15</v>
      </c>
      <c r="B15" s="139" t="s">
        <v>21</v>
      </c>
      <c r="C15" s="163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22" t="str">
        <f t="shared" si="5"/>
        <v>Savings</v>
      </c>
      <c r="U15" s="32">
        <f t="shared" si="6"/>
        <v>0</v>
      </c>
      <c r="V15" s="33">
        <f t="shared" si="7"/>
        <v>0</v>
      </c>
      <c r="W15" s="34">
        <f t="shared" si="8"/>
        <v>0</v>
      </c>
      <c r="X15" s="35"/>
      <c r="Y15" s="119">
        <f t="shared" si="9"/>
        <v>0</v>
      </c>
      <c r="Z15" s="22" t="str">
        <f t="shared" si="10"/>
        <v>Savings</v>
      </c>
      <c r="AA15" s="214">
        <f t="shared" si="0"/>
        <v>15</v>
      </c>
    </row>
    <row r="16" spans="1:27" x14ac:dyDescent="0.3">
      <c r="A16" s="218">
        <f t="shared" si="1"/>
        <v>16</v>
      </c>
      <c r="B16" s="139" t="s">
        <v>22</v>
      </c>
      <c r="C16" s="163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22" t="str">
        <f t="shared" si="5"/>
        <v>Work</v>
      </c>
      <c r="U16" s="32">
        <f t="shared" si="6"/>
        <v>0</v>
      </c>
      <c r="V16" s="33">
        <f t="shared" si="7"/>
        <v>0</v>
      </c>
      <c r="W16" s="34">
        <f t="shared" si="8"/>
        <v>0</v>
      </c>
      <c r="X16" s="35"/>
      <c r="Y16" s="119">
        <f t="shared" si="9"/>
        <v>0</v>
      </c>
      <c r="Z16" s="22" t="str">
        <f t="shared" si="10"/>
        <v>Work</v>
      </c>
      <c r="AA16" s="214">
        <f t="shared" si="0"/>
        <v>16</v>
      </c>
    </row>
    <row r="17" spans="1:27" x14ac:dyDescent="0.3">
      <c r="A17" s="218">
        <f t="shared" si="1"/>
        <v>17</v>
      </c>
      <c r="B17" s="139" t="s">
        <v>23</v>
      </c>
      <c r="C17" s="163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22" t="str">
        <f t="shared" si="5"/>
        <v>Gifts</v>
      </c>
      <c r="U17" s="32">
        <f t="shared" si="6"/>
        <v>0</v>
      </c>
      <c r="V17" s="33">
        <f>U17/17</f>
        <v>0</v>
      </c>
      <c r="W17" s="34">
        <f t="shared" si="8"/>
        <v>0</v>
      </c>
      <c r="X17" s="35"/>
      <c r="Y17" s="119">
        <f t="shared" si="9"/>
        <v>0</v>
      </c>
      <c r="Z17" s="22" t="str">
        <f t="shared" si="10"/>
        <v>Gifts</v>
      </c>
      <c r="AA17" s="214">
        <f t="shared" si="0"/>
        <v>17</v>
      </c>
    </row>
    <row r="18" spans="1:27" x14ac:dyDescent="0.3">
      <c r="A18" s="218">
        <f t="shared" si="1"/>
        <v>18</v>
      </c>
      <c r="B18" s="139" t="s">
        <v>69</v>
      </c>
      <c r="C18" s="163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22" t="str">
        <f t="shared" si="5"/>
        <v>Interest Income</v>
      </c>
      <c r="U18" s="32">
        <f t="shared" si="6"/>
        <v>0</v>
      </c>
      <c r="V18" s="33">
        <f t="shared" si="7"/>
        <v>0</v>
      </c>
      <c r="W18" s="34">
        <f t="shared" si="8"/>
        <v>0</v>
      </c>
      <c r="X18" s="35"/>
      <c r="Y18" s="119">
        <f t="shared" si="9"/>
        <v>0</v>
      </c>
      <c r="Z18" s="22" t="str">
        <f t="shared" si="10"/>
        <v>Interest Income</v>
      </c>
      <c r="AA18" s="214">
        <f t="shared" si="0"/>
        <v>18</v>
      </c>
    </row>
    <row r="19" spans="1:27" x14ac:dyDescent="0.3">
      <c r="A19" s="218">
        <f t="shared" si="1"/>
        <v>19</v>
      </c>
      <c r="B19" s="139" t="s">
        <v>70</v>
      </c>
      <c r="C19" s="165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22" t="str">
        <f t="shared" si="5"/>
        <v>Tax Rebate</v>
      </c>
      <c r="U19" s="32">
        <f t="shared" si="6"/>
        <v>0</v>
      </c>
      <c r="V19" s="33">
        <f t="shared" si="7"/>
        <v>0</v>
      </c>
      <c r="W19" s="34">
        <f t="shared" si="8"/>
        <v>0</v>
      </c>
      <c r="X19" s="35"/>
      <c r="Y19" s="119">
        <f t="shared" si="9"/>
        <v>0</v>
      </c>
      <c r="Z19" s="22" t="str">
        <f t="shared" si="10"/>
        <v>Tax Rebate</v>
      </c>
      <c r="AA19" s="214">
        <f t="shared" si="0"/>
        <v>19</v>
      </c>
    </row>
    <row r="20" spans="1:27" x14ac:dyDescent="0.3">
      <c r="A20" s="218">
        <f t="shared" si="1"/>
        <v>20</v>
      </c>
      <c r="B20" s="142" t="s">
        <v>81</v>
      </c>
      <c r="C20" s="165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22" t="str">
        <f t="shared" si="5"/>
        <v>Other 1</v>
      </c>
      <c r="U20" s="32">
        <f t="shared" si="6"/>
        <v>0</v>
      </c>
      <c r="V20" s="33">
        <f t="shared" si="7"/>
        <v>0</v>
      </c>
      <c r="W20" s="34">
        <f t="shared" si="8"/>
        <v>0</v>
      </c>
      <c r="X20" s="35"/>
      <c r="Y20" s="119">
        <f t="shared" si="9"/>
        <v>0</v>
      </c>
      <c r="Z20" s="22" t="str">
        <f t="shared" si="10"/>
        <v>Other 1</v>
      </c>
      <c r="AA20" s="214">
        <f t="shared" si="0"/>
        <v>20</v>
      </c>
    </row>
    <row r="21" spans="1:27" x14ac:dyDescent="0.3">
      <c r="A21" s="218">
        <f t="shared" si="1"/>
        <v>21</v>
      </c>
      <c r="B21" s="154" t="s">
        <v>82</v>
      </c>
      <c r="C21" s="169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22" t="str">
        <f t="shared" si="5"/>
        <v>Other 2</v>
      </c>
      <c r="U21" s="32">
        <f t="shared" si="6"/>
        <v>0</v>
      </c>
      <c r="V21" s="33">
        <f t="shared" si="7"/>
        <v>0</v>
      </c>
      <c r="W21" s="34">
        <f t="shared" si="8"/>
        <v>0</v>
      </c>
      <c r="X21" s="35"/>
      <c r="Y21" s="119">
        <f t="shared" si="9"/>
        <v>0</v>
      </c>
      <c r="Z21" s="22" t="str">
        <f t="shared" si="10"/>
        <v>Other 2</v>
      </c>
      <c r="AA21" s="214">
        <f t="shared" si="0"/>
        <v>21</v>
      </c>
    </row>
    <row r="22" spans="1:27" x14ac:dyDescent="0.3">
      <c r="A22" s="218">
        <f t="shared" si="1"/>
        <v>22</v>
      </c>
      <c r="B22" s="143" t="s">
        <v>83</v>
      </c>
      <c r="C22" s="55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22" t="str">
        <f t="shared" si="5"/>
        <v>Other 3</v>
      </c>
      <c r="U22" s="32">
        <f t="shared" si="6"/>
        <v>0</v>
      </c>
      <c r="V22" s="33">
        <f t="shared" si="7"/>
        <v>0</v>
      </c>
      <c r="W22" s="34">
        <f t="shared" si="8"/>
        <v>0</v>
      </c>
      <c r="X22" s="35"/>
      <c r="Y22" s="119">
        <f t="shared" si="9"/>
        <v>0</v>
      </c>
      <c r="Z22" s="22" t="str">
        <f t="shared" si="10"/>
        <v>Other 3</v>
      </c>
      <c r="AA22" s="214">
        <f t="shared" si="0"/>
        <v>22</v>
      </c>
    </row>
    <row r="23" spans="1:27" x14ac:dyDescent="0.3">
      <c r="A23" s="218">
        <f t="shared" si="1"/>
        <v>23</v>
      </c>
      <c r="B23" s="143" t="s">
        <v>84</v>
      </c>
      <c r="C23" s="55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22" t="str">
        <f t="shared" si="5"/>
        <v>Other 4</v>
      </c>
      <c r="U23" s="32">
        <f>SUM(C23:S23)</f>
        <v>0</v>
      </c>
      <c r="V23" s="33">
        <f t="shared" si="7"/>
        <v>0</v>
      </c>
      <c r="W23" s="34">
        <f t="shared" si="8"/>
        <v>0</v>
      </c>
      <c r="X23" s="35"/>
      <c r="Y23" s="119">
        <f t="shared" si="9"/>
        <v>0</v>
      </c>
      <c r="Z23" s="22" t="str">
        <f t="shared" si="10"/>
        <v>Other 4</v>
      </c>
      <c r="AA23" s="214">
        <f t="shared" si="0"/>
        <v>23</v>
      </c>
    </row>
    <row r="24" spans="1:27" ht="16.2" thickBot="1" x14ac:dyDescent="0.35">
      <c r="A24" s="218">
        <f t="shared" si="1"/>
        <v>24</v>
      </c>
      <c r="B24" s="144" t="s">
        <v>85</v>
      </c>
      <c r="C24" s="61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22" t="str">
        <f t="shared" si="5"/>
        <v>Other 5</v>
      </c>
      <c r="U24" s="96">
        <f t="shared" si="6"/>
        <v>0</v>
      </c>
      <c r="V24" s="112">
        <f t="shared" si="7"/>
        <v>0</v>
      </c>
      <c r="W24" s="98">
        <f t="shared" si="8"/>
        <v>0</v>
      </c>
      <c r="X24" s="113"/>
      <c r="Y24" s="119">
        <f t="shared" si="9"/>
        <v>0</v>
      </c>
      <c r="Z24" s="22" t="str">
        <f t="shared" si="10"/>
        <v>Other 5</v>
      </c>
      <c r="AA24" s="214">
        <f t="shared" si="0"/>
        <v>24</v>
      </c>
    </row>
    <row r="25" spans="1:27" ht="16.8" thickTop="1" thickBot="1" x14ac:dyDescent="0.35">
      <c r="A25" s="218">
        <f t="shared" si="1"/>
        <v>25</v>
      </c>
      <c r="B25" s="114" t="s">
        <v>112</v>
      </c>
      <c r="C25" s="203">
        <f>SUM(C10,C12:C24)</f>
        <v>0</v>
      </c>
      <c r="D25" s="115">
        <f t="shared" ref="D25:S25" si="11">SUM(D12:D24)</f>
        <v>0</v>
      </c>
      <c r="E25" s="115">
        <f t="shared" si="11"/>
        <v>0</v>
      </c>
      <c r="F25" s="115">
        <f t="shared" si="11"/>
        <v>0</v>
      </c>
      <c r="G25" s="115">
        <f t="shared" si="11"/>
        <v>0</v>
      </c>
      <c r="H25" s="115">
        <f t="shared" si="11"/>
        <v>0</v>
      </c>
      <c r="I25" s="115">
        <f t="shared" si="11"/>
        <v>0</v>
      </c>
      <c r="J25" s="115">
        <f t="shared" si="11"/>
        <v>0</v>
      </c>
      <c r="K25" s="115">
        <f t="shared" si="11"/>
        <v>0</v>
      </c>
      <c r="L25" s="115">
        <f t="shared" si="11"/>
        <v>0</v>
      </c>
      <c r="M25" s="115">
        <f t="shared" si="11"/>
        <v>0</v>
      </c>
      <c r="N25" s="115">
        <f t="shared" si="11"/>
        <v>0</v>
      </c>
      <c r="O25" s="115">
        <f t="shared" si="11"/>
        <v>0</v>
      </c>
      <c r="P25" s="115">
        <f t="shared" si="11"/>
        <v>0</v>
      </c>
      <c r="Q25" s="115">
        <f t="shared" si="11"/>
        <v>0</v>
      </c>
      <c r="R25" s="115">
        <f t="shared" si="11"/>
        <v>0</v>
      </c>
      <c r="S25" s="115">
        <f t="shared" si="11"/>
        <v>0</v>
      </c>
      <c r="T25" s="212" t="str">
        <f>B25</f>
        <v>Week's Total  Income</v>
      </c>
      <c r="U25" s="208">
        <f>C10+SUM(U12:U24)</f>
        <v>0</v>
      </c>
      <c r="V25" s="209">
        <f>U25/17</f>
        <v>0</v>
      </c>
      <c r="W25" s="210">
        <f>X25/17</f>
        <v>0</v>
      </c>
      <c r="X25" s="234">
        <f>SUM(X10,X12:X24)</f>
        <v>0</v>
      </c>
      <c r="Y25" s="211">
        <f>U25-X25</f>
        <v>0</v>
      </c>
      <c r="Z25" s="145"/>
      <c r="AA25" s="214">
        <f t="shared" si="0"/>
        <v>25</v>
      </c>
    </row>
    <row r="26" spans="1:27" ht="16.8" thickTop="1" x14ac:dyDescent="0.35">
      <c r="A26" s="218">
        <f t="shared" si="1"/>
        <v>26</v>
      </c>
      <c r="B26" s="162" t="str">
        <f>B6</f>
        <v>Semester Week #</v>
      </c>
      <c r="C26" s="116">
        <f t="shared" ref="C26:S26" si="12">C6</f>
        <v>1</v>
      </c>
      <c r="D26" s="116">
        <f t="shared" si="12"/>
        <v>2</v>
      </c>
      <c r="E26" s="116">
        <f t="shared" si="12"/>
        <v>3</v>
      </c>
      <c r="F26" s="116">
        <f t="shared" si="12"/>
        <v>4</v>
      </c>
      <c r="G26" s="116">
        <f t="shared" si="12"/>
        <v>5</v>
      </c>
      <c r="H26" s="116">
        <f t="shared" si="12"/>
        <v>6</v>
      </c>
      <c r="I26" s="116">
        <f t="shared" si="12"/>
        <v>7</v>
      </c>
      <c r="J26" s="116">
        <f t="shared" si="12"/>
        <v>8</v>
      </c>
      <c r="K26" s="116">
        <f t="shared" si="12"/>
        <v>9</v>
      </c>
      <c r="L26" s="116">
        <f t="shared" si="12"/>
        <v>10</v>
      </c>
      <c r="M26" s="116">
        <f t="shared" si="12"/>
        <v>11</v>
      </c>
      <c r="N26" s="116">
        <f t="shared" si="12"/>
        <v>12</v>
      </c>
      <c r="O26" s="116">
        <f t="shared" si="12"/>
        <v>13</v>
      </c>
      <c r="P26" s="116">
        <f t="shared" si="12"/>
        <v>14</v>
      </c>
      <c r="Q26" s="116">
        <f t="shared" si="12"/>
        <v>15</v>
      </c>
      <c r="R26" s="116">
        <f t="shared" si="12"/>
        <v>16</v>
      </c>
      <c r="S26" s="116">
        <f t="shared" si="12"/>
        <v>17</v>
      </c>
      <c r="T26" s="10" t="str">
        <f>B6</f>
        <v>Semester Week #</v>
      </c>
      <c r="U26" s="7" t="s">
        <v>0</v>
      </c>
      <c r="V26" s="82" t="s">
        <v>102</v>
      </c>
      <c r="W26" s="207" t="s">
        <v>1</v>
      </c>
      <c r="X26" s="233" t="s">
        <v>76</v>
      </c>
      <c r="Y26" s="15" t="s">
        <v>122</v>
      </c>
      <c r="Z26" s="146"/>
      <c r="AA26" s="214">
        <f t="shared" si="0"/>
        <v>26</v>
      </c>
    </row>
    <row r="27" spans="1:27" ht="16.2" x14ac:dyDescent="0.35">
      <c r="A27" s="218">
        <f t="shared" si="1"/>
        <v>27</v>
      </c>
      <c r="B27" s="147" t="str">
        <f>B7</f>
        <v>Week Date from</v>
      </c>
      <c r="C27" s="236">
        <f>C7</f>
        <v>37634</v>
      </c>
      <c r="D27" s="236">
        <f t="shared" ref="D27:S27" si="13">D7</f>
        <v>37641</v>
      </c>
      <c r="E27" s="236">
        <f t="shared" si="13"/>
        <v>37648</v>
      </c>
      <c r="F27" s="236">
        <f t="shared" si="13"/>
        <v>37655</v>
      </c>
      <c r="G27" s="236">
        <f t="shared" si="13"/>
        <v>37662</v>
      </c>
      <c r="H27" s="236">
        <f t="shared" si="13"/>
        <v>37669</v>
      </c>
      <c r="I27" s="236">
        <f t="shared" si="13"/>
        <v>37676</v>
      </c>
      <c r="J27" s="236">
        <f t="shared" si="13"/>
        <v>37683</v>
      </c>
      <c r="K27" s="236">
        <f t="shared" si="13"/>
        <v>37690</v>
      </c>
      <c r="L27" s="236">
        <f t="shared" si="13"/>
        <v>37697</v>
      </c>
      <c r="M27" s="236">
        <f t="shared" si="13"/>
        <v>37704</v>
      </c>
      <c r="N27" s="236">
        <f t="shared" si="13"/>
        <v>37711</v>
      </c>
      <c r="O27" s="236">
        <f t="shared" si="13"/>
        <v>37718</v>
      </c>
      <c r="P27" s="236">
        <f t="shared" si="13"/>
        <v>37725</v>
      </c>
      <c r="Q27" s="236">
        <f t="shared" si="13"/>
        <v>37732</v>
      </c>
      <c r="R27" s="236">
        <f t="shared" si="13"/>
        <v>37739</v>
      </c>
      <c r="S27" s="236">
        <f t="shared" si="13"/>
        <v>37746</v>
      </c>
      <c r="T27" s="14" t="str">
        <f>B7</f>
        <v>Week Date from</v>
      </c>
      <c r="U27" s="182" t="s">
        <v>96</v>
      </c>
      <c r="V27" s="187" t="s">
        <v>96</v>
      </c>
      <c r="W27" s="12" t="s">
        <v>101</v>
      </c>
      <c r="X27" s="230" t="s">
        <v>77</v>
      </c>
      <c r="Y27" s="13" t="s">
        <v>108</v>
      </c>
      <c r="Z27" s="148"/>
      <c r="AA27" s="214">
        <f t="shared" si="0"/>
        <v>27</v>
      </c>
    </row>
    <row r="28" spans="1:27" x14ac:dyDescent="0.3">
      <c r="A28" s="218">
        <f t="shared" si="1"/>
        <v>28</v>
      </c>
      <c r="B28" s="149" t="str">
        <f>B8</f>
        <v>Week Date to</v>
      </c>
      <c r="C28" s="237">
        <f t="shared" ref="C28:S28" si="14">C8</f>
        <v>37640</v>
      </c>
      <c r="D28" s="237">
        <f t="shared" si="14"/>
        <v>37647</v>
      </c>
      <c r="E28" s="237">
        <f t="shared" si="14"/>
        <v>37654</v>
      </c>
      <c r="F28" s="237">
        <f t="shared" si="14"/>
        <v>37661</v>
      </c>
      <c r="G28" s="237">
        <f t="shared" si="14"/>
        <v>37668</v>
      </c>
      <c r="H28" s="237">
        <f t="shared" si="14"/>
        <v>37675</v>
      </c>
      <c r="I28" s="237">
        <f t="shared" si="14"/>
        <v>37682</v>
      </c>
      <c r="J28" s="237">
        <f t="shared" si="14"/>
        <v>37689</v>
      </c>
      <c r="K28" s="237">
        <f t="shared" si="14"/>
        <v>37696</v>
      </c>
      <c r="L28" s="237">
        <f t="shared" si="14"/>
        <v>37703</v>
      </c>
      <c r="M28" s="237">
        <f t="shared" si="14"/>
        <v>37710</v>
      </c>
      <c r="N28" s="237">
        <f t="shared" si="14"/>
        <v>37717</v>
      </c>
      <c r="O28" s="237">
        <f t="shared" si="14"/>
        <v>37724</v>
      </c>
      <c r="P28" s="237">
        <f t="shared" si="14"/>
        <v>37731</v>
      </c>
      <c r="Q28" s="237">
        <f t="shared" si="14"/>
        <v>37738</v>
      </c>
      <c r="R28" s="237">
        <f t="shared" si="14"/>
        <v>37745</v>
      </c>
      <c r="S28" s="237">
        <f t="shared" si="14"/>
        <v>37751</v>
      </c>
      <c r="T28" s="14" t="str">
        <f>B8</f>
        <v>Week Date to</v>
      </c>
      <c r="U28" s="7" t="s">
        <v>4</v>
      </c>
      <c r="V28" s="11" t="s">
        <v>5</v>
      </c>
      <c r="W28" s="12" t="s">
        <v>74</v>
      </c>
      <c r="X28" s="230" t="s">
        <v>78</v>
      </c>
      <c r="Y28" s="15" t="s">
        <v>10</v>
      </c>
      <c r="Z28" s="36"/>
      <c r="AA28" s="214">
        <f t="shared" si="0"/>
        <v>28</v>
      </c>
    </row>
    <row r="29" spans="1:27" x14ac:dyDescent="0.3">
      <c r="A29" s="218">
        <f t="shared" si="1"/>
        <v>29</v>
      </c>
      <c r="B29" s="150"/>
      <c r="C29" s="37"/>
      <c r="D29" s="38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0"/>
      <c r="U29" s="7" t="s">
        <v>7</v>
      </c>
      <c r="V29" s="11" t="s">
        <v>8</v>
      </c>
      <c r="W29" s="19" t="s">
        <v>11</v>
      </c>
      <c r="X29" s="232" t="s">
        <v>79</v>
      </c>
      <c r="Y29" s="20" t="s">
        <v>13</v>
      </c>
      <c r="Z29" s="40"/>
      <c r="AA29" s="214">
        <f t="shared" si="0"/>
        <v>29</v>
      </c>
    </row>
    <row r="30" spans="1:27" x14ac:dyDescent="0.3">
      <c r="A30" s="218">
        <f t="shared" si="1"/>
        <v>30</v>
      </c>
      <c r="B30" s="253" t="s">
        <v>24</v>
      </c>
      <c r="C30" s="41"/>
      <c r="D30" s="42"/>
      <c r="E30" s="43"/>
      <c r="F30" s="43"/>
      <c r="G30" s="43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254" t="str">
        <f t="shared" ref="T30:T41" si="15">B30</f>
        <v>EXPENSES:</v>
      </c>
      <c r="U30" s="46"/>
      <c r="V30" s="47"/>
      <c r="W30" s="48"/>
      <c r="X30" s="49"/>
      <c r="Y30" s="50"/>
      <c r="Z30" s="45" t="str">
        <f>B30</f>
        <v>EXPENSES:</v>
      </c>
      <c r="AA30" s="214">
        <f t="shared" si="0"/>
        <v>30</v>
      </c>
    </row>
    <row r="31" spans="1:27" x14ac:dyDescent="0.3">
      <c r="A31" s="218">
        <f t="shared" si="1"/>
        <v>31</v>
      </c>
      <c r="B31" s="120" t="s">
        <v>124</v>
      </c>
      <c r="C31" s="165"/>
      <c r="D31" s="204"/>
      <c r="E31" s="30"/>
      <c r="F31" s="30"/>
      <c r="G31" s="30"/>
      <c r="H31" s="30"/>
      <c r="I31" s="30"/>
      <c r="J31" s="30" t="s">
        <v>120</v>
      </c>
      <c r="K31" s="30"/>
      <c r="L31" s="30"/>
      <c r="M31" s="30"/>
      <c r="N31" s="30"/>
      <c r="O31" s="30"/>
      <c r="P31" s="30"/>
      <c r="Q31" s="30"/>
      <c r="R31" s="30"/>
      <c r="S31" s="30"/>
      <c r="T31" s="45" t="str">
        <f>B31</f>
        <v>Housing (rent, upkeep, etc)</v>
      </c>
      <c r="U31" s="51">
        <f t="shared" ref="U31:U37" si="16">SUM(C31:S31)</f>
        <v>0</v>
      </c>
      <c r="V31" s="52">
        <f t="shared" ref="V31:V39" si="17">U31/17</f>
        <v>0</v>
      </c>
      <c r="W31" s="53">
        <f t="shared" ref="W31:W66" si="18">X31/17</f>
        <v>0</v>
      </c>
      <c r="X31" s="179"/>
      <c r="Y31" s="54">
        <f t="shared" ref="Y31:Y67" si="19">X31-U31</f>
        <v>0</v>
      </c>
      <c r="Z31" s="45" t="str">
        <f>B31</f>
        <v>Housing (rent, upkeep, etc)</v>
      </c>
      <c r="AA31" s="214">
        <f t="shared" si="0"/>
        <v>31</v>
      </c>
    </row>
    <row r="32" spans="1:27" x14ac:dyDescent="0.3">
      <c r="A32" s="218">
        <f t="shared" si="1"/>
        <v>32</v>
      </c>
      <c r="B32" s="120" t="s">
        <v>25</v>
      </c>
      <c r="C32" s="163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45" t="str">
        <f t="shared" si="15"/>
        <v>Tuition</v>
      </c>
      <c r="U32" s="51">
        <f t="shared" si="16"/>
        <v>0</v>
      </c>
      <c r="V32" s="52">
        <f t="shared" si="17"/>
        <v>0</v>
      </c>
      <c r="W32" s="53">
        <f t="shared" si="18"/>
        <v>0</v>
      </c>
      <c r="X32" s="179"/>
      <c r="Y32" s="54">
        <f t="shared" si="19"/>
        <v>0</v>
      </c>
      <c r="Z32" s="45" t="str">
        <f t="shared" ref="Z32:Z45" si="20">B32</f>
        <v>Tuition</v>
      </c>
      <c r="AA32" s="214">
        <f t="shared" si="0"/>
        <v>32</v>
      </c>
    </row>
    <row r="33" spans="1:27" x14ac:dyDescent="0.3">
      <c r="A33" s="218">
        <f t="shared" si="1"/>
        <v>33</v>
      </c>
      <c r="B33" s="120" t="s">
        <v>26</v>
      </c>
      <c r="C33" s="16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45" t="str">
        <f t="shared" si="15"/>
        <v>Books</v>
      </c>
      <c r="U33" s="51">
        <f t="shared" si="16"/>
        <v>0</v>
      </c>
      <c r="V33" s="52">
        <f t="shared" si="17"/>
        <v>0</v>
      </c>
      <c r="W33" s="53">
        <f t="shared" si="18"/>
        <v>0</v>
      </c>
      <c r="X33" s="179"/>
      <c r="Y33" s="54">
        <f t="shared" si="19"/>
        <v>0</v>
      </c>
      <c r="Z33" s="45" t="str">
        <f t="shared" si="20"/>
        <v>Books</v>
      </c>
      <c r="AA33" s="214">
        <f t="shared" si="0"/>
        <v>33</v>
      </c>
    </row>
    <row r="34" spans="1:27" x14ac:dyDescent="0.3">
      <c r="A34" s="218">
        <f t="shared" si="1"/>
        <v>34</v>
      </c>
      <c r="B34" s="120" t="s">
        <v>27</v>
      </c>
      <c r="C34" s="163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45" t="str">
        <f t="shared" si="15"/>
        <v>Food</v>
      </c>
      <c r="U34" s="51">
        <f t="shared" si="16"/>
        <v>0</v>
      </c>
      <c r="V34" s="52">
        <f t="shared" si="17"/>
        <v>0</v>
      </c>
      <c r="W34" s="53">
        <f t="shared" si="18"/>
        <v>0</v>
      </c>
      <c r="X34" s="179"/>
      <c r="Y34" s="54">
        <f t="shared" si="19"/>
        <v>0</v>
      </c>
      <c r="Z34" s="45" t="str">
        <f t="shared" si="20"/>
        <v>Food</v>
      </c>
      <c r="AA34" s="214">
        <f t="shared" si="0"/>
        <v>34</v>
      </c>
    </row>
    <row r="35" spans="1:27" x14ac:dyDescent="0.3">
      <c r="A35" s="218">
        <f t="shared" si="1"/>
        <v>35</v>
      </c>
      <c r="B35" s="120" t="s">
        <v>28</v>
      </c>
      <c r="C35" s="163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45" t="str">
        <f t="shared" si="15"/>
        <v>Clothing</v>
      </c>
      <c r="U35" s="51">
        <f t="shared" si="16"/>
        <v>0</v>
      </c>
      <c r="V35" s="52">
        <f t="shared" si="17"/>
        <v>0</v>
      </c>
      <c r="W35" s="53">
        <f t="shared" si="18"/>
        <v>0</v>
      </c>
      <c r="X35" s="179"/>
      <c r="Y35" s="54">
        <f t="shared" si="19"/>
        <v>0</v>
      </c>
      <c r="Z35" s="45" t="str">
        <f t="shared" si="20"/>
        <v>Clothing</v>
      </c>
      <c r="AA35" s="214">
        <f t="shared" si="0"/>
        <v>35</v>
      </c>
    </row>
    <row r="36" spans="1:27" x14ac:dyDescent="0.3">
      <c r="A36" s="218">
        <f t="shared" si="1"/>
        <v>36</v>
      </c>
      <c r="B36" s="120" t="s">
        <v>29</v>
      </c>
      <c r="C36" s="163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45" t="str">
        <f t="shared" si="15"/>
        <v>Greek Fees</v>
      </c>
      <c r="U36" s="51">
        <f t="shared" si="16"/>
        <v>0</v>
      </c>
      <c r="V36" s="52">
        <f t="shared" si="17"/>
        <v>0</v>
      </c>
      <c r="W36" s="53">
        <f t="shared" si="18"/>
        <v>0</v>
      </c>
      <c r="X36" s="180"/>
      <c r="Y36" s="172">
        <f t="shared" si="19"/>
        <v>0</v>
      </c>
      <c r="Z36" s="45" t="str">
        <f t="shared" si="20"/>
        <v>Greek Fees</v>
      </c>
      <c r="AA36" s="214">
        <f t="shared" si="0"/>
        <v>36</v>
      </c>
    </row>
    <row r="37" spans="1:27" x14ac:dyDescent="0.3">
      <c r="A37" s="218">
        <f t="shared" si="1"/>
        <v>37</v>
      </c>
      <c r="B37" s="120" t="s">
        <v>89</v>
      </c>
      <c r="C37" s="163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45" t="str">
        <f t="shared" si="15"/>
        <v>Laundry/Dry Cleaning</v>
      </c>
      <c r="U37" s="51">
        <f t="shared" si="16"/>
        <v>0</v>
      </c>
      <c r="V37" s="52">
        <f t="shared" si="17"/>
        <v>0</v>
      </c>
      <c r="W37" s="53">
        <f>X36/17</f>
        <v>0</v>
      </c>
      <c r="X37" s="186"/>
      <c r="Y37" s="172">
        <f t="shared" si="19"/>
        <v>0</v>
      </c>
      <c r="Z37" s="45" t="str">
        <f t="shared" si="20"/>
        <v>Laundry/Dry Cleaning</v>
      </c>
      <c r="AA37" s="214">
        <f t="shared" si="0"/>
        <v>37</v>
      </c>
    </row>
    <row r="38" spans="1:27" x14ac:dyDescent="0.3">
      <c r="A38" s="218">
        <f t="shared" si="1"/>
        <v>38</v>
      </c>
      <c r="B38" s="120" t="s">
        <v>86</v>
      </c>
      <c r="C38" s="163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45" t="str">
        <f t="shared" si="15"/>
        <v>Child Care</v>
      </c>
      <c r="U38" s="51">
        <f>SUM(C38:S38)</f>
        <v>0</v>
      </c>
      <c r="V38" s="52">
        <f t="shared" si="17"/>
        <v>0</v>
      </c>
      <c r="W38" s="53">
        <f t="shared" si="18"/>
        <v>0</v>
      </c>
      <c r="X38" s="179"/>
      <c r="Y38" s="54">
        <f t="shared" si="19"/>
        <v>0</v>
      </c>
      <c r="Z38" s="45" t="str">
        <f t="shared" si="20"/>
        <v>Child Care</v>
      </c>
      <c r="AA38" s="214">
        <f t="shared" si="0"/>
        <v>38</v>
      </c>
    </row>
    <row r="39" spans="1:27" x14ac:dyDescent="0.3">
      <c r="A39" s="218">
        <f t="shared" si="1"/>
        <v>39</v>
      </c>
      <c r="B39" s="120" t="s">
        <v>87</v>
      </c>
      <c r="C39" s="16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45" t="str">
        <f t="shared" si="15"/>
        <v>Car Payments</v>
      </c>
      <c r="U39" s="51">
        <f t="shared" ref="U39:U66" si="21">SUM(C39:S39)</f>
        <v>0</v>
      </c>
      <c r="V39" s="52">
        <f t="shared" si="17"/>
        <v>0</v>
      </c>
      <c r="W39" s="53">
        <f t="shared" si="18"/>
        <v>0</v>
      </c>
      <c r="X39" s="179"/>
      <c r="Y39" s="54">
        <f t="shared" si="19"/>
        <v>0</v>
      </c>
      <c r="Z39" s="45" t="str">
        <f t="shared" si="20"/>
        <v>Car Payments</v>
      </c>
      <c r="AA39" s="214">
        <f t="shared" si="0"/>
        <v>39</v>
      </c>
    </row>
    <row r="40" spans="1:27" x14ac:dyDescent="0.3">
      <c r="A40" s="218">
        <f t="shared" si="1"/>
        <v>40</v>
      </c>
      <c r="B40" s="120" t="s">
        <v>92</v>
      </c>
      <c r="C40" s="163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45" t="str">
        <f t="shared" si="15"/>
        <v xml:space="preserve">   Car Gas &amp; Upkeep</v>
      </c>
      <c r="U40" s="51">
        <f t="shared" si="21"/>
        <v>0</v>
      </c>
      <c r="V40" s="52">
        <f>U41/17</f>
        <v>0</v>
      </c>
      <c r="W40" s="53">
        <f t="shared" si="18"/>
        <v>0</v>
      </c>
      <c r="X40" s="179"/>
      <c r="Y40" s="54">
        <f t="shared" si="19"/>
        <v>0</v>
      </c>
      <c r="Z40" s="45" t="str">
        <f t="shared" si="20"/>
        <v xml:space="preserve">   Car Gas &amp; Upkeep</v>
      </c>
      <c r="AA40" s="214">
        <f t="shared" si="0"/>
        <v>40</v>
      </c>
    </row>
    <row r="41" spans="1:27" x14ac:dyDescent="0.3">
      <c r="A41" s="218">
        <f t="shared" si="1"/>
        <v>41</v>
      </c>
      <c r="B41" s="120" t="s">
        <v>88</v>
      </c>
      <c r="C41" s="163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45" t="str">
        <f t="shared" si="15"/>
        <v xml:space="preserve">   Car Parking</v>
      </c>
      <c r="U41" s="51">
        <f t="shared" si="21"/>
        <v>0</v>
      </c>
      <c r="V41" s="52">
        <f>U42/17</f>
        <v>0</v>
      </c>
      <c r="W41" s="53">
        <f t="shared" si="18"/>
        <v>0</v>
      </c>
      <c r="X41" s="179"/>
      <c r="Y41" s="54">
        <f t="shared" si="19"/>
        <v>0</v>
      </c>
      <c r="Z41" s="45" t="str">
        <f t="shared" si="20"/>
        <v xml:space="preserve">   Car Parking</v>
      </c>
      <c r="AA41" s="214">
        <f t="shared" si="0"/>
        <v>41</v>
      </c>
    </row>
    <row r="42" spans="1:27" x14ac:dyDescent="0.3">
      <c r="A42" s="218">
        <f t="shared" si="1"/>
        <v>42</v>
      </c>
      <c r="B42" s="151" t="s">
        <v>126</v>
      </c>
      <c r="C42" s="165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56"/>
      <c r="T42" s="117" t="s">
        <v>30</v>
      </c>
      <c r="U42" s="51">
        <f t="shared" si="21"/>
        <v>0</v>
      </c>
      <c r="V42" s="52">
        <f t="shared" ref="V42:V49" si="22">U42/17</f>
        <v>0</v>
      </c>
      <c r="W42" s="53">
        <f t="shared" si="18"/>
        <v>0</v>
      </c>
      <c r="X42" s="179"/>
      <c r="Y42" s="54">
        <f t="shared" si="19"/>
        <v>0</v>
      </c>
      <c r="Z42" s="45" t="str">
        <f t="shared" si="20"/>
        <v xml:space="preserve">    Car Insurance</v>
      </c>
      <c r="AA42" s="214">
        <f t="shared" si="0"/>
        <v>42</v>
      </c>
    </row>
    <row r="43" spans="1:27" x14ac:dyDescent="0.3">
      <c r="A43" s="218">
        <f t="shared" si="1"/>
        <v>43</v>
      </c>
      <c r="B43" s="120" t="s">
        <v>31</v>
      </c>
      <c r="C43" s="163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45" t="str">
        <f t="shared" ref="T43:T56" si="23">B43</f>
        <v>Entertainment</v>
      </c>
      <c r="U43" s="51">
        <f t="shared" si="21"/>
        <v>0</v>
      </c>
      <c r="V43" s="52">
        <f t="shared" si="22"/>
        <v>0</v>
      </c>
      <c r="W43" s="53">
        <f t="shared" si="18"/>
        <v>0</v>
      </c>
      <c r="X43" s="179"/>
      <c r="Y43" s="54">
        <f t="shared" si="19"/>
        <v>0</v>
      </c>
      <c r="Z43" s="45" t="str">
        <f t="shared" si="20"/>
        <v>Entertainment</v>
      </c>
      <c r="AA43" s="214">
        <f t="shared" si="0"/>
        <v>43</v>
      </c>
    </row>
    <row r="44" spans="1:27" x14ac:dyDescent="0.3">
      <c r="A44" s="218">
        <f t="shared" si="1"/>
        <v>44</v>
      </c>
      <c r="B44" s="120" t="s">
        <v>123</v>
      </c>
      <c r="C44" s="16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45" t="str">
        <f t="shared" si="23"/>
        <v xml:space="preserve">      Cable or Sat. TV</v>
      </c>
      <c r="U44" s="51">
        <f t="shared" si="21"/>
        <v>0</v>
      </c>
      <c r="V44" s="52">
        <f t="shared" si="22"/>
        <v>0</v>
      </c>
      <c r="W44" s="53">
        <f t="shared" si="18"/>
        <v>0</v>
      </c>
      <c r="X44" s="179"/>
      <c r="Y44" s="54">
        <f t="shared" si="19"/>
        <v>0</v>
      </c>
      <c r="Z44" s="45" t="str">
        <f t="shared" si="20"/>
        <v xml:space="preserve">      Cable or Sat. TV</v>
      </c>
      <c r="AA44" s="214">
        <f t="shared" si="0"/>
        <v>44</v>
      </c>
    </row>
    <row r="45" spans="1:27" x14ac:dyDescent="0.3">
      <c r="A45" s="218">
        <f t="shared" si="1"/>
        <v>45</v>
      </c>
      <c r="B45" s="120" t="s">
        <v>127</v>
      </c>
      <c r="C45" s="163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45" t="str">
        <f>B45</f>
        <v xml:space="preserve">      Other:Label; See 55ff.</v>
      </c>
      <c r="U45" s="51">
        <f t="shared" si="21"/>
        <v>0</v>
      </c>
      <c r="V45" s="52">
        <f t="shared" si="22"/>
        <v>0</v>
      </c>
      <c r="W45" s="53">
        <f t="shared" si="18"/>
        <v>0</v>
      </c>
      <c r="X45" s="179"/>
      <c r="Y45" s="54">
        <f t="shared" si="19"/>
        <v>0</v>
      </c>
      <c r="Z45" s="45" t="str">
        <f t="shared" si="20"/>
        <v xml:space="preserve">      Other:Label; See 55ff.</v>
      </c>
      <c r="AA45" s="214">
        <f t="shared" si="0"/>
        <v>45</v>
      </c>
    </row>
    <row r="46" spans="1:27" x14ac:dyDescent="0.3">
      <c r="A46" s="218">
        <f t="shared" si="1"/>
        <v>46</v>
      </c>
      <c r="B46" s="120" t="s">
        <v>125</v>
      </c>
      <c r="C46" s="163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45" t="str">
        <f t="shared" si="23"/>
        <v>Hygiene &amp; Grooming</v>
      </c>
      <c r="U46" s="51">
        <f t="shared" si="21"/>
        <v>0</v>
      </c>
      <c r="V46" s="52">
        <f t="shared" si="22"/>
        <v>0</v>
      </c>
      <c r="W46" s="53">
        <f t="shared" si="18"/>
        <v>0</v>
      </c>
      <c r="X46" s="179"/>
      <c r="Y46" s="54">
        <f t="shared" si="19"/>
        <v>0</v>
      </c>
      <c r="Z46" s="45" t="str">
        <f>B46</f>
        <v>Hygiene &amp; Grooming</v>
      </c>
      <c r="AA46" s="214">
        <f t="shared" si="0"/>
        <v>46</v>
      </c>
    </row>
    <row r="47" spans="1:27" x14ac:dyDescent="0.3">
      <c r="A47" s="218">
        <f t="shared" si="1"/>
        <v>47</v>
      </c>
      <c r="B47" s="120" t="s">
        <v>21</v>
      </c>
      <c r="C47" s="163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45" t="str">
        <f t="shared" si="23"/>
        <v>Savings</v>
      </c>
      <c r="U47" s="51">
        <f t="shared" si="21"/>
        <v>0</v>
      </c>
      <c r="V47" s="52">
        <f t="shared" si="22"/>
        <v>0</v>
      </c>
      <c r="W47" s="53">
        <f t="shared" si="18"/>
        <v>0</v>
      </c>
      <c r="X47" s="179"/>
      <c r="Y47" s="54">
        <f t="shared" si="19"/>
        <v>0</v>
      </c>
      <c r="Z47" s="45" t="str">
        <f t="shared" ref="Z47:Z66" si="24">B48</f>
        <v>Utilities</v>
      </c>
      <c r="AA47" s="214">
        <f t="shared" si="0"/>
        <v>47</v>
      </c>
    </row>
    <row r="48" spans="1:27" x14ac:dyDescent="0.3">
      <c r="A48" s="218">
        <f t="shared" si="1"/>
        <v>48</v>
      </c>
      <c r="B48" s="120" t="s">
        <v>32</v>
      </c>
      <c r="C48" s="17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45" t="str">
        <f t="shared" si="23"/>
        <v>Utilities</v>
      </c>
      <c r="U48" s="51">
        <f t="shared" si="21"/>
        <v>0</v>
      </c>
      <c r="V48" s="52">
        <f>U48/17</f>
        <v>0</v>
      </c>
      <c r="W48" s="53">
        <f>X48/17</f>
        <v>0</v>
      </c>
      <c r="X48" s="179"/>
      <c r="Y48" s="54">
        <f t="shared" si="19"/>
        <v>0</v>
      </c>
      <c r="Z48" s="45" t="str">
        <f t="shared" si="24"/>
        <v>Transportation</v>
      </c>
      <c r="AA48" s="214">
        <f t="shared" si="0"/>
        <v>48</v>
      </c>
    </row>
    <row r="49" spans="1:27" x14ac:dyDescent="0.3">
      <c r="A49" s="218">
        <f t="shared" si="1"/>
        <v>49</v>
      </c>
      <c r="B49" s="152" t="s">
        <v>90</v>
      </c>
      <c r="C49" s="170"/>
      <c r="D49" s="55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45" t="str">
        <f t="shared" si="23"/>
        <v>Transportation</v>
      </c>
      <c r="U49" s="51">
        <f t="shared" si="21"/>
        <v>0</v>
      </c>
      <c r="V49" s="52">
        <f t="shared" si="22"/>
        <v>0</v>
      </c>
      <c r="W49" s="53">
        <f>X49/17</f>
        <v>0</v>
      </c>
      <c r="X49" s="179"/>
      <c r="Y49" s="54">
        <f t="shared" si="19"/>
        <v>0</v>
      </c>
      <c r="Z49" s="45" t="str">
        <f t="shared" si="24"/>
        <v>Telephone</v>
      </c>
      <c r="AA49" s="214">
        <f t="shared" si="0"/>
        <v>49</v>
      </c>
    </row>
    <row r="50" spans="1:27" x14ac:dyDescent="0.3">
      <c r="A50" s="218">
        <f t="shared" si="1"/>
        <v>50</v>
      </c>
      <c r="B50" s="152" t="s">
        <v>33</v>
      </c>
      <c r="C50" s="163"/>
      <c r="D50" s="55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56"/>
      <c r="T50" s="201" t="str">
        <f t="shared" si="23"/>
        <v>Telephone</v>
      </c>
      <c r="U50" s="51">
        <f>SUM(C50:S50)</f>
        <v>0</v>
      </c>
      <c r="V50" s="52">
        <f>U50/17</f>
        <v>0</v>
      </c>
      <c r="W50" s="53">
        <f>X50/17</f>
        <v>0</v>
      </c>
      <c r="X50" s="179"/>
      <c r="Y50" s="54">
        <f>X50-U50</f>
        <v>0</v>
      </c>
      <c r="Z50" s="45" t="str">
        <f t="shared" si="24"/>
        <v>Bank Costs</v>
      </c>
      <c r="AA50" s="214">
        <f t="shared" si="0"/>
        <v>50</v>
      </c>
    </row>
    <row r="51" spans="1:27" x14ac:dyDescent="0.3">
      <c r="A51" s="218">
        <f t="shared" si="1"/>
        <v>51</v>
      </c>
      <c r="B51" s="120" t="s">
        <v>109</v>
      </c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200"/>
      <c r="T51" s="201" t="str">
        <f t="shared" si="23"/>
        <v>Bank Costs</v>
      </c>
      <c r="U51" s="51">
        <f>SUM(C51:S51)</f>
        <v>0</v>
      </c>
      <c r="V51" s="52">
        <f>U51/17</f>
        <v>0</v>
      </c>
      <c r="W51" s="53">
        <f>X51/17</f>
        <v>0</v>
      </c>
      <c r="X51" s="199"/>
      <c r="Y51" s="54">
        <f>X51-U51</f>
        <v>0</v>
      </c>
      <c r="Z51" s="45" t="str">
        <f t="shared" si="24"/>
        <v xml:space="preserve">Credit Card Interest  </v>
      </c>
      <c r="AA51" s="214">
        <f t="shared" si="0"/>
        <v>51</v>
      </c>
    </row>
    <row r="52" spans="1:27" x14ac:dyDescent="0.3">
      <c r="A52" s="218">
        <f t="shared" si="1"/>
        <v>52</v>
      </c>
      <c r="B52" s="120" t="s">
        <v>111</v>
      </c>
      <c r="C52" s="163"/>
      <c r="D52" s="55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56"/>
      <c r="T52" s="201" t="str">
        <f t="shared" si="23"/>
        <v xml:space="preserve">Credit Card Interest  </v>
      </c>
      <c r="U52" s="51">
        <f t="shared" si="21"/>
        <v>0</v>
      </c>
      <c r="V52" s="52">
        <f t="shared" ref="V52:V67" si="25">U52/17</f>
        <v>0</v>
      </c>
      <c r="W52" s="53">
        <f t="shared" si="18"/>
        <v>0</v>
      </c>
      <c r="X52" s="179"/>
      <c r="Y52" s="54">
        <f t="shared" si="19"/>
        <v>0</v>
      </c>
      <c r="Z52" s="45" t="str">
        <f t="shared" si="24"/>
        <v>Other Interest</v>
      </c>
      <c r="AA52" s="214">
        <f t="shared" si="0"/>
        <v>52</v>
      </c>
    </row>
    <row r="53" spans="1:27" x14ac:dyDescent="0.3">
      <c r="A53" s="218">
        <f t="shared" si="1"/>
        <v>53</v>
      </c>
      <c r="B53" s="120" t="s">
        <v>110</v>
      </c>
      <c r="C53" s="163"/>
      <c r="D53" s="55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56"/>
      <c r="T53" s="201" t="str">
        <f t="shared" si="23"/>
        <v>Other Interest</v>
      </c>
      <c r="U53" s="51">
        <f t="shared" si="21"/>
        <v>0</v>
      </c>
      <c r="V53" s="52">
        <f t="shared" si="25"/>
        <v>0</v>
      </c>
      <c r="W53" s="53">
        <f t="shared" si="18"/>
        <v>0</v>
      </c>
      <c r="X53" s="179"/>
      <c r="Y53" s="54">
        <f t="shared" si="19"/>
        <v>0</v>
      </c>
      <c r="Z53" s="45" t="str">
        <f t="shared" si="24"/>
        <v>Gifts</v>
      </c>
      <c r="AA53" s="214">
        <f t="shared" si="0"/>
        <v>53</v>
      </c>
    </row>
    <row r="54" spans="1:27" x14ac:dyDescent="0.3">
      <c r="A54" s="218">
        <f t="shared" si="1"/>
        <v>54</v>
      </c>
      <c r="B54" s="120" t="s">
        <v>23</v>
      </c>
      <c r="C54" s="171"/>
      <c r="D54" s="55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56"/>
      <c r="T54" s="201" t="str">
        <f t="shared" si="23"/>
        <v>Gifts</v>
      </c>
      <c r="U54" s="51">
        <f t="shared" si="21"/>
        <v>0</v>
      </c>
      <c r="V54" s="52">
        <f t="shared" si="25"/>
        <v>0</v>
      </c>
      <c r="W54" s="53">
        <f t="shared" si="18"/>
        <v>0</v>
      </c>
      <c r="X54" s="179"/>
      <c r="Y54" s="54">
        <f t="shared" si="19"/>
        <v>0</v>
      </c>
      <c r="Z54" s="45" t="str">
        <f t="shared" si="24"/>
        <v>Dues</v>
      </c>
      <c r="AA54" s="214">
        <f t="shared" si="0"/>
        <v>54</v>
      </c>
    </row>
    <row r="55" spans="1:27" x14ac:dyDescent="0.3">
      <c r="A55" s="218">
        <f t="shared" si="1"/>
        <v>55</v>
      </c>
      <c r="B55" s="153" t="s">
        <v>34</v>
      </c>
      <c r="C55" s="171"/>
      <c r="D55" s="55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56"/>
      <c r="T55" s="201" t="str">
        <f t="shared" si="23"/>
        <v>Dues</v>
      </c>
      <c r="U55" s="51">
        <f t="shared" si="21"/>
        <v>0</v>
      </c>
      <c r="V55" s="52">
        <f t="shared" si="25"/>
        <v>0</v>
      </c>
      <c r="W55" s="53">
        <f t="shared" si="18"/>
        <v>0</v>
      </c>
      <c r="X55" s="179"/>
      <c r="Y55" s="54">
        <f t="shared" si="19"/>
        <v>0</v>
      </c>
      <c r="Z55" s="45" t="str">
        <f t="shared" si="24"/>
        <v>Contributions</v>
      </c>
      <c r="AA55" s="214">
        <f t="shared" si="0"/>
        <v>55</v>
      </c>
    </row>
    <row r="56" spans="1:27" x14ac:dyDescent="0.3">
      <c r="A56" s="218">
        <f t="shared" si="1"/>
        <v>56</v>
      </c>
      <c r="B56" s="153" t="s">
        <v>35</v>
      </c>
      <c r="C56" s="163"/>
      <c r="D56" s="5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56"/>
      <c r="T56" s="201" t="str">
        <f t="shared" si="23"/>
        <v>Contributions</v>
      </c>
      <c r="U56" s="51">
        <f t="shared" si="21"/>
        <v>0</v>
      </c>
      <c r="V56" s="52">
        <f t="shared" si="25"/>
        <v>0</v>
      </c>
      <c r="W56" s="53">
        <f t="shared" si="18"/>
        <v>0</v>
      </c>
      <c r="X56" s="179"/>
      <c r="Y56" s="54">
        <f t="shared" si="19"/>
        <v>0</v>
      </c>
      <c r="Z56" s="45" t="str">
        <f t="shared" si="24"/>
        <v>Hlth &amp; Other Insurance</v>
      </c>
      <c r="AA56" s="214">
        <f t="shared" si="0"/>
        <v>56</v>
      </c>
    </row>
    <row r="57" spans="1:27" x14ac:dyDescent="0.3">
      <c r="A57" s="218">
        <f t="shared" si="1"/>
        <v>57</v>
      </c>
      <c r="B57" s="153" t="s">
        <v>103</v>
      </c>
      <c r="C57" s="55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56"/>
      <c r="T57" s="117" t="s">
        <v>36</v>
      </c>
      <c r="U57" s="51">
        <f t="shared" si="21"/>
        <v>0</v>
      </c>
      <c r="V57" s="52">
        <f t="shared" si="25"/>
        <v>0</v>
      </c>
      <c r="W57" s="53">
        <f t="shared" si="18"/>
        <v>0</v>
      </c>
      <c r="X57" s="179"/>
      <c r="Y57" s="54">
        <f t="shared" si="19"/>
        <v>0</v>
      </c>
      <c r="Z57" s="45" t="str">
        <f t="shared" si="24"/>
        <v>Misc.</v>
      </c>
      <c r="AA57" s="214">
        <f t="shared" si="0"/>
        <v>57</v>
      </c>
    </row>
    <row r="58" spans="1:27" x14ac:dyDescent="0.3">
      <c r="A58" s="218">
        <f t="shared" si="1"/>
        <v>58</v>
      </c>
      <c r="B58" s="120" t="s">
        <v>37</v>
      </c>
      <c r="C58" s="55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56"/>
      <c r="T58" s="201" t="str">
        <f t="shared" ref="T58:T66" si="26">B58</f>
        <v>Misc.</v>
      </c>
      <c r="U58" s="51">
        <f t="shared" si="21"/>
        <v>0</v>
      </c>
      <c r="V58" s="52">
        <f t="shared" si="25"/>
        <v>0</v>
      </c>
      <c r="W58" s="53">
        <f t="shared" si="18"/>
        <v>0</v>
      </c>
      <c r="X58" s="179"/>
      <c r="Y58" s="54">
        <f t="shared" si="19"/>
        <v>0</v>
      </c>
      <c r="Z58" s="45" t="str">
        <f t="shared" si="24"/>
        <v>Other 1</v>
      </c>
      <c r="AA58" s="214">
        <f t="shared" si="0"/>
        <v>58</v>
      </c>
    </row>
    <row r="59" spans="1:27" x14ac:dyDescent="0.3">
      <c r="A59" s="218">
        <f t="shared" si="1"/>
        <v>59</v>
      </c>
      <c r="B59" s="154" t="s">
        <v>81</v>
      </c>
      <c r="C59" s="55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56"/>
      <c r="T59" s="201" t="str">
        <f t="shared" si="26"/>
        <v>Other 1</v>
      </c>
      <c r="U59" s="51">
        <f t="shared" si="21"/>
        <v>0</v>
      </c>
      <c r="V59" s="52">
        <f t="shared" si="25"/>
        <v>0</v>
      </c>
      <c r="W59" s="53">
        <f t="shared" si="18"/>
        <v>0</v>
      </c>
      <c r="X59" s="179"/>
      <c r="Y59" s="54">
        <f t="shared" si="19"/>
        <v>0</v>
      </c>
      <c r="Z59" s="45" t="str">
        <f t="shared" si="24"/>
        <v>Other 2</v>
      </c>
      <c r="AA59" s="214">
        <f t="shared" si="0"/>
        <v>59</v>
      </c>
    </row>
    <row r="60" spans="1:27" x14ac:dyDescent="0.3">
      <c r="A60" s="218">
        <f t="shared" si="1"/>
        <v>60</v>
      </c>
      <c r="B60" s="154" t="s">
        <v>82</v>
      </c>
      <c r="C60" s="55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56"/>
      <c r="T60" s="201" t="str">
        <f t="shared" si="26"/>
        <v>Other 2</v>
      </c>
      <c r="U60" s="51">
        <f t="shared" si="21"/>
        <v>0</v>
      </c>
      <c r="V60" s="52">
        <f t="shared" si="25"/>
        <v>0</v>
      </c>
      <c r="W60" s="53">
        <f t="shared" si="18"/>
        <v>0</v>
      </c>
      <c r="X60" s="179"/>
      <c r="Y60" s="54">
        <f t="shared" si="19"/>
        <v>0</v>
      </c>
      <c r="Z60" s="45" t="str">
        <f t="shared" si="24"/>
        <v>Other 3</v>
      </c>
      <c r="AA60" s="214">
        <f t="shared" si="0"/>
        <v>60</v>
      </c>
    </row>
    <row r="61" spans="1:27" x14ac:dyDescent="0.3">
      <c r="A61" s="218">
        <f t="shared" si="1"/>
        <v>61</v>
      </c>
      <c r="B61" s="154" t="s">
        <v>83</v>
      </c>
      <c r="C61" s="55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56"/>
      <c r="T61" s="201" t="str">
        <f t="shared" si="26"/>
        <v>Other 3</v>
      </c>
      <c r="U61" s="51">
        <f t="shared" si="21"/>
        <v>0</v>
      </c>
      <c r="V61" s="52">
        <f t="shared" si="25"/>
        <v>0</v>
      </c>
      <c r="W61" s="58">
        <f t="shared" si="18"/>
        <v>0</v>
      </c>
      <c r="X61" s="179"/>
      <c r="Y61" s="59">
        <f t="shared" si="19"/>
        <v>0</v>
      </c>
      <c r="Z61" s="45" t="str">
        <f t="shared" si="24"/>
        <v>Other 4</v>
      </c>
      <c r="AA61" s="214">
        <f t="shared" si="0"/>
        <v>61</v>
      </c>
    </row>
    <row r="62" spans="1:27" x14ac:dyDescent="0.3">
      <c r="A62" s="218">
        <f t="shared" si="1"/>
        <v>62</v>
      </c>
      <c r="B62" s="154" t="s">
        <v>84</v>
      </c>
      <c r="C62" s="61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202"/>
      <c r="T62" s="201" t="str">
        <f t="shared" si="26"/>
        <v>Other 4</v>
      </c>
      <c r="U62" s="51">
        <f t="shared" si="21"/>
        <v>0</v>
      </c>
      <c r="V62" s="52">
        <f t="shared" si="25"/>
        <v>0</v>
      </c>
      <c r="W62" s="58">
        <f t="shared" si="18"/>
        <v>0</v>
      </c>
      <c r="X62" s="179"/>
      <c r="Y62" s="59">
        <f t="shared" si="19"/>
        <v>0</v>
      </c>
      <c r="Z62" s="45" t="str">
        <f t="shared" si="24"/>
        <v>Other 5</v>
      </c>
      <c r="AA62" s="214">
        <f t="shared" si="0"/>
        <v>62</v>
      </c>
    </row>
    <row r="63" spans="1:27" x14ac:dyDescent="0.3">
      <c r="A63" s="218">
        <f t="shared" si="1"/>
        <v>63</v>
      </c>
      <c r="B63" s="154" t="s">
        <v>85</v>
      </c>
      <c r="C63" s="61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202"/>
      <c r="T63" s="201" t="str">
        <f t="shared" si="26"/>
        <v>Other 5</v>
      </c>
      <c r="U63" s="51">
        <f t="shared" si="21"/>
        <v>0</v>
      </c>
      <c r="V63" s="52">
        <f t="shared" si="25"/>
        <v>0</v>
      </c>
      <c r="W63" s="58">
        <f t="shared" si="18"/>
        <v>0</v>
      </c>
      <c r="X63" s="179"/>
      <c r="Y63" s="59">
        <f t="shared" si="19"/>
        <v>0</v>
      </c>
      <c r="Z63" s="45" t="str">
        <f t="shared" si="24"/>
        <v>Other 6</v>
      </c>
      <c r="AA63" s="214">
        <f t="shared" si="0"/>
        <v>63</v>
      </c>
    </row>
    <row r="64" spans="1:27" x14ac:dyDescent="0.3">
      <c r="A64" s="218">
        <f t="shared" si="1"/>
        <v>64</v>
      </c>
      <c r="B64" s="154" t="s">
        <v>98</v>
      </c>
      <c r="C64" s="61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202"/>
      <c r="T64" s="201" t="str">
        <f t="shared" si="26"/>
        <v>Other 6</v>
      </c>
      <c r="U64" s="51">
        <f t="shared" si="21"/>
        <v>0</v>
      </c>
      <c r="V64" s="52">
        <f t="shared" si="25"/>
        <v>0</v>
      </c>
      <c r="W64" s="58">
        <f t="shared" si="18"/>
        <v>0</v>
      </c>
      <c r="X64" s="179"/>
      <c r="Y64" s="59">
        <f t="shared" si="19"/>
        <v>0</v>
      </c>
      <c r="Z64" s="45" t="str">
        <f t="shared" si="24"/>
        <v>Other 7</v>
      </c>
      <c r="AA64" s="214">
        <f t="shared" si="0"/>
        <v>64</v>
      </c>
    </row>
    <row r="65" spans="1:29" x14ac:dyDescent="0.3">
      <c r="A65" s="218">
        <f t="shared" si="1"/>
        <v>65</v>
      </c>
      <c r="B65" s="154" t="s">
        <v>99</v>
      </c>
      <c r="C65" s="61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202"/>
      <c r="T65" s="201" t="str">
        <f t="shared" si="26"/>
        <v>Other 7</v>
      </c>
      <c r="U65" s="51">
        <f t="shared" si="21"/>
        <v>0</v>
      </c>
      <c r="V65" s="52">
        <f t="shared" si="25"/>
        <v>0</v>
      </c>
      <c r="W65" s="58">
        <f t="shared" si="18"/>
        <v>0</v>
      </c>
      <c r="X65" s="179"/>
      <c r="Y65" s="59">
        <f t="shared" si="19"/>
        <v>0</v>
      </c>
      <c r="Z65" s="45" t="str">
        <f t="shared" si="24"/>
        <v>Other 8</v>
      </c>
      <c r="AA65" s="214">
        <f t="shared" si="0"/>
        <v>65</v>
      </c>
    </row>
    <row r="66" spans="1:29" ht="16.2" thickBot="1" x14ac:dyDescent="0.35">
      <c r="A66" s="218">
        <f t="shared" si="1"/>
        <v>66</v>
      </c>
      <c r="B66" s="160" t="s">
        <v>100</v>
      </c>
      <c r="C66" s="61"/>
      <c r="D66" s="60"/>
      <c r="E66" s="60"/>
      <c r="F66" s="60"/>
      <c r="G66" s="60"/>
      <c r="H66" s="60"/>
      <c r="I66" s="60"/>
      <c r="J66" s="60" t="s">
        <v>120</v>
      </c>
      <c r="K66" s="60"/>
      <c r="L66" s="60"/>
      <c r="M66" s="60"/>
      <c r="N66" s="60"/>
      <c r="O66" s="60"/>
      <c r="P66" s="60"/>
      <c r="Q66" s="60"/>
      <c r="R66" s="60"/>
      <c r="S66" s="202"/>
      <c r="T66" s="201" t="str">
        <f t="shared" si="26"/>
        <v>Other 8</v>
      </c>
      <c r="U66" s="51">
        <f t="shared" si="21"/>
        <v>0</v>
      </c>
      <c r="V66" s="52">
        <f t="shared" si="25"/>
        <v>0</v>
      </c>
      <c r="W66" s="58">
        <f t="shared" si="18"/>
        <v>0</v>
      </c>
      <c r="X66" s="181"/>
      <c r="Y66" s="59">
        <f t="shared" si="19"/>
        <v>0</v>
      </c>
      <c r="Z66" s="155" t="str">
        <f t="shared" si="24"/>
        <v>Week's Total Expenses</v>
      </c>
      <c r="AA66" s="214">
        <f t="shared" si="0"/>
        <v>66</v>
      </c>
    </row>
    <row r="67" spans="1:29" ht="16.2" thickBot="1" x14ac:dyDescent="0.35">
      <c r="A67" s="218">
        <f t="shared" si="1"/>
        <v>67</v>
      </c>
      <c r="B67" s="161" t="s">
        <v>113</v>
      </c>
      <c r="C67" s="62">
        <f t="shared" ref="C67:S67" si="27">SUM(C31:C66)</f>
        <v>0</v>
      </c>
      <c r="D67" s="63">
        <f t="shared" si="27"/>
        <v>0</v>
      </c>
      <c r="E67" s="63">
        <f t="shared" si="27"/>
        <v>0</v>
      </c>
      <c r="F67" s="63">
        <f t="shared" si="27"/>
        <v>0</v>
      </c>
      <c r="G67" s="63">
        <f t="shared" si="27"/>
        <v>0</v>
      </c>
      <c r="H67" s="63">
        <f t="shared" si="27"/>
        <v>0</v>
      </c>
      <c r="I67" s="63">
        <f t="shared" si="27"/>
        <v>0</v>
      </c>
      <c r="J67" s="63">
        <f t="shared" si="27"/>
        <v>0</v>
      </c>
      <c r="K67" s="63">
        <f t="shared" si="27"/>
        <v>0</v>
      </c>
      <c r="L67" s="63">
        <f t="shared" si="27"/>
        <v>0</v>
      </c>
      <c r="M67" s="63">
        <f t="shared" si="27"/>
        <v>0</v>
      </c>
      <c r="N67" s="63">
        <f t="shared" si="27"/>
        <v>0</v>
      </c>
      <c r="O67" s="63">
        <f t="shared" si="27"/>
        <v>0</v>
      </c>
      <c r="P67" s="63">
        <f t="shared" si="27"/>
        <v>0</v>
      </c>
      <c r="Q67" s="63">
        <f t="shared" si="27"/>
        <v>0</v>
      </c>
      <c r="R67" s="63">
        <f t="shared" si="27"/>
        <v>0</v>
      </c>
      <c r="S67" s="63">
        <f t="shared" si="27"/>
        <v>0</v>
      </c>
      <c r="T67" s="64" t="str">
        <f>B67</f>
        <v>Week's Total Expenses</v>
      </c>
      <c r="U67" s="65">
        <f>SUM(C67:S67)</f>
        <v>0</v>
      </c>
      <c r="V67" s="66">
        <f t="shared" si="25"/>
        <v>0</v>
      </c>
      <c r="W67" s="67">
        <f>X67/17</f>
        <v>0</v>
      </c>
      <c r="X67" s="68"/>
      <c r="Y67" s="69">
        <f t="shared" si="19"/>
        <v>0</v>
      </c>
      <c r="Z67" s="73"/>
      <c r="AA67" s="214">
        <f t="shared" ref="AA67:AA77" si="28">A67</f>
        <v>67</v>
      </c>
    </row>
    <row r="68" spans="1:29" ht="16.2" thickTop="1" x14ac:dyDescent="0.3">
      <c r="A68" s="218">
        <f t="shared" ref="A68:A78" si="29">A67+1</f>
        <v>68</v>
      </c>
      <c r="B68" s="156"/>
      <c r="C68" s="70"/>
      <c r="D68" s="71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3"/>
      <c r="U68" s="74"/>
      <c r="V68" s="75"/>
      <c r="W68" s="76"/>
      <c r="X68" s="77"/>
      <c r="Y68" s="78"/>
      <c r="Z68" s="133"/>
      <c r="AA68" s="214">
        <f t="shared" si="28"/>
        <v>68</v>
      </c>
    </row>
    <row r="69" spans="1:29" ht="18" x14ac:dyDescent="0.35">
      <c r="A69" s="218">
        <f t="shared" si="29"/>
        <v>69</v>
      </c>
      <c r="B69" s="157" t="s">
        <v>114</v>
      </c>
      <c r="C69" s="79">
        <f t="shared" ref="C69:S69" si="30">SUM(C25-C67)</f>
        <v>0</v>
      </c>
      <c r="D69" s="79">
        <f t="shared" si="30"/>
        <v>0</v>
      </c>
      <c r="E69" s="79">
        <f t="shared" si="30"/>
        <v>0</v>
      </c>
      <c r="F69" s="79">
        <f t="shared" si="30"/>
        <v>0</v>
      </c>
      <c r="G69" s="79">
        <f t="shared" si="30"/>
        <v>0</v>
      </c>
      <c r="H69" s="79">
        <f t="shared" si="30"/>
        <v>0</v>
      </c>
      <c r="I69" s="79">
        <f t="shared" si="30"/>
        <v>0</v>
      </c>
      <c r="J69" s="79">
        <f t="shared" si="30"/>
        <v>0</v>
      </c>
      <c r="K69" s="79">
        <f t="shared" si="30"/>
        <v>0</v>
      </c>
      <c r="L69" s="79">
        <f t="shared" si="30"/>
        <v>0</v>
      </c>
      <c r="M69" s="79">
        <f t="shared" si="30"/>
        <v>0</v>
      </c>
      <c r="N69" s="79">
        <f t="shared" si="30"/>
        <v>0</v>
      </c>
      <c r="O69" s="79">
        <f t="shared" si="30"/>
        <v>0</v>
      </c>
      <c r="P69" s="79">
        <f t="shared" si="30"/>
        <v>0</v>
      </c>
      <c r="Q69" s="79">
        <f t="shared" si="30"/>
        <v>0</v>
      </c>
      <c r="R69" s="79">
        <f t="shared" si="30"/>
        <v>0</v>
      </c>
      <c r="S69" s="108">
        <f t="shared" si="30"/>
        <v>0</v>
      </c>
      <c r="T69" s="109" t="s">
        <v>116</v>
      </c>
      <c r="U69" s="80">
        <f>U25-U67</f>
        <v>0</v>
      </c>
      <c r="V69" s="194">
        <f>U69/17</f>
        <v>0</v>
      </c>
      <c r="W69" s="8" t="s">
        <v>1</v>
      </c>
      <c r="X69" s="229" t="s">
        <v>2</v>
      </c>
      <c r="Y69" s="235" t="s">
        <v>80</v>
      </c>
      <c r="Z69" s="133"/>
      <c r="AA69" s="214">
        <f t="shared" si="28"/>
        <v>69</v>
      </c>
    </row>
    <row r="70" spans="1:29" x14ac:dyDescent="0.3">
      <c r="A70" s="218">
        <f t="shared" si="29"/>
        <v>70</v>
      </c>
      <c r="B70" s="152" t="s">
        <v>115</v>
      </c>
      <c r="C70" s="81">
        <f>C25-C67</f>
        <v>0</v>
      </c>
      <c r="D70" s="81">
        <f>SUM(C70+D69)</f>
        <v>0</v>
      </c>
      <c r="E70" s="81">
        <f>SUM(D70+E69)</f>
        <v>0</v>
      </c>
      <c r="F70" s="81">
        <f t="shared" ref="F70:S70" si="31">E70+F69</f>
        <v>0</v>
      </c>
      <c r="G70" s="81">
        <f t="shared" si="31"/>
        <v>0</v>
      </c>
      <c r="H70" s="81">
        <f t="shared" si="31"/>
        <v>0</v>
      </c>
      <c r="I70" s="81">
        <f t="shared" si="31"/>
        <v>0</v>
      </c>
      <c r="J70" s="81">
        <f t="shared" si="31"/>
        <v>0</v>
      </c>
      <c r="K70" s="81">
        <f t="shared" si="31"/>
        <v>0</v>
      </c>
      <c r="L70" s="81">
        <f t="shared" si="31"/>
        <v>0</v>
      </c>
      <c r="M70" s="81">
        <f t="shared" si="31"/>
        <v>0</v>
      </c>
      <c r="N70" s="81">
        <f t="shared" si="31"/>
        <v>0</v>
      </c>
      <c r="O70" s="81">
        <f t="shared" si="31"/>
        <v>0</v>
      </c>
      <c r="P70" s="81">
        <f t="shared" si="31"/>
        <v>0</v>
      </c>
      <c r="Q70" s="81">
        <f t="shared" si="31"/>
        <v>0</v>
      </c>
      <c r="R70" s="81">
        <f t="shared" si="31"/>
        <v>0</v>
      </c>
      <c r="S70" s="81">
        <f t="shared" si="31"/>
        <v>0</v>
      </c>
      <c r="T70" s="57" t="s">
        <v>117</v>
      </c>
      <c r="U70" s="7" t="s">
        <v>0</v>
      </c>
      <c r="V70" s="82" t="s">
        <v>102</v>
      </c>
      <c r="W70" s="12" t="s">
        <v>6</v>
      </c>
      <c r="X70" s="230" t="s">
        <v>0</v>
      </c>
      <c r="Y70" s="9" t="s">
        <v>3</v>
      </c>
      <c r="Z70" s="133"/>
      <c r="AA70" s="214">
        <f t="shared" si="28"/>
        <v>70</v>
      </c>
    </row>
    <row r="71" spans="1:29" ht="16.2" x14ac:dyDescent="0.35">
      <c r="A71" s="218">
        <f t="shared" si="29"/>
        <v>71</v>
      </c>
      <c r="B71" s="100" t="str">
        <f>B6</f>
        <v>Semester Week #</v>
      </c>
      <c r="C71" s="238">
        <f t="shared" ref="C71:S71" si="32">C6</f>
        <v>1</v>
      </c>
      <c r="D71" s="238">
        <f>D6</f>
        <v>2</v>
      </c>
      <c r="E71" s="238">
        <f t="shared" si="32"/>
        <v>3</v>
      </c>
      <c r="F71" s="238">
        <f t="shared" si="32"/>
        <v>4</v>
      </c>
      <c r="G71" s="238">
        <f t="shared" si="32"/>
        <v>5</v>
      </c>
      <c r="H71" s="238">
        <f t="shared" si="32"/>
        <v>6</v>
      </c>
      <c r="I71" s="238">
        <f t="shared" si="32"/>
        <v>7</v>
      </c>
      <c r="J71" s="238">
        <f t="shared" si="32"/>
        <v>8</v>
      </c>
      <c r="K71" s="238">
        <f t="shared" si="32"/>
        <v>9</v>
      </c>
      <c r="L71" s="238">
        <f t="shared" si="32"/>
        <v>10</v>
      </c>
      <c r="M71" s="238">
        <f t="shared" si="32"/>
        <v>11</v>
      </c>
      <c r="N71" s="238">
        <f t="shared" si="32"/>
        <v>12</v>
      </c>
      <c r="O71" s="238">
        <f t="shared" si="32"/>
        <v>13</v>
      </c>
      <c r="P71" s="238">
        <f t="shared" si="32"/>
        <v>14</v>
      </c>
      <c r="Q71" s="238">
        <f t="shared" si="32"/>
        <v>15</v>
      </c>
      <c r="R71" s="238">
        <f t="shared" si="32"/>
        <v>16</v>
      </c>
      <c r="S71" s="239">
        <f t="shared" si="32"/>
        <v>17</v>
      </c>
      <c r="T71" s="99" t="str">
        <f>B71</f>
        <v>Semester Week #</v>
      </c>
      <c r="U71" s="7" t="s">
        <v>96</v>
      </c>
      <c r="V71" s="11" t="s">
        <v>5</v>
      </c>
      <c r="W71" s="12" t="s">
        <v>97</v>
      </c>
      <c r="X71" s="233" t="s">
        <v>75</v>
      </c>
      <c r="Y71" s="13" t="s">
        <v>38</v>
      </c>
      <c r="Z71" s="133"/>
      <c r="AA71" s="214">
        <f t="shared" si="28"/>
        <v>71</v>
      </c>
    </row>
    <row r="72" spans="1:29" x14ac:dyDescent="0.3">
      <c r="A72" s="218">
        <f t="shared" si="29"/>
        <v>72</v>
      </c>
      <c r="B72" s="159" t="str">
        <f>B7</f>
        <v>Week Date from</v>
      </c>
      <c r="C72" s="240">
        <f t="shared" ref="C72:S72" si="33">C7</f>
        <v>37634</v>
      </c>
      <c r="D72" s="240">
        <f t="shared" si="33"/>
        <v>37641</v>
      </c>
      <c r="E72" s="240">
        <f t="shared" si="33"/>
        <v>37648</v>
      </c>
      <c r="F72" s="240">
        <f t="shared" si="33"/>
        <v>37655</v>
      </c>
      <c r="G72" s="240">
        <f t="shared" si="33"/>
        <v>37662</v>
      </c>
      <c r="H72" s="240">
        <f t="shared" si="33"/>
        <v>37669</v>
      </c>
      <c r="I72" s="240">
        <f t="shared" si="33"/>
        <v>37676</v>
      </c>
      <c r="J72" s="240">
        <f t="shared" si="33"/>
        <v>37683</v>
      </c>
      <c r="K72" s="240">
        <f t="shared" si="33"/>
        <v>37690</v>
      </c>
      <c r="L72" s="240">
        <f t="shared" si="33"/>
        <v>37697</v>
      </c>
      <c r="M72" s="240">
        <f t="shared" si="33"/>
        <v>37704</v>
      </c>
      <c r="N72" s="240">
        <f t="shared" si="33"/>
        <v>37711</v>
      </c>
      <c r="O72" s="240">
        <f t="shared" si="33"/>
        <v>37718</v>
      </c>
      <c r="P72" s="240">
        <f t="shared" si="33"/>
        <v>37725</v>
      </c>
      <c r="Q72" s="240">
        <f t="shared" si="33"/>
        <v>37732</v>
      </c>
      <c r="R72" s="240">
        <f t="shared" si="33"/>
        <v>37739</v>
      </c>
      <c r="S72" s="241">
        <f t="shared" si="33"/>
        <v>37746</v>
      </c>
      <c r="T72" s="83" t="s">
        <v>118</v>
      </c>
      <c r="U72" s="158" t="s">
        <v>4</v>
      </c>
      <c r="V72" s="183" t="s">
        <v>96</v>
      </c>
      <c r="W72" s="12" t="s">
        <v>9</v>
      </c>
      <c r="X72" s="230" t="s">
        <v>74</v>
      </c>
      <c r="Y72" s="15" t="s">
        <v>10</v>
      </c>
      <c r="Z72" s="188"/>
      <c r="AA72" s="215">
        <f t="shared" si="28"/>
        <v>72</v>
      </c>
    </row>
    <row r="73" spans="1:29" ht="16.2" thickBot="1" x14ac:dyDescent="0.35">
      <c r="A73" s="218">
        <f t="shared" si="29"/>
        <v>73</v>
      </c>
      <c r="B73" s="121" t="str">
        <f>B8</f>
        <v>Week Date to</v>
      </c>
      <c r="C73" s="242">
        <f>C8</f>
        <v>37640</v>
      </c>
      <c r="D73" s="242">
        <f t="shared" ref="D73:S73" si="34">D8</f>
        <v>37647</v>
      </c>
      <c r="E73" s="242">
        <f t="shared" si="34"/>
        <v>37654</v>
      </c>
      <c r="F73" s="242">
        <f t="shared" si="34"/>
        <v>37661</v>
      </c>
      <c r="G73" s="242">
        <f t="shared" si="34"/>
        <v>37668</v>
      </c>
      <c r="H73" s="242">
        <f t="shared" si="34"/>
        <v>37675</v>
      </c>
      <c r="I73" s="242">
        <f t="shared" si="34"/>
        <v>37682</v>
      </c>
      <c r="J73" s="242">
        <f t="shared" si="34"/>
        <v>37689</v>
      </c>
      <c r="K73" s="242">
        <f t="shared" si="34"/>
        <v>37696</v>
      </c>
      <c r="L73" s="242">
        <f t="shared" si="34"/>
        <v>37703</v>
      </c>
      <c r="M73" s="242">
        <f t="shared" si="34"/>
        <v>37710</v>
      </c>
      <c r="N73" s="242">
        <f t="shared" si="34"/>
        <v>37717</v>
      </c>
      <c r="O73" s="242">
        <f t="shared" si="34"/>
        <v>37724</v>
      </c>
      <c r="P73" s="242">
        <f t="shared" si="34"/>
        <v>37731</v>
      </c>
      <c r="Q73" s="242">
        <f t="shared" si="34"/>
        <v>37738</v>
      </c>
      <c r="R73" s="242">
        <f t="shared" si="34"/>
        <v>37745</v>
      </c>
      <c r="S73" s="242">
        <f t="shared" si="34"/>
        <v>37751</v>
      </c>
      <c r="T73" s="122" t="s">
        <v>119</v>
      </c>
      <c r="U73" s="7" t="s">
        <v>7</v>
      </c>
      <c r="V73" s="11" t="s">
        <v>8</v>
      </c>
      <c r="W73" s="101" t="s">
        <v>74</v>
      </c>
      <c r="X73" s="232" t="s">
        <v>12</v>
      </c>
      <c r="Y73" s="15" t="s">
        <v>13</v>
      </c>
      <c r="Z73" s="256"/>
      <c r="AA73" s="215">
        <f t="shared" si="28"/>
        <v>73</v>
      </c>
    </row>
    <row r="74" spans="1:29" s="88" customFormat="1" ht="16.8" thickTop="1" thickBot="1" x14ac:dyDescent="0.35">
      <c r="A74" s="218">
        <f t="shared" si="29"/>
        <v>74</v>
      </c>
      <c r="B74" s="219" t="str">
        <f>B1</f>
        <v>B</v>
      </c>
      <c r="C74" s="220" t="str">
        <f t="shared" ref="C74:Y74" si="35">C1</f>
        <v>C</v>
      </c>
      <c r="D74" s="220" t="str">
        <f t="shared" si="35"/>
        <v>D</v>
      </c>
      <c r="E74" s="220" t="str">
        <f t="shared" si="35"/>
        <v>E</v>
      </c>
      <c r="F74" s="220" t="str">
        <f t="shared" si="35"/>
        <v>F</v>
      </c>
      <c r="G74" s="220" t="str">
        <f t="shared" si="35"/>
        <v>G</v>
      </c>
      <c r="H74" s="220" t="str">
        <f t="shared" si="35"/>
        <v>H</v>
      </c>
      <c r="I74" s="220" t="str">
        <f t="shared" si="35"/>
        <v>I</v>
      </c>
      <c r="J74" s="220" t="str">
        <f t="shared" si="35"/>
        <v>J</v>
      </c>
      <c r="K74" s="220" t="str">
        <f t="shared" si="35"/>
        <v>K</v>
      </c>
      <c r="L74" s="220" t="str">
        <f t="shared" si="35"/>
        <v>L</v>
      </c>
      <c r="M74" s="220" t="str">
        <f t="shared" si="35"/>
        <v>M</v>
      </c>
      <c r="N74" s="220" t="str">
        <f t="shared" si="35"/>
        <v>N</v>
      </c>
      <c r="O74" s="220" t="str">
        <f t="shared" si="35"/>
        <v>O</v>
      </c>
      <c r="P74" s="220" t="str">
        <f t="shared" si="35"/>
        <v>P</v>
      </c>
      <c r="Q74" s="220" t="str">
        <f t="shared" si="35"/>
        <v>Q</v>
      </c>
      <c r="R74" s="220" t="str">
        <f t="shared" si="35"/>
        <v>R</v>
      </c>
      <c r="S74" s="220" t="str">
        <f t="shared" si="35"/>
        <v>S</v>
      </c>
      <c r="T74" s="220" t="str">
        <f t="shared" si="35"/>
        <v>T</v>
      </c>
      <c r="U74" s="220" t="str">
        <f t="shared" si="35"/>
        <v>U</v>
      </c>
      <c r="V74" s="220" t="str">
        <f t="shared" si="35"/>
        <v>V</v>
      </c>
      <c r="W74" s="220" t="str">
        <f t="shared" si="35"/>
        <v>W</v>
      </c>
      <c r="X74" s="220" t="str">
        <f t="shared" si="35"/>
        <v>X</v>
      </c>
      <c r="Y74" s="220" t="str">
        <f t="shared" si="35"/>
        <v>Y</v>
      </c>
      <c r="Z74" s="221" t="str">
        <f>Z1</f>
        <v>Z</v>
      </c>
      <c r="AA74" s="216">
        <f>A74</f>
        <v>74</v>
      </c>
    </row>
    <row r="75" spans="1:29" ht="16.2" thickTop="1" x14ac:dyDescent="0.3">
      <c r="A75" s="218">
        <f t="shared" si="29"/>
        <v>75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173" t="s">
        <v>93</v>
      </c>
      <c r="U75" s="174"/>
      <c r="V75" s="174"/>
      <c r="W75" s="174"/>
      <c r="X75" s="175"/>
      <c r="Y75" s="174"/>
      <c r="Z75" s="189"/>
      <c r="AA75" s="216">
        <f t="shared" si="28"/>
        <v>75</v>
      </c>
    </row>
    <row r="76" spans="1:29" x14ac:dyDescent="0.3">
      <c r="A76" s="218">
        <f t="shared" si="29"/>
        <v>76</v>
      </c>
      <c r="B76" s="177" t="s">
        <v>39</v>
      </c>
      <c r="C76" s="85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176" t="s">
        <v>94</v>
      </c>
      <c r="U76" s="31"/>
      <c r="V76" s="31"/>
      <c r="W76" s="31"/>
      <c r="X76" s="84"/>
      <c r="Y76" s="31"/>
      <c r="Z76" s="189"/>
      <c r="AA76" s="214">
        <f t="shared" si="28"/>
        <v>76</v>
      </c>
    </row>
    <row r="77" spans="1:29" ht="16.2" thickBot="1" x14ac:dyDescent="0.35">
      <c r="A77" s="218">
        <f t="shared" si="29"/>
        <v>77</v>
      </c>
      <c r="B77" s="178" t="s">
        <v>40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176" t="s">
        <v>95</v>
      </c>
      <c r="U77" s="31"/>
      <c r="V77" s="31"/>
      <c r="W77" s="31"/>
      <c r="X77" s="84"/>
      <c r="Y77" s="31"/>
      <c r="Z77" s="255"/>
      <c r="AA77" s="217">
        <f t="shared" si="28"/>
        <v>77</v>
      </c>
    </row>
    <row r="78" spans="1:29" ht="16.2" thickTop="1" x14ac:dyDescent="0.3">
      <c r="A78" s="218">
        <f t="shared" si="29"/>
        <v>78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AA78" s="206"/>
      <c r="AB78" t="s">
        <v>121</v>
      </c>
      <c r="AC78" t="s">
        <v>120</v>
      </c>
    </row>
    <row r="79" spans="1:29" x14ac:dyDescent="0.3">
      <c r="X79" s="86"/>
    </row>
    <row r="81" spans="2:2" x14ac:dyDescent="0.3">
      <c r="B81" s="198"/>
    </row>
  </sheetData>
  <phoneticPr fontId="0" type="noConversion"/>
  <conditionalFormatting sqref="E70:S71">
    <cfRule type="cellIs" priority="1" stopIfTrue="1" operator="greaterThan">
      <formula>$E$70</formula>
    </cfRule>
    <cfRule type="cellIs" priority="2" stopIfTrue="1" operator="lessThan">
      <formula>$E$70</formula>
    </cfRule>
  </conditionalFormatting>
  <pageMargins left="0.2" right="0.2" top="0.47" bottom="0.47" header="0.5" footer="0.5"/>
  <pageSetup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</dc:creator>
  <cp:lastModifiedBy>Aniket Gupta</cp:lastModifiedBy>
  <cp:lastPrinted>2001-08-13T01:28:44Z</cp:lastPrinted>
  <dcterms:created xsi:type="dcterms:W3CDTF">2000-10-02T17:52:54Z</dcterms:created>
  <dcterms:modified xsi:type="dcterms:W3CDTF">2024-02-03T22:15:01Z</dcterms:modified>
</cp:coreProperties>
</file>