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2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4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28.xml" ContentType="application/vnd.ms-excel.controlproperties+xml"/>
  <Override PartName="/xl/ctrlProps/ctrlProp29.xml" ContentType="application/vnd.ms-excel.controlproperties+xml"/>
  <Override PartName="/xl/drawings/drawing6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7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8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9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10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1.xml" ContentType="application/vnd.openxmlformats-officedocument.drawing+xml"/>
  <Override PartName="/xl/ctrlProps/ctrlProp60.xml" ContentType="application/vnd.ms-excel.controlproperties+xml"/>
  <Override PartName="/xl/ctrlProps/ctrlProp61.xml" ContentType="application/vnd.ms-excel.controlproperties+xml"/>
  <Override PartName="/xl/charts/chart3.xml" ContentType="application/vnd.openxmlformats-officedocument.drawingml.chart+xml"/>
  <Override PartName="/xl/drawings/drawing12.xml" ContentType="application/vnd.openxmlformats-officedocument.drawing+xml"/>
  <Override PartName="/xl/embeddings/oleObject3.bin" ContentType="application/vnd.openxmlformats-officedocument.oleObject"/>
  <Override PartName="/xl/ctrlProps/ctrlProp62.xml" ContentType="application/vnd.ms-excel.controlproperties+xml"/>
  <Override PartName="/xl/ctrlProps/ctrlProp63.xml" ContentType="application/vnd.ms-excel.controlproperties+xml"/>
  <Override PartName="/xl/drawings/drawing13.xml" ContentType="application/vnd.openxmlformats-officedocument.drawing+xml"/>
  <Override PartName="/xl/embeddings/oleObject4.bin" ContentType="application/vnd.openxmlformats-officedocument.oleObject"/>
  <Override PartName="/xl/ctrlProps/ctrlProp64.xml" ContentType="application/vnd.ms-excel.controlproperties+xml"/>
  <Override PartName="/xl/ctrlProps/ctrlProp65.xml" ContentType="application/vnd.ms-excel.controlproperties+xml"/>
  <Override PartName="/xl/drawings/drawing14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15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FFFDC8B-8CDB-48A0-815A-E94B105F34D0}" xr6:coauthVersionLast="47" xr6:coauthVersionMax="47" xr10:uidLastSave="{00000000-0000-0000-0000-000000000000}"/>
  <bookViews>
    <workbookView xWindow="3348" yWindow="3348" windowWidth="17280" windowHeight="8880" tabRatio="837"/>
  </bookViews>
  <sheets>
    <sheet name="CoverPage" sheetId="1" r:id="rId1"/>
    <sheet name="Earnings" sheetId="2" r:id="rId2"/>
    <sheet name="Annual Earnings" sheetId="33" r:id="rId3"/>
    <sheet name="Balance Sheet" sheetId="3" r:id="rId4"/>
    <sheet name="Investment Portfolio" sheetId="29" r:id="rId5"/>
    <sheet name="Investment Schedule" sheetId="8" r:id="rId6"/>
    <sheet name="P&amp;C" sheetId="4" r:id="rId7"/>
    <sheet name="Qtr Summary" sheetId="5" r:id="rId8"/>
    <sheet name="Annual Summary" sheetId="30" r:id="rId9"/>
    <sheet name="Qtr COR" sheetId="6" r:id="rId10"/>
    <sheet name="CORvsIndustry" sheetId="36" r:id="rId11"/>
    <sheet name="Specialty Premium" sheetId="37" r:id="rId12"/>
    <sheet name="Annuity" sheetId="7" r:id="rId13"/>
    <sheet name="Qtr Annuity" sheetId="31" r:id="rId14"/>
    <sheet name="Annual Annuity" sheetId="32" r:id="rId15"/>
    <sheet name="Module1" sheetId="24" state="veryHidden" r:id=""/>
  </sheets>
  <externalReferences>
    <externalReference r:id="rId16"/>
    <externalReference r:id="rId17"/>
  </externalReferences>
  <definedNames>
    <definedName name="AFGIND">CORvsIndustry!$A$1:$H$29</definedName>
    <definedName name="American_Financial_Group" localSheetId="2">'Annual Earnings'!$A$1:$J$60</definedName>
    <definedName name="American_Financial_Group">Earnings!$A$1:$J$60</definedName>
    <definedName name="ANNEARN">'Annual Earnings'!$A$1:$J$88</definedName>
    <definedName name="ANNUITY">Annuity!$A$1:$G$55</definedName>
    <definedName name="CAPITAL">'Balance Sheet'!$A$3:$E$79</definedName>
    <definedName name="COVER">CoverPage!$A$1:$A$28</definedName>
    <definedName name="EARNINGS" localSheetId="2">'Annual Earnings'!$A$1:$J$87</definedName>
    <definedName name="EARNINGS">Earnings!$A$1:$J$90</definedName>
    <definedName name="GRAPHICS">'Qtr COR'!$A$1:$I$48</definedName>
    <definedName name="HIGHLIGHTS">'P&amp;C'!$A$9:$N$59</definedName>
    <definedName name="INVESTMENT" localSheetId="4">'Investment Portfolio'!$A$1:$E$78</definedName>
    <definedName name="INVESTMENT">'Investment Schedule'!$A$1:$E$28</definedName>
    <definedName name="PORTFOLIO">'Investment Portfolio'!$A$1:$E$78</definedName>
    <definedName name="_xlnm.Print_Area" localSheetId="14">'Annual Annuity'!$A$1:$I$26</definedName>
    <definedName name="_xlnm.Print_Area" localSheetId="2">'Annual Earnings'!$A$1:$J$88</definedName>
    <definedName name="_xlnm.Print_Area" localSheetId="8">'Annual Summary'!$A$1:$J$59</definedName>
    <definedName name="_xlnm.Print_Area" localSheetId="12">Annuity!$A$1:$G$55</definedName>
    <definedName name="_xlnm.Print_Area" localSheetId="3">'Balance Sheet'!$A$3:$E$79</definedName>
    <definedName name="_xlnm.Print_Area" localSheetId="10">CORvsIndustry!$A$1:$H$29</definedName>
    <definedName name="_xlnm.Print_Area" localSheetId="0">CoverPage!$A$1:$A$28</definedName>
    <definedName name="_xlnm.Print_Area" localSheetId="1">Earnings!$A$1:$J$90</definedName>
    <definedName name="_xlnm.Print_Area" localSheetId="4">'Investment Portfolio'!$A$1:$E$78</definedName>
    <definedName name="_xlnm.Print_Area" localSheetId="5">'Investment Schedule'!$A$1:$E$28</definedName>
    <definedName name="_xlnm.Print_Area" localSheetId="6">'P&amp;C'!$A$9:$N$59</definedName>
    <definedName name="_xlnm.Print_Area" localSheetId="13">'Qtr Annuity'!$A$1:$Q$32</definedName>
    <definedName name="_xlnm.Print_Area" localSheetId="9">'Qtr COR'!$A$1:$I$48</definedName>
    <definedName name="_xlnm.Print_Area" localSheetId="7">'Qtr Summary'!$A$1:$Q$58</definedName>
    <definedName name="_xlnm.Print_Area" localSheetId="11">'Specialty Premium'!$A$1:$H$31</definedName>
    <definedName name="_xlnm.Print_Titles" localSheetId="6">'P&amp;C'!$1:$8</definedName>
    <definedName name="QTRANN">'Qtr Annuity'!$A$1:$Q$32</definedName>
    <definedName name="SPECPREM">'Specialty Premium'!$A$1:$H$31</definedName>
    <definedName name="SUMMARIES">'Qtr Summary'!$A$1:$Q$58</definedName>
    <definedName name="YRANN">'Annual Annuity'!$A$1:$I$26</definedName>
    <definedName name="YRSUMM">'Annual Summary'!$A$1:$J$59</definedName>
  </definedNames>
  <calcPr calcId="191029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2" l="1"/>
  <c r="E15" i="32"/>
  <c r="F15" i="32"/>
  <c r="H15" i="32"/>
  <c r="I15" i="32"/>
  <c r="D16" i="32"/>
  <c r="E16" i="32"/>
  <c r="F16" i="32"/>
  <c r="H16" i="32"/>
  <c r="I16" i="32"/>
  <c r="D17" i="32"/>
  <c r="E17" i="32"/>
  <c r="F17" i="32"/>
  <c r="H17" i="32"/>
  <c r="I17" i="32"/>
  <c r="D20" i="32"/>
  <c r="E20" i="32"/>
  <c r="F20" i="32"/>
  <c r="H20" i="32"/>
  <c r="I20" i="32"/>
  <c r="D24" i="32"/>
  <c r="E24" i="32"/>
  <c r="F24" i="32"/>
  <c r="H24" i="32"/>
  <c r="I24" i="32"/>
  <c r="D12" i="30"/>
  <c r="E12" i="30"/>
  <c r="F12" i="30"/>
  <c r="H12" i="30"/>
  <c r="I12" i="30"/>
  <c r="D14" i="30"/>
  <c r="E14" i="30"/>
  <c r="F14" i="30"/>
  <c r="H14" i="30"/>
  <c r="I14" i="30"/>
  <c r="D16" i="30"/>
  <c r="D25" i="30" s="1"/>
  <c r="E16" i="30"/>
  <c r="E26" i="30" s="1"/>
  <c r="F16" i="30"/>
  <c r="H16" i="30"/>
  <c r="I16" i="30"/>
  <c r="D18" i="30"/>
  <c r="E18" i="30"/>
  <c r="F18" i="30"/>
  <c r="F25" i="30" s="1"/>
  <c r="H18" i="30"/>
  <c r="H25" i="30" s="1"/>
  <c r="I18" i="30"/>
  <c r="I25" i="30" s="1"/>
  <c r="I29" i="30" s="1"/>
  <c r="D19" i="30"/>
  <c r="D26" i="30" s="1"/>
  <c r="E19" i="30"/>
  <c r="F19" i="30"/>
  <c r="H19" i="30"/>
  <c r="I19" i="30"/>
  <c r="D20" i="30"/>
  <c r="D27" i="30" s="1"/>
  <c r="E20" i="30"/>
  <c r="E27" i="30" s="1"/>
  <c r="F20" i="30"/>
  <c r="F27" i="30" s="1"/>
  <c r="H20" i="30"/>
  <c r="H27" i="30" s="1"/>
  <c r="I20" i="30"/>
  <c r="D22" i="30"/>
  <c r="E22" i="30"/>
  <c r="F22" i="30"/>
  <c r="H22" i="30"/>
  <c r="I22" i="30"/>
  <c r="E25" i="30"/>
  <c r="F26" i="30"/>
  <c r="H26" i="30"/>
  <c r="I26" i="30"/>
  <c r="I27" i="30"/>
  <c r="D33" i="30"/>
  <c r="E33" i="30"/>
  <c r="F33" i="30"/>
  <c r="H33" i="30"/>
  <c r="I33" i="30"/>
  <c r="D35" i="30"/>
  <c r="E35" i="30"/>
  <c r="F35" i="30"/>
  <c r="H35" i="30"/>
  <c r="I35" i="30"/>
  <c r="D37" i="30"/>
  <c r="E37" i="30"/>
  <c r="E46" i="30" s="1"/>
  <c r="F37" i="30"/>
  <c r="F47" i="30" s="1"/>
  <c r="H37" i="30"/>
  <c r="I37" i="30"/>
  <c r="D39" i="30"/>
  <c r="E39" i="30"/>
  <c r="F39" i="30"/>
  <c r="H39" i="30"/>
  <c r="H46" i="30" s="1"/>
  <c r="I39" i="30"/>
  <c r="I46" i="30" s="1"/>
  <c r="D40" i="30"/>
  <c r="D47" i="30" s="1"/>
  <c r="E40" i="30"/>
  <c r="E47" i="30" s="1"/>
  <c r="F40" i="30"/>
  <c r="H40" i="30"/>
  <c r="I40" i="30"/>
  <c r="D41" i="30"/>
  <c r="E41" i="30"/>
  <c r="E48" i="30" s="1"/>
  <c r="F41" i="30"/>
  <c r="F48" i="30" s="1"/>
  <c r="H41" i="30"/>
  <c r="H48" i="30" s="1"/>
  <c r="I41" i="30"/>
  <c r="I48" i="30" s="1"/>
  <c r="D43" i="30"/>
  <c r="E43" i="30"/>
  <c r="F43" i="30"/>
  <c r="H43" i="30"/>
  <c r="I43" i="30"/>
  <c r="D46" i="30"/>
  <c r="F46" i="30"/>
  <c r="F50" i="30" s="1"/>
  <c r="H47" i="30"/>
  <c r="I47" i="30"/>
  <c r="D48" i="30"/>
  <c r="D19" i="3"/>
  <c r="D23" i="3" s="1"/>
  <c r="E19" i="3"/>
  <c r="E23" i="3"/>
  <c r="D41" i="3"/>
  <c r="E41" i="3"/>
  <c r="E60" i="3" s="1"/>
  <c r="D60" i="3"/>
  <c r="D68" i="3"/>
  <c r="E68" i="3"/>
  <c r="D19" i="31"/>
  <c r="E19" i="31"/>
  <c r="F19" i="31"/>
  <c r="F22" i="31" s="1"/>
  <c r="G19" i="31"/>
  <c r="G22" i="31" s="1"/>
  <c r="I19" i="31"/>
  <c r="H19" i="32" s="1"/>
  <c r="J19" i="31"/>
  <c r="J22" i="31" s="1"/>
  <c r="K19" i="31"/>
  <c r="E19" i="32" s="1"/>
  <c r="L19" i="31"/>
  <c r="N19" i="31"/>
  <c r="I19" i="32" s="1"/>
  <c r="O19" i="31"/>
  <c r="P19" i="31"/>
  <c r="P22" i="31" s="1"/>
  <c r="Q19" i="31"/>
  <c r="Q22" i="31" s="1"/>
  <c r="D22" i="31"/>
  <c r="E22" i="31"/>
  <c r="K22" i="31"/>
  <c r="E22" i="32" s="1"/>
  <c r="L22" i="31"/>
  <c r="N22" i="31"/>
  <c r="O22" i="31"/>
  <c r="B118" i="6"/>
  <c r="C118" i="6"/>
  <c r="D118" i="6"/>
  <c r="E118" i="6"/>
  <c r="F118" i="6"/>
  <c r="G118" i="6"/>
  <c r="H118" i="6"/>
  <c r="I118" i="6"/>
  <c r="J118" i="6"/>
  <c r="K118" i="6"/>
  <c r="L118" i="6"/>
  <c r="M118" i="6"/>
  <c r="B120" i="6"/>
  <c r="C120" i="6"/>
  <c r="E120" i="6"/>
  <c r="F120" i="6"/>
  <c r="G120" i="6"/>
  <c r="H120" i="6"/>
  <c r="J120" i="6"/>
  <c r="L120" i="6"/>
  <c r="M120" i="6"/>
  <c r="B123" i="6"/>
  <c r="C123" i="6"/>
  <c r="E123" i="6"/>
  <c r="F123" i="6"/>
  <c r="G123" i="6"/>
  <c r="H123" i="6"/>
  <c r="I123" i="6"/>
  <c r="J123" i="6"/>
  <c r="K123" i="6"/>
  <c r="L123" i="6"/>
  <c r="M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D50" i="30" l="1"/>
  <c r="E50" i="30"/>
  <c r="E29" i="30"/>
  <c r="D29" i="30"/>
  <c r="F22" i="32"/>
  <c r="F29" i="30"/>
  <c r="I22" i="32"/>
  <c r="D22" i="32"/>
  <c r="H50" i="30"/>
  <c r="H29" i="30"/>
  <c r="D19" i="32"/>
  <c r="I22" i="31"/>
  <c r="H22" i="32" s="1"/>
  <c r="F19" i="32"/>
</calcChain>
</file>

<file path=xl/sharedStrings.xml><?xml version="1.0" encoding="utf-8"?>
<sst xmlns="http://schemas.openxmlformats.org/spreadsheetml/2006/main" count="475" uniqueCount="272">
  <si>
    <t>AMERICAN FINANCIAL GROUP, INC.</t>
  </si>
  <si>
    <t>Supplementary Financial Information</t>
  </si>
  <si>
    <t xml:space="preserve">               CONTENT:</t>
  </si>
  <si>
    <t>American Financial Group</t>
  </si>
  <si>
    <t>Summary of Earnings</t>
  </si>
  <si>
    <t>(In millions, except per share amounts)</t>
  </si>
  <si>
    <t>Three Months Ended</t>
  </si>
  <si>
    <t>December 31,</t>
  </si>
  <si>
    <t xml:space="preserve">Net Premiums Written </t>
  </si>
  <si>
    <t>Net Premiums Earned</t>
  </si>
  <si>
    <t>P &amp; C Insurance Operations</t>
  </si>
  <si>
    <t>Investment Income</t>
  </si>
  <si>
    <t xml:space="preserve"> </t>
  </si>
  <si>
    <t xml:space="preserve">P &amp; C Operating Earnings </t>
  </si>
  <si>
    <t>Interest Expense of Parent Holding Companies</t>
  </si>
  <si>
    <t xml:space="preserve">Other Expense </t>
  </si>
  <si>
    <t>Distribution Requirements on Subsidiaries Preferred Securities</t>
  </si>
  <si>
    <t xml:space="preserve">Net Earnings (Losses) of Non-Financial Investees </t>
  </si>
  <si>
    <t xml:space="preserve">Net Realized Gains (Losses), Net of Income Taxes </t>
  </si>
  <si>
    <t>Extraordinary Items, Net of Income Taxes</t>
  </si>
  <si>
    <t>Non-Financial Investees</t>
  </si>
  <si>
    <t>Net Realized Gains (Losses)</t>
  </si>
  <si>
    <t>Extraordinary Items</t>
  </si>
  <si>
    <t>Diluted Earnings (Loss) Per Share Data:</t>
  </si>
  <si>
    <t>Weighted Average Shares (Diluted)</t>
  </si>
  <si>
    <t>(1)</t>
  </si>
  <si>
    <t>(2)</t>
  </si>
  <si>
    <t>(In millions,  except per share amounts)</t>
  </si>
  <si>
    <t>Total Investments (Including Cash &amp; Short-Term)</t>
  </si>
  <si>
    <t xml:space="preserve">Long-term Debt of AFG Subsidiaries: </t>
  </si>
  <si>
    <t>American Financial Group (Parent Only)</t>
  </si>
  <si>
    <t>American Financial Corporation (Parent Only)</t>
  </si>
  <si>
    <t>American Premier Underwriters (Parent Only)</t>
  </si>
  <si>
    <t>Other Subsidiaries</t>
  </si>
  <si>
    <t>Minority Interest:</t>
  </si>
  <si>
    <t>Trust Originated Preferred Securities (TOPrS) - AFG</t>
  </si>
  <si>
    <t>Trust Originated Preferred Securities (TOPrS) - GAFRI</t>
  </si>
  <si>
    <t>Trust Preferred Securities - GAFRI</t>
  </si>
  <si>
    <t xml:space="preserve">AFC Preferred Stock </t>
  </si>
  <si>
    <t>Other</t>
  </si>
  <si>
    <t xml:space="preserve">Shareholders' Equity </t>
  </si>
  <si>
    <t>Common Stock</t>
  </si>
  <si>
    <t>Capital Surplus</t>
  </si>
  <si>
    <t>Retained Earnings</t>
  </si>
  <si>
    <t>Unrealized Gains (Losses) -  Fixed Maturities</t>
  </si>
  <si>
    <t xml:space="preserve">                                -  Equities</t>
  </si>
  <si>
    <t>Common Stock Outstanding</t>
  </si>
  <si>
    <t>Book Value Per Share</t>
  </si>
  <si>
    <t>Book Value Per Share, Excluding Unrealized Gains (Losses) on Fixed Maturities</t>
  </si>
  <si>
    <t>Property &amp; Casualty Insurance Operations:</t>
  </si>
  <si>
    <t>Agents Balances and Premiums Receivable</t>
  </si>
  <si>
    <t>Unpaid Losses and Loss Adjustment Expenses</t>
  </si>
  <si>
    <t>Unearned Premiums</t>
  </si>
  <si>
    <t>(In millions)</t>
  </si>
  <si>
    <t>Quarter</t>
  </si>
  <si>
    <t>Inc (Dec)</t>
  </si>
  <si>
    <t xml:space="preserve">Net written premium </t>
  </si>
  <si>
    <t>% Change in NWP</t>
  </si>
  <si>
    <t>Net earned premium</t>
  </si>
  <si>
    <t>Losses &amp; LAE</t>
  </si>
  <si>
    <t>Underwriting expense</t>
  </si>
  <si>
    <t>Dividends to Policyholders</t>
  </si>
  <si>
    <t>Ratios:</t>
  </si>
  <si>
    <t>Loss &amp; LAE</t>
  </si>
  <si>
    <t>Expense</t>
  </si>
  <si>
    <t>Policyholder dividend</t>
  </si>
  <si>
    <t>(3)</t>
  </si>
  <si>
    <t>Underwriting Profit (Loss)</t>
  </si>
  <si>
    <t>Combined Ratio</t>
  </si>
  <si>
    <t>Specialty</t>
  </si>
  <si>
    <t>(In Millions)</t>
  </si>
  <si>
    <t>Qtr 1</t>
  </si>
  <si>
    <t>Qtr 4</t>
  </si>
  <si>
    <t>Qtr 3</t>
  </si>
  <si>
    <t>Qtr 2</t>
  </si>
  <si>
    <t xml:space="preserve">Underwriting Profit (Loss)  </t>
  </si>
  <si>
    <t xml:space="preserve">Combined Ratio   </t>
  </si>
  <si>
    <t xml:space="preserve">                     PROPERTY &amp; CASUALTY INSURANCE GROUP</t>
  </si>
  <si>
    <t xml:space="preserve">                                       SPECIALTY GROUP</t>
  </si>
  <si>
    <t>1Q01</t>
  </si>
  <si>
    <t>P&amp;C</t>
  </si>
  <si>
    <t>Annuity, Life &amp; Health Insurance Highlights</t>
  </si>
  <si>
    <t>(in millions)</t>
  </si>
  <si>
    <t xml:space="preserve"> Three months ended</t>
  </si>
  <si>
    <t>Statutory Premiums:</t>
  </si>
  <si>
    <t>Retirement Annuity Premiums:</t>
  </si>
  <si>
    <t>Fixed Annuities</t>
  </si>
  <si>
    <t>Variable annuities</t>
  </si>
  <si>
    <t>Equity-Indexed Annuities</t>
  </si>
  <si>
    <t>Life and Health Premiums:</t>
  </si>
  <si>
    <t xml:space="preserve">Total Premium </t>
  </si>
  <si>
    <t>Gross investment income</t>
  </si>
  <si>
    <t>Policyholders Surplus</t>
  </si>
  <si>
    <t xml:space="preserve">      Carrying Value</t>
  </si>
  <si>
    <t>Annuity</t>
  </si>
  <si>
    <t>Total</t>
  </si>
  <si>
    <t>Cash &amp; Short-term Investments</t>
  </si>
  <si>
    <t>Bond &amp; Redeemable Preferred Stocks</t>
  </si>
  <si>
    <t>Other Stocks, Options &amp; Warrants</t>
  </si>
  <si>
    <t>Policy Loans</t>
  </si>
  <si>
    <t>Real Estate and Other Investment</t>
  </si>
  <si>
    <t xml:space="preserve">       Total</t>
  </si>
  <si>
    <t>Unrealized</t>
  </si>
  <si>
    <t>Cost</t>
  </si>
  <si>
    <t>Market</t>
  </si>
  <si>
    <t>Gain (Loss)</t>
  </si>
  <si>
    <t>Bond</t>
  </si>
  <si>
    <t>Equity</t>
  </si>
  <si>
    <t>2Q01</t>
  </si>
  <si>
    <t xml:space="preserve">Annuities, Life &amp; Health Operating Earnings                            </t>
  </si>
  <si>
    <t>Investment Portfolio</t>
  </si>
  <si>
    <t>(4)</t>
  </si>
  <si>
    <t>3Q01</t>
  </si>
  <si>
    <t>Income tax expense</t>
  </si>
  <si>
    <t>4Q01</t>
  </si>
  <si>
    <t>Excludes the effect of $25 million of losses attributable to the September 11, 2001 attack in the 2001 third quarter.</t>
  </si>
  <si>
    <t xml:space="preserve"> American Financial Group</t>
  </si>
  <si>
    <t>1Q02</t>
  </si>
  <si>
    <t>2Q02</t>
  </si>
  <si>
    <t>3Q02</t>
  </si>
  <si>
    <t>4Q02</t>
  </si>
  <si>
    <t>Debt to Total Capital</t>
  </si>
  <si>
    <t>Debt to Total Capital, Excluding Unrealized Gains (Losses) on Fixed Maturities</t>
  </si>
  <si>
    <t>Great American Financial Resources Inc. (GAFRI)</t>
  </si>
  <si>
    <t xml:space="preserve">Gross Premiums Written </t>
  </si>
  <si>
    <t>Asbestos Litigation Settlement</t>
  </si>
  <si>
    <t>A&amp;E Charge / WTC Losses</t>
  </si>
  <si>
    <t xml:space="preserve">Gross written premium </t>
  </si>
  <si>
    <t>12/31/02</t>
  </si>
  <si>
    <t>Underwriting profit (loss)</t>
  </si>
  <si>
    <t>Other Income (Expense), Net</t>
  </si>
  <si>
    <t>Pre-tax Earnings from Insurance Operations</t>
  </si>
  <si>
    <t>Earnings From Consolidated Insurance Operations</t>
  </si>
  <si>
    <t>Net Investee Earnings from Infinity</t>
  </si>
  <si>
    <t>Core Earnings from Insurance Operations</t>
  </si>
  <si>
    <t>A&amp;E Charge</t>
  </si>
  <si>
    <t>Loss from WTC attack</t>
  </si>
  <si>
    <t>Net Earnings</t>
  </si>
  <si>
    <t>Core from Insurance Operations</t>
  </si>
  <si>
    <t>Premium on Redemptions of Subsidiary Preferred Stock</t>
  </si>
  <si>
    <t>3Q01 (a,b)</t>
  </si>
  <si>
    <t>4Q02 (c)</t>
  </si>
  <si>
    <t>1Q03</t>
  </si>
  <si>
    <t>2Q03</t>
  </si>
  <si>
    <t>3Q03</t>
  </si>
  <si>
    <t>4Q03</t>
  </si>
  <si>
    <t>3Q01 (b)</t>
  </si>
  <si>
    <t xml:space="preserve">    (a)  Excludes the effect of strengthening the A&amp;E loss reserves by $100 million.</t>
  </si>
  <si>
    <t xml:space="preserve">    (b)  Excludes the effect of $25 million of losses attributable to the September 11, 2001 attack.</t>
  </si>
  <si>
    <t xml:space="preserve">    (c)  Excludes the effect of a $30 million charge related to an asbestos litigation settlement.</t>
  </si>
  <si>
    <t>Investment in Infinity (IPCC)</t>
  </si>
  <si>
    <t>*</t>
  </si>
  <si>
    <t xml:space="preserve">Statutory Surplus* </t>
  </si>
  <si>
    <t>Statutory NWP to Statutory Surplus*</t>
  </si>
  <si>
    <t>2003 reflects the sale of Infinity Property &amp; Casualty.</t>
  </si>
  <si>
    <t>Dividends Paid Per Share</t>
  </si>
  <si>
    <t>Recoverables from Reinsurers and Prepaid Reinsurance Premiums</t>
  </si>
  <si>
    <t>Goodwill</t>
  </si>
  <si>
    <t>Other Assets</t>
  </si>
  <si>
    <t>Total Assets</t>
  </si>
  <si>
    <t>ASSETS:</t>
  </si>
  <si>
    <t>LIABILITIES AND CAPITAL:</t>
  </si>
  <si>
    <t>Annuity Benefits Accumulated</t>
  </si>
  <si>
    <t>Other Liabilities</t>
  </si>
  <si>
    <t>Total Liabilities</t>
  </si>
  <si>
    <t>Total Liabilities and Capital</t>
  </si>
  <si>
    <t>Market Capitalization, per AFG's closing common stock price at respective period ends</t>
  </si>
  <si>
    <t>AFG</t>
  </si>
  <si>
    <t>Industry</t>
  </si>
  <si>
    <t>1998*</t>
  </si>
  <si>
    <t>2001*</t>
  </si>
  <si>
    <t>2002*</t>
  </si>
  <si>
    <t>* Excludes effects of reserve strengthening relating to asbestos and other environmental matters ("A&amp;E") of 8.0 points in 1998, 3.9 points in 2001, and 1.3 points in 2002.</t>
  </si>
  <si>
    <t>Annuities:</t>
  </si>
  <si>
    <t xml:space="preserve">(1) </t>
  </si>
  <si>
    <t>Annuities, Life &amp; Health</t>
  </si>
  <si>
    <t>Statutory Premiums</t>
  </si>
  <si>
    <t>Fixed</t>
  </si>
  <si>
    <t>Variable</t>
  </si>
  <si>
    <t>Equity-Indexed</t>
  </si>
  <si>
    <t>Total Annuities</t>
  </si>
  <si>
    <t>Life &amp; Health Premiums</t>
  </si>
  <si>
    <t>Total Premiums</t>
  </si>
  <si>
    <t>Gross Investment Income</t>
  </si>
  <si>
    <t>GAFRI</t>
  </si>
  <si>
    <t>Twelve Months Ended</t>
  </si>
  <si>
    <t>for the reversal of previously accrued amounts due to the resolution of certain tax matters.</t>
  </si>
  <si>
    <t>Reflects the 2002 implementation of Statement of Financial Accounting Standards No. 142 relating to the transitional</t>
  </si>
  <si>
    <t>goodwill impairment test.</t>
  </si>
  <si>
    <t>Consolidated Balance Sheet</t>
  </si>
  <si>
    <t>Deferred Acquisition Costs:</t>
  </si>
  <si>
    <t>Property &amp; Casualty Operations</t>
  </si>
  <si>
    <t>Annuity &amp; Life Operations</t>
  </si>
  <si>
    <t>Property &amp; Casualty Insurance Operations</t>
  </si>
  <si>
    <t>Quarterly Historical Underwriting Summaries (GAAP)</t>
  </si>
  <si>
    <t>Annuity, Life &amp; Health Insurance Operations</t>
  </si>
  <si>
    <t>Property &amp; Casualty Insurance Highlights</t>
  </si>
  <si>
    <t>ended December 31, 2001.</t>
  </si>
  <si>
    <t>Includes goodwill amortization expense of $13.7 million ($.20 per share) for the twelve months</t>
  </si>
  <si>
    <t>Annual Summary of Earnings</t>
  </si>
  <si>
    <t>Special Tax Benefits</t>
  </si>
  <si>
    <t>Cumulative Effect of Accounting Change (1)</t>
  </si>
  <si>
    <t>Reflects the 2002 implementation of Statement of Financial Accounting Standards No. 142</t>
  </si>
  <si>
    <t>Price/Book Ratio (Excluding Unrealized Gains (Losses) on Fixed Maturities)</t>
  </si>
  <si>
    <t>Investment Schedule</t>
  </si>
  <si>
    <t>Year Ended</t>
  </si>
  <si>
    <t>Annual Historical Underwriting Summaries (GAAP)</t>
  </si>
  <si>
    <t>QUARTERLY  COMBINED  RATIOS</t>
  </si>
  <si>
    <t xml:space="preserve">    * Excludes effects of reserve strengthening relating to asbestos and other environmental matters ("A&amp;E")</t>
  </si>
  <si>
    <t xml:space="preserve">      of 8.0 points in 1998, 3.9 points in 2001, and 1.3 points in 2002.</t>
  </si>
  <si>
    <t>June 30, 2003</t>
  </si>
  <si>
    <t>Six Months Ended</t>
  </si>
  <si>
    <t>June 30,</t>
  </si>
  <si>
    <t>Pre-tax Earnings from Insurance Operations (1)</t>
  </si>
  <si>
    <t>Core Earnings from Insurance Operations (1)</t>
  </si>
  <si>
    <t>Special Tax Benefits (2)</t>
  </si>
  <si>
    <t>Cumulative Effect of Accounting Change (3)</t>
  </si>
  <si>
    <t>Premium on Redemption of Subsidiary Preferred Stock</t>
  </si>
  <si>
    <t xml:space="preserve">             -</t>
  </si>
  <si>
    <t>Net Earnings Available to Common Shares</t>
  </si>
  <si>
    <t>Basic Earnings (Loss) Per Share Data:</t>
  </si>
  <si>
    <t>Insurance Businesses (1)</t>
  </si>
  <si>
    <t>Tax Resolution Benefit</t>
  </si>
  <si>
    <t>Cumulative Effect of Accounting Change</t>
  </si>
  <si>
    <t>Weighted Average Shares (Basic)</t>
  </si>
  <si>
    <t>Core from Insurance Operations (1)</t>
  </si>
  <si>
    <t>Average number of Diluted Shares</t>
  </si>
  <si>
    <t>Includes 2003 2nd quarter charges of $28.5 million ($.41 per share) for an arbitration decision relating to a 1995 property</t>
  </si>
  <si>
    <t>claim and $6.7 million ($.10 per share) for a reduction in estimated future profitability of in-force fixed annuities, and an</t>
  </si>
  <si>
    <t>adjustment to reduce deferred taxes.</t>
  </si>
  <si>
    <t xml:space="preserve">Reflects tax benefits in the 2003 period relating to the Company's basis in Infinity stock and a tax benefit in the 2002 period </t>
  </si>
  <si>
    <t>relating to the transitional goodwill impairment test and the 2001 implementation of a new</t>
  </si>
  <si>
    <t>accounting standard relating to certain investments.</t>
  </si>
  <si>
    <t>Second</t>
  </si>
  <si>
    <t>P &amp; C Insurance Group (1)</t>
  </si>
  <si>
    <t>Includes Infinity Property and Casualty results through mid-February 2003 and AFG’s direct auto insurance companies through the date of their</t>
  </si>
  <si>
    <t>sale at the end of April 2003.</t>
  </si>
  <si>
    <t>Losses &amp; LAE  (2,3,4)</t>
  </si>
  <si>
    <t>Loss &amp; LAE   (2,3,4)</t>
  </si>
  <si>
    <t>Losses &amp; LAE  (4)</t>
  </si>
  <si>
    <t>Loss &amp; LAE   (4)</t>
  </si>
  <si>
    <t>Includes $43.8 million (10.6 points) charge for the effect of an arbitration decision relating to a claim arising from a discontinued business</t>
  </si>
  <si>
    <t>in the 2003 second quarter.</t>
  </si>
  <si>
    <t>Excludes the effect of a $30 million charge related to an asbestos litigation settlement in the 2002 fourth quarter and the effect of</t>
  </si>
  <si>
    <t>strengthening the A&amp;E loss reserves by $100 million in the 2001 third quarter.</t>
  </si>
  <si>
    <t>Six Months Ended June 30,</t>
  </si>
  <si>
    <t xml:space="preserve">Underwriting Profit (Loss) </t>
  </si>
  <si>
    <t>Includes Infinity Property and Casualty results through mid-February 2003 and AFG’s direct auto insurance companies</t>
  </si>
  <si>
    <t>through the date of their sale at the end of April 2003.</t>
  </si>
  <si>
    <t>Includes $43.8 million (4.6 points) charge for the effect of an arbitration decision relating to a claim arising from a discontinued</t>
  </si>
  <si>
    <t>business in the 2003 second quarter.</t>
  </si>
  <si>
    <t>Excludes the effect of a $30 million charge related to an asbestos litigation settlement in the 2002 fourth quarter and the effect</t>
  </si>
  <si>
    <t>of strengthening the A&amp;E loss reserves by $100 million in the 2001 third quarter.</t>
  </si>
  <si>
    <t xml:space="preserve">    (d)  Includes $43.8 million charge (10.6 points) for the effect of an arbitration decision relating</t>
  </si>
  <si>
    <t xml:space="preserve">           to a claim arising from a discontinued business.</t>
  </si>
  <si>
    <t>2Q03 (d)</t>
  </si>
  <si>
    <t xml:space="preserve"> Six months ended</t>
  </si>
  <si>
    <t>6/30/03</t>
  </si>
  <si>
    <t>Specialty Premium Distribution</t>
  </si>
  <si>
    <t>Through June 30, 2003</t>
  </si>
  <si>
    <t>Total Cash &amp; Investments</t>
  </si>
  <si>
    <t>Fixed Maturities Portfolio</t>
  </si>
  <si>
    <t>· Fixed Maturities Portfolio</t>
  </si>
  <si>
    <t>- Average life of approximately 6 years</t>
  </si>
  <si>
    <t>- Duration of approximately 4 years</t>
  </si>
  <si>
    <t>- Substantially all of the mortgage-backed securities are investment grade (over 95% rated "AAA").</t>
  </si>
  <si>
    <t>Trust Preferred Securities - GAI Subsidiary</t>
  </si>
  <si>
    <t>- 94% Investment Grade</t>
  </si>
  <si>
    <t>- Yield of approximately 6%</t>
  </si>
  <si>
    <t>arbitration decision relating to a claim arising from a discontinued business.</t>
  </si>
  <si>
    <t>For the three and six month periods, includes 10.6 points and 4.6 points, respectively, for the effect of a $43.8 million charge resulting from an</t>
  </si>
  <si>
    <t>Prepared date:  August 19,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</si>
</sst>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General_)"/>
    <numFmt numFmtId="165" formatCode="&quot;$&quot;#,##0.0_);\(&quot;$&quot;#,##0.0\)"/>
    <numFmt numFmtId="166" formatCode="#,##0.0_);\(#,##0.0\)"/>
    <numFmt numFmtId="167" formatCode="#,##0.000_);\(#,##0.000\)"/>
    <numFmt numFmtId="168" formatCode="0.0%"/>
    <numFmt numFmtId="171" formatCode="dd\-mmm\-yy_)"/>
    <numFmt numFmtId="172" formatCode="_(* #,##0.0_);_(* \(#,##0.0\);_(* &quot;-&quot;??_);_(@_)"/>
    <numFmt numFmtId="173" formatCode="_(* #,##0_);_(* \(#,##0\);_(* &quot;-&quot;??_);_(@_)"/>
    <numFmt numFmtId="177" formatCode="&quot;$&quot;#,##0.000_);\(&quot;$&quot;#,##0.000\)"/>
  </numFmts>
  <fonts count="51" x14ac:knownFonts="1">
    <font>
      <sz val="12"/>
      <color indexed="8"/>
      <name val="Helv"/>
    </font>
    <font>
      <b/>
      <sz val="12"/>
      <color indexed="8"/>
      <name val="Helv"/>
    </font>
    <font>
      <sz val="12"/>
      <color indexed="10"/>
      <name val="Helv"/>
    </font>
    <font>
      <sz val="18"/>
      <color indexed="8"/>
      <name val="Helv"/>
    </font>
    <font>
      <sz val="24"/>
      <color indexed="8"/>
      <name val="Helv"/>
    </font>
    <font>
      <sz val="18"/>
      <color indexed="8"/>
      <name val="Arial"/>
    </font>
    <font>
      <sz val="14"/>
      <color indexed="8"/>
      <name val="Arial"/>
    </font>
    <font>
      <b/>
      <sz val="14"/>
      <color indexed="8"/>
      <name val="Arial"/>
    </font>
    <font>
      <sz val="12"/>
      <color indexed="8"/>
      <name val="Helv"/>
    </font>
    <font>
      <b/>
      <sz val="14"/>
      <color indexed="12"/>
      <name val="Arial"/>
      <family val="2"/>
    </font>
    <font>
      <sz val="18"/>
      <color indexed="8"/>
      <name val="Arial"/>
      <family val="2"/>
    </font>
    <font>
      <b/>
      <sz val="20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12"/>
      <name val="Arial"/>
      <family val="2"/>
    </font>
    <font>
      <sz val="10"/>
      <name val="Arial Narrow"/>
    </font>
    <font>
      <sz val="10"/>
      <name val="Arial Narrow"/>
      <family val="2"/>
    </font>
    <font>
      <sz val="12"/>
      <color indexed="8"/>
      <name val="Arial"/>
      <family val="2"/>
    </font>
    <font>
      <b/>
      <sz val="14"/>
      <color indexed="8"/>
      <name val="Arial"/>
    </font>
    <font>
      <b/>
      <sz val="12"/>
      <name val="Helv"/>
    </font>
    <font>
      <b/>
      <sz val="11"/>
      <name val="Helv"/>
    </font>
    <font>
      <sz val="10"/>
      <color indexed="8"/>
      <name val="Arial Narrow"/>
    </font>
    <font>
      <b/>
      <sz val="12"/>
      <name val="Helv"/>
      <family val="2"/>
    </font>
    <font>
      <sz val="12"/>
      <name val="Helv"/>
      <family val="2"/>
    </font>
    <font>
      <b/>
      <u/>
      <sz val="12"/>
      <name val="Helv"/>
      <family val="2"/>
    </font>
    <font>
      <b/>
      <sz val="9"/>
      <name val="Helv"/>
      <family val="2"/>
    </font>
    <font>
      <b/>
      <sz val="12"/>
      <color indexed="12"/>
      <name val="Helv"/>
      <family val="2"/>
    </font>
    <font>
      <sz val="9"/>
      <name val="Arial"/>
      <family val="2"/>
    </font>
    <font>
      <sz val="12"/>
      <color indexed="12"/>
      <name val="Helv"/>
      <family val="2"/>
    </font>
    <font>
      <sz val="12"/>
      <color indexed="8"/>
      <name val="Helv"/>
      <family val="2"/>
    </font>
    <font>
      <sz val="12"/>
      <color indexed="12"/>
      <name val="Helv"/>
    </font>
    <font>
      <sz val="9"/>
      <color indexed="8"/>
      <name val="Arial"/>
      <family val="2"/>
    </font>
    <font>
      <b/>
      <sz val="10"/>
      <name val="Helv"/>
    </font>
    <font>
      <sz val="10"/>
      <name val="Helv"/>
    </font>
    <font>
      <b/>
      <sz val="12"/>
      <name val="Helv"/>
    </font>
    <font>
      <sz val="12"/>
      <name val="Helv"/>
    </font>
    <font>
      <sz val="8"/>
      <color indexed="8"/>
      <name val="Helv"/>
    </font>
    <font>
      <sz val="10"/>
      <color indexed="8"/>
      <name val="Helv"/>
    </font>
    <font>
      <sz val="10"/>
      <name val="Helv"/>
      <family val="2"/>
    </font>
    <font>
      <b/>
      <sz val="10"/>
      <name val="Helv"/>
      <family val="2"/>
    </font>
    <font>
      <sz val="10"/>
      <color indexed="12"/>
      <name val="Helv"/>
    </font>
    <font>
      <sz val="10"/>
      <color indexed="8"/>
      <name val="Helv"/>
    </font>
    <font>
      <b/>
      <u/>
      <sz val="10"/>
      <name val="Helv"/>
      <family val="2"/>
    </font>
    <font>
      <sz val="14"/>
      <color indexed="8"/>
      <name val="Helv"/>
    </font>
    <font>
      <u/>
      <sz val="18"/>
      <color indexed="12"/>
      <name val="Helv"/>
    </font>
    <font>
      <b/>
      <sz val="18"/>
      <color indexed="8"/>
      <name val="Helv"/>
    </font>
    <font>
      <b/>
      <sz val="14"/>
      <color indexed="12"/>
      <name val="Helvetica"/>
      <family val="2"/>
    </font>
    <font>
      <sz val="10"/>
      <name val="Helvetica"/>
      <family val="2"/>
    </font>
    <font>
      <b/>
      <sz val="12"/>
      <color indexed="8"/>
      <name val="Helvetica"/>
      <family val="2"/>
    </font>
    <font>
      <sz val="12"/>
      <name val="Helvetica"/>
      <family val="2"/>
    </font>
    <font>
      <b/>
      <sz val="16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16" fillId="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9" fontId="8" fillId="0" borderId="0" applyFont="0" applyFill="0" applyBorder="0" applyAlignment="0" applyProtection="0"/>
  </cellStyleXfs>
  <cellXfs count="338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/>
    <xf numFmtId="164" fontId="7" fillId="0" borderId="0" xfId="0" applyNumberFormat="1" applyFont="1"/>
    <xf numFmtId="0" fontId="6" fillId="0" borderId="0" xfId="0" applyFont="1"/>
    <xf numFmtId="164" fontId="7" fillId="0" borderId="0" xfId="0" applyNumberFormat="1" applyFont="1" applyProtection="1">
      <protection locked="0"/>
    </xf>
    <xf numFmtId="171" fontId="9" fillId="0" borderId="0" xfId="0" applyNumberFormat="1" applyFont="1" applyProtection="1">
      <protection locked="0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64" fontId="1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4" fontId="8" fillId="0" borderId="0" xfId="0" applyNumberFormat="1" applyFont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68" fontId="8" fillId="0" borderId="0" xfId="0" applyNumberFormat="1" applyFont="1" applyBorder="1"/>
    <xf numFmtId="164" fontId="1" fillId="0" borderId="0" xfId="0" applyNumberFormat="1" applyFont="1" applyBorder="1" applyAlignment="1">
      <alignment horizontal="centerContinuous"/>
    </xf>
    <xf numFmtId="0" fontId="8" fillId="0" borderId="0" xfId="0" applyFont="1" applyBorder="1"/>
    <xf numFmtId="166" fontId="8" fillId="0" borderId="0" xfId="0" applyNumberFormat="1" applyFont="1" applyBorder="1"/>
    <xf numFmtId="164" fontId="1" fillId="0" borderId="0" xfId="0" quotePrefix="1" applyNumberFormat="1" applyFont="1" applyBorder="1" applyAlignment="1">
      <alignment horizontal="center"/>
    </xf>
    <xf numFmtId="166" fontId="8" fillId="0" borderId="0" xfId="0" applyNumberFormat="1" applyFont="1" applyBorder="1" applyProtection="1">
      <protection locked="0"/>
    </xf>
    <xf numFmtId="0" fontId="8" fillId="0" borderId="0" xfId="0" quotePrefix="1" applyFont="1" applyAlignment="1">
      <alignment horizontal="left"/>
    </xf>
    <xf numFmtId="7" fontId="8" fillId="0" borderId="0" xfId="0" applyNumberFormat="1" applyFont="1" applyBorder="1"/>
    <xf numFmtId="165" fontId="8" fillId="0" borderId="0" xfId="0" applyNumberFormat="1" applyFont="1" applyBorder="1"/>
    <xf numFmtId="165" fontId="8" fillId="0" borderId="0" xfId="0" applyNumberFormat="1" applyFont="1" applyBorder="1" applyProtection="1">
      <protection locked="0"/>
    </xf>
    <xf numFmtId="164" fontId="8" fillId="0" borderId="0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quotePrefix="1" applyFont="1" applyAlignment="1">
      <alignment horizontal="left"/>
    </xf>
    <xf numFmtId="164" fontId="1" fillId="0" borderId="0" xfId="0" quotePrefix="1" applyNumberFormat="1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39" fontId="8" fillId="0" borderId="0" xfId="0" applyNumberFormat="1" applyFont="1" applyBorder="1"/>
    <xf numFmtId="0" fontId="18" fillId="0" borderId="0" xfId="0" quotePrefix="1" applyFont="1" applyAlignment="1">
      <alignment horizontal="left"/>
    </xf>
    <xf numFmtId="0" fontId="15" fillId="0" borderId="0" xfId="3"/>
    <xf numFmtId="0" fontId="8" fillId="0" borderId="0" xfId="0" applyFont="1"/>
    <xf numFmtId="164" fontId="14" fillId="0" borderId="0" xfId="0" quotePrefix="1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Protection="1">
      <protection locked="0"/>
    </xf>
    <xf numFmtId="167" fontId="8" fillId="0" borderId="0" xfId="0" applyNumberFormat="1" applyFont="1" applyBorder="1" applyProtection="1">
      <protection locked="0"/>
    </xf>
    <xf numFmtId="167" fontId="8" fillId="0" borderId="0" xfId="0" applyNumberFormat="1" applyFont="1" applyBorder="1"/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1" fillId="0" borderId="0" xfId="3" applyFont="1"/>
    <xf numFmtId="0" fontId="15" fillId="0" borderId="0" xfId="4"/>
    <xf numFmtId="0" fontId="15" fillId="0" borderId="0" xfId="5"/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166" fontId="0" fillId="0" borderId="1" xfId="0" applyNumberFormat="1" applyBorder="1"/>
    <xf numFmtId="165" fontId="0" fillId="0" borderId="0" xfId="0" applyNumberFormat="1" applyBorder="1"/>
    <xf numFmtId="164" fontId="22" fillId="0" borderId="0" xfId="0" applyNumberFormat="1" applyFont="1" applyAlignment="1">
      <alignment horizontal="centerContinuous"/>
    </xf>
    <xf numFmtId="164" fontId="22" fillId="0" borderId="0" xfId="0" applyNumberFormat="1" applyFont="1"/>
    <xf numFmtId="164" fontId="22" fillId="0" borderId="2" xfId="0" applyNumberFormat="1" applyFont="1" applyBorder="1" applyAlignment="1">
      <alignment horizontal="center"/>
    </xf>
    <xf numFmtId="0" fontId="23" fillId="0" borderId="0" xfId="0" applyFont="1"/>
    <xf numFmtId="0" fontId="23" fillId="0" borderId="0" xfId="0" quotePrefix="1" applyFont="1" applyAlignment="1">
      <alignment horizontal="left"/>
    </xf>
    <xf numFmtId="165" fontId="23" fillId="0" borderId="0" xfId="0" applyNumberFormat="1" applyFont="1"/>
    <xf numFmtId="166" fontId="23" fillId="0" borderId="0" xfId="0" applyNumberFormat="1" applyFont="1"/>
    <xf numFmtId="7" fontId="23" fillId="0" borderId="0" xfId="0" applyNumberFormat="1" applyFont="1"/>
    <xf numFmtId="167" fontId="23" fillId="0" borderId="0" xfId="0" applyNumberFormat="1" applyFont="1"/>
    <xf numFmtId="165" fontId="23" fillId="0" borderId="0" xfId="0" applyNumberFormat="1" applyFont="1" applyProtection="1">
      <protection locked="0"/>
    </xf>
    <xf numFmtId="166" fontId="23" fillId="0" borderId="0" xfId="0" applyNumberFormat="1" applyFont="1" applyProtection="1">
      <protection locked="0"/>
    </xf>
    <xf numFmtId="166" fontId="23" fillId="0" borderId="3" xfId="0" applyNumberFormat="1" applyFont="1" applyBorder="1" applyProtection="1">
      <protection locked="0"/>
    </xf>
    <xf numFmtId="164" fontId="22" fillId="0" borderId="4" xfId="0" quotePrefix="1" applyNumberFormat="1" applyFont="1" applyBorder="1" applyAlignment="1">
      <alignment horizontal="center"/>
    </xf>
    <xf numFmtId="165" fontId="23" fillId="0" borderId="1" xfId="0" applyNumberFormat="1" applyFont="1" applyBorder="1"/>
    <xf numFmtId="168" fontId="23" fillId="0" borderId="0" xfId="0" applyNumberFormat="1" applyFont="1"/>
    <xf numFmtId="0" fontId="23" fillId="0" borderId="0" xfId="0" applyFont="1" applyAlignment="1">
      <alignment horizontal="left"/>
    </xf>
    <xf numFmtId="164" fontId="23" fillId="0" borderId="3" xfId="0" applyNumberFormat="1" applyFont="1" applyBorder="1"/>
    <xf numFmtId="166" fontId="23" fillId="0" borderId="3" xfId="0" applyNumberFormat="1" applyFont="1" applyBorder="1"/>
    <xf numFmtId="164" fontId="22" fillId="0" borderId="1" xfId="0" applyNumberFormat="1" applyFont="1" applyBorder="1" applyAlignment="1" applyProtection="1">
      <alignment horizontal="center"/>
      <protection locked="0"/>
    </xf>
    <xf numFmtId="164" fontId="23" fillId="0" borderId="5" xfId="0" applyNumberFormat="1" applyFont="1" applyBorder="1" applyAlignment="1">
      <alignment horizontal="center"/>
    </xf>
    <xf numFmtId="164" fontId="22" fillId="0" borderId="6" xfId="0" applyNumberFormat="1" applyFont="1" applyBorder="1" applyAlignment="1" applyProtection="1">
      <alignment horizontal="center"/>
      <protection locked="0"/>
    </xf>
    <xf numFmtId="164" fontId="22" fillId="0" borderId="0" xfId="0" applyNumberFormat="1" applyFont="1" applyAlignment="1" applyProtection="1">
      <alignment horizontal="center"/>
      <protection locked="0"/>
    </xf>
    <xf numFmtId="164" fontId="23" fillId="0" borderId="7" xfId="0" applyNumberFormat="1" applyFont="1" applyBorder="1" applyAlignment="1">
      <alignment horizontal="center"/>
    </xf>
    <xf numFmtId="164" fontId="22" fillId="0" borderId="3" xfId="0" quotePrefix="1" applyNumberFormat="1" applyFont="1" applyBorder="1" applyAlignment="1">
      <alignment horizontal="center"/>
    </xf>
    <xf numFmtId="164" fontId="22" fillId="0" borderId="1" xfId="0" applyNumberFormat="1" applyFont="1" applyBorder="1"/>
    <xf numFmtId="164" fontId="22" fillId="0" borderId="8" xfId="0" applyNumberFormat="1" applyFont="1" applyBorder="1"/>
    <xf numFmtId="168" fontId="23" fillId="0" borderId="8" xfId="0" applyNumberFormat="1" applyFont="1" applyBorder="1"/>
    <xf numFmtId="164" fontId="22" fillId="0" borderId="0" xfId="0" quotePrefix="1" applyNumberFormat="1" applyFont="1" applyAlignment="1">
      <alignment horizontal="left"/>
    </xf>
    <xf numFmtId="164" fontId="22" fillId="0" borderId="0" xfId="0" applyNumberFormat="1" applyFont="1" applyBorder="1"/>
    <xf numFmtId="0" fontId="22" fillId="0" borderId="0" xfId="0" applyFont="1" applyAlignment="1">
      <alignment horizontal="centerContinuous"/>
    </xf>
    <xf numFmtId="165" fontId="23" fillId="0" borderId="0" xfId="0" applyNumberFormat="1" applyFont="1" applyBorder="1"/>
    <xf numFmtId="164" fontId="22" fillId="0" borderId="0" xfId="0" quotePrefix="1" applyNumberFormat="1" applyFont="1" applyAlignment="1">
      <alignment horizontal="centerContinuous"/>
    </xf>
    <xf numFmtId="164" fontId="22" fillId="0" borderId="3" xfId="0" applyNumberFormat="1" applyFont="1" applyBorder="1" applyAlignment="1">
      <alignment horizontal="centerContinuous"/>
    </xf>
    <xf numFmtId="0" fontId="24" fillId="0" borderId="0" xfId="0" applyFont="1"/>
    <xf numFmtId="164" fontId="24" fillId="0" borderId="0" xfId="0" quotePrefix="1" applyNumberFormat="1" applyFont="1" applyAlignment="1">
      <alignment horizontal="center"/>
    </xf>
    <xf numFmtId="5" fontId="23" fillId="0" borderId="0" xfId="0" applyNumberFormat="1" applyFont="1" applyProtection="1">
      <protection locked="0"/>
    </xf>
    <xf numFmtId="173" fontId="23" fillId="0" borderId="0" xfId="1" applyNumberFormat="1" applyFont="1" applyProtection="1">
      <protection locked="0"/>
    </xf>
    <xf numFmtId="173" fontId="23" fillId="0" borderId="9" xfId="1" applyNumberFormat="1" applyFont="1" applyBorder="1" applyProtection="1">
      <protection locked="0"/>
    </xf>
    <xf numFmtId="173" fontId="23" fillId="0" borderId="3" xfId="1" applyNumberFormat="1" applyFont="1" applyBorder="1"/>
    <xf numFmtId="0" fontId="22" fillId="0" borderId="0" xfId="0" quotePrefix="1" applyFont="1" applyAlignment="1">
      <alignment horizontal="left"/>
    </xf>
    <xf numFmtId="5" fontId="23" fillId="0" borderId="10" xfId="0" applyNumberFormat="1" applyFont="1" applyBorder="1"/>
    <xf numFmtId="5" fontId="23" fillId="0" borderId="10" xfId="1" applyNumberFormat="1" applyFont="1" applyBorder="1"/>
    <xf numFmtId="0" fontId="22" fillId="0" borderId="0" xfId="0" applyFont="1"/>
    <xf numFmtId="5" fontId="23" fillId="0" borderId="10" xfId="1" applyNumberFormat="1" applyFont="1" applyBorder="1" applyProtection="1">
      <protection locked="0"/>
    </xf>
    <xf numFmtId="164" fontId="22" fillId="0" borderId="3" xfId="0" quotePrefix="1" applyNumberFormat="1" applyFont="1" applyBorder="1" applyAlignment="1" applyProtection="1">
      <alignment horizontal="center"/>
      <protection locked="0"/>
    </xf>
    <xf numFmtId="5" fontId="23" fillId="0" borderId="11" xfId="0" applyNumberFormat="1" applyFont="1" applyBorder="1" applyProtection="1">
      <protection locked="0"/>
    </xf>
    <xf numFmtId="0" fontId="15" fillId="0" borderId="0" xfId="5" applyBorder="1"/>
    <xf numFmtId="37" fontId="22" fillId="0" borderId="0" xfId="0" applyNumberFormat="1" applyFont="1"/>
    <xf numFmtId="37" fontId="23" fillId="0" borderId="0" xfId="0" applyNumberFormat="1" applyFont="1"/>
    <xf numFmtId="37" fontId="23" fillId="0" borderId="0" xfId="0" applyNumberFormat="1" applyFont="1" applyProtection="1">
      <protection locked="0"/>
    </xf>
    <xf numFmtId="5" fontId="23" fillId="0" borderId="0" xfId="0" applyNumberFormat="1" applyFont="1"/>
    <xf numFmtId="0" fontId="26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28" fillId="0" borderId="0" xfId="0" quotePrefix="1" applyFont="1" applyAlignment="1">
      <alignment horizontal="center"/>
    </xf>
    <xf numFmtId="168" fontId="0" fillId="0" borderId="0" xfId="0" applyNumberFormat="1"/>
    <xf numFmtId="0" fontId="0" fillId="0" borderId="0" xfId="0" quotePrefix="1" applyAlignment="1">
      <alignment horizontal="center"/>
    </xf>
    <xf numFmtId="164" fontId="29" fillId="0" borderId="0" xfId="0" applyNumberFormat="1" applyFont="1" applyBorder="1"/>
    <xf numFmtId="165" fontId="23" fillId="0" borderId="0" xfId="0" quotePrefix="1" applyNumberFormat="1" applyFont="1" applyAlignment="1">
      <alignment horizontal="left"/>
    </xf>
    <xf numFmtId="0" fontId="29" fillId="0" borderId="0" xfId="0" applyFont="1" applyBorder="1"/>
    <xf numFmtId="164" fontId="22" fillId="0" borderId="0" xfId="0" quotePrefix="1" applyNumberFormat="1" applyFont="1" applyBorder="1" applyAlignment="1">
      <alignment horizontal="center"/>
    </xf>
    <xf numFmtId="166" fontId="23" fillId="0" borderId="0" xfId="0" applyNumberFormat="1" applyFont="1" applyBorder="1"/>
    <xf numFmtId="11" fontId="22" fillId="0" borderId="12" xfId="0" applyNumberFormat="1" applyFont="1" applyBorder="1" applyAlignment="1" applyProtection="1">
      <alignment horizontal="center"/>
      <protection locked="0"/>
    </xf>
    <xf numFmtId="164" fontId="1" fillId="0" borderId="13" xfId="0" applyNumberFormat="1" applyFont="1" applyBorder="1" applyAlignment="1">
      <alignment horizontal="center"/>
    </xf>
    <xf numFmtId="164" fontId="1" fillId="0" borderId="0" xfId="0" applyNumberFormat="1" applyFont="1"/>
    <xf numFmtId="164" fontId="1" fillId="0" borderId="4" xfId="0" quotePrefix="1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5" fontId="0" fillId="0" borderId="8" xfId="0" applyNumberFormat="1" applyBorder="1"/>
    <xf numFmtId="165" fontId="0" fillId="0" borderId="0" xfId="0" quotePrefix="1" applyNumberFormat="1" applyAlignment="1">
      <alignment horizontal="left"/>
    </xf>
    <xf numFmtId="164" fontId="1" fillId="0" borderId="0" xfId="0" applyNumberFormat="1" applyFont="1" applyAlignment="1">
      <alignment horizontal="centerContinuous"/>
    </xf>
    <xf numFmtId="164" fontId="22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Continuous"/>
    </xf>
    <xf numFmtId="11" fontId="22" fillId="0" borderId="1" xfId="0" quotePrefix="1" applyNumberFormat="1" applyFont="1" applyBorder="1" applyAlignment="1" applyProtection="1">
      <alignment horizontal="center"/>
      <protection locked="0"/>
    </xf>
    <xf numFmtId="0" fontId="8" fillId="0" borderId="0" xfId="0" quotePrefix="1" applyFont="1" applyBorder="1" applyAlignment="1"/>
    <xf numFmtId="164" fontId="1" fillId="0" borderId="14" xfId="0" applyNumberFormat="1" applyFont="1" applyBorder="1" applyAlignment="1">
      <alignment horizontal="centerContinuous"/>
    </xf>
    <xf numFmtId="0" fontId="30" fillId="0" borderId="0" xfId="0" quotePrefix="1" applyFont="1" applyAlignment="1">
      <alignment horizontal="center"/>
    </xf>
    <xf numFmtId="164" fontId="31" fillId="0" borderId="0" xfId="0" quotePrefix="1" applyNumberFormat="1" applyFont="1" applyAlignment="1">
      <alignment horizontal="left"/>
    </xf>
    <xf numFmtId="10" fontId="0" fillId="0" borderId="0" xfId="0" applyNumberFormat="1"/>
    <xf numFmtId="10" fontId="0" fillId="0" borderId="1" xfId="0" applyNumberFormat="1" applyBorder="1"/>
    <xf numFmtId="0" fontId="8" fillId="0" borderId="0" xfId="0" quotePrefix="1" applyFont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164" fontId="14" fillId="0" borderId="0" xfId="0" applyNumberFormat="1" applyFont="1" applyAlignment="1" applyProtection="1">
      <alignment horizontal="center"/>
      <protection locked="0"/>
    </xf>
    <xf numFmtId="164" fontId="32" fillId="0" borderId="0" xfId="0" quotePrefix="1" applyNumberFormat="1" applyFont="1" applyBorder="1" applyAlignment="1">
      <alignment horizontal="center"/>
    </xf>
    <xf numFmtId="164" fontId="32" fillId="0" borderId="0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65" fontId="33" fillId="0" borderId="0" xfId="0" applyNumberFormat="1" applyFont="1" applyAlignment="1">
      <alignment horizontal="center"/>
    </xf>
    <xf numFmtId="172" fontId="33" fillId="0" borderId="0" xfId="0" applyNumberFormat="1" applyFont="1" applyAlignment="1">
      <alignment horizontal="center"/>
    </xf>
    <xf numFmtId="172" fontId="33" fillId="0" borderId="0" xfId="0" applyNumberFormat="1" applyFont="1" applyBorder="1" applyAlignment="1">
      <alignment horizontal="center"/>
    </xf>
    <xf numFmtId="166" fontId="33" fillId="0" borderId="0" xfId="0" applyNumberFormat="1" applyFont="1" applyBorder="1" applyAlignment="1">
      <alignment horizontal="center"/>
    </xf>
    <xf numFmtId="166" fontId="33" fillId="0" borderId="0" xfId="0" applyNumberFormat="1" applyFont="1" applyAlignment="1">
      <alignment horizontal="center"/>
    </xf>
    <xf numFmtId="43" fontId="33" fillId="0" borderId="0" xfId="0" applyNumberFormat="1" applyFont="1" applyAlignment="1">
      <alignment horizontal="center"/>
    </xf>
    <xf numFmtId="167" fontId="33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Continuous"/>
    </xf>
    <xf numFmtId="0" fontId="8" fillId="0" borderId="0" xfId="0" applyFont="1" applyAlignment="1">
      <alignment horizontal="centerContinuous"/>
    </xf>
    <xf numFmtId="168" fontId="22" fillId="0" borderId="1" xfId="0" applyNumberFormat="1" applyFont="1" applyBorder="1"/>
    <xf numFmtId="164" fontId="1" fillId="0" borderId="0" xfId="0" quotePrefix="1" applyNumberFormat="1" applyFont="1" applyAlignment="1">
      <alignment horizontal="left"/>
    </xf>
    <xf numFmtId="164" fontId="8" fillId="0" borderId="0" xfId="0" quotePrefix="1" applyNumberFormat="1" applyFont="1" applyAlignment="1">
      <alignment horizontal="left"/>
    </xf>
    <xf numFmtId="164" fontId="8" fillId="0" borderId="0" xfId="0" applyNumberFormat="1" applyFont="1" applyBorder="1" applyAlignment="1">
      <alignment horizontal="centerContinuous"/>
    </xf>
    <xf numFmtId="11" fontId="22" fillId="0" borderId="0" xfId="0" quotePrefix="1" applyNumberFormat="1" applyFont="1" applyBorder="1" applyAlignment="1" applyProtection="1">
      <alignment horizontal="center"/>
      <protection locked="0"/>
    </xf>
    <xf numFmtId="165" fontId="23" fillId="0" borderId="0" xfId="0" quotePrefix="1" applyNumberFormat="1" applyFont="1" applyBorder="1" applyAlignment="1">
      <alignment horizontal="left"/>
    </xf>
    <xf numFmtId="168" fontId="23" fillId="0" borderId="0" xfId="0" applyNumberFormat="1" applyFont="1" applyBorder="1"/>
    <xf numFmtId="164" fontId="8" fillId="0" borderId="0" xfId="0" applyNumberFormat="1" applyFont="1" applyBorder="1" applyAlignment="1"/>
    <xf numFmtId="0" fontId="8" fillId="0" borderId="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9" xfId="0" applyFont="1" applyBorder="1" applyAlignment="1">
      <alignment horizontal="centerContinuous"/>
    </xf>
    <xf numFmtId="164" fontId="1" fillId="0" borderId="12" xfId="0" quotePrefix="1" applyNumberFormat="1" applyFont="1" applyBorder="1" applyAlignment="1">
      <alignment horizontal="centerContinuous"/>
    </xf>
    <xf numFmtId="164" fontId="22" fillId="0" borderId="15" xfId="0" applyNumberFormat="1" applyFont="1" applyBorder="1" applyAlignment="1">
      <alignment horizontal="center"/>
    </xf>
    <xf numFmtId="164" fontId="22" fillId="0" borderId="16" xfId="0" quotePrefix="1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35" fillId="0" borderId="14" xfId="0" applyFont="1" applyBorder="1" applyAlignment="1">
      <alignment horizontal="centerContinuous"/>
    </xf>
    <xf numFmtId="0" fontId="35" fillId="0" borderId="0" xfId="0" applyFont="1" applyBorder="1" applyAlignment="1">
      <alignment horizontal="centerContinuous"/>
    </xf>
    <xf numFmtId="0" fontId="35" fillId="0" borderId="0" xfId="0" applyFont="1" applyBorder="1"/>
    <xf numFmtId="164" fontId="34" fillId="0" borderId="17" xfId="0" quotePrefix="1" applyNumberFormat="1" applyFont="1" applyBorder="1" applyAlignment="1">
      <alignment horizontal="center"/>
    </xf>
    <xf numFmtId="0" fontId="35" fillId="0" borderId="9" xfId="0" applyFont="1" applyBorder="1"/>
    <xf numFmtId="164" fontId="1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35" fillId="0" borderId="0" xfId="0" applyNumberFormat="1" applyFont="1"/>
    <xf numFmtId="0" fontId="35" fillId="0" borderId="0" xfId="0" applyFont="1"/>
    <xf numFmtId="172" fontId="35" fillId="0" borderId="0" xfId="0" applyNumberFormat="1" applyFont="1"/>
    <xf numFmtId="172" fontId="35" fillId="0" borderId="1" xfId="0" applyNumberFormat="1" applyFont="1" applyBorder="1"/>
    <xf numFmtId="172" fontId="35" fillId="0" borderId="0" xfId="0" applyNumberFormat="1" applyFont="1" applyProtection="1">
      <protection locked="0"/>
    </xf>
    <xf numFmtId="172" fontId="35" fillId="0" borderId="0" xfId="0" applyNumberFormat="1" applyFont="1" applyAlignment="1">
      <alignment horizontal="center"/>
    </xf>
    <xf numFmtId="166" fontId="35" fillId="0" borderId="1" xfId="0" applyNumberFormat="1" applyFont="1" applyBorder="1"/>
    <xf numFmtId="165" fontId="35" fillId="0" borderId="11" xfId="0" applyNumberFormat="1" applyFont="1" applyBorder="1"/>
    <xf numFmtId="166" fontId="35" fillId="0" borderId="0" xfId="0" applyNumberFormat="1" applyFont="1"/>
    <xf numFmtId="7" fontId="35" fillId="0" borderId="0" xfId="0" applyNumberFormat="1" applyFont="1"/>
    <xf numFmtId="43" fontId="35" fillId="0" borderId="0" xfId="0" applyNumberFormat="1" applyFont="1"/>
    <xf numFmtId="7" fontId="35" fillId="0" borderId="10" xfId="0" applyNumberFormat="1" applyFont="1" applyBorder="1"/>
    <xf numFmtId="167" fontId="35" fillId="0" borderId="0" xfId="0" applyNumberFormat="1" applyFont="1"/>
    <xf numFmtId="164" fontId="1" fillId="0" borderId="0" xfId="0" applyNumberFormat="1" applyFont="1" applyBorder="1" applyAlignment="1" applyProtection="1">
      <alignment horizontal="centerContinuous"/>
      <protection locked="0"/>
    </xf>
    <xf numFmtId="172" fontId="33" fillId="0" borderId="0" xfId="0" quotePrefix="1" applyNumberFormat="1" applyFont="1"/>
    <xf numFmtId="0" fontId="34" fillId="0" borderId="18" xfId="0" quotePrefix="1" applyFont="1" applyBorder="1" applyAlignment="1">
      <alignment horizontal="centerContinuous"/>
    </xf>
    <xf numFmtId="0" fontId="34" fillId="0" borderId="19" xfId="0" applyFont="1" applyBorder="1" applyAlignment="1">
      <alignment horizontal="centerContinuous"/>
    </xf>
    <xf numFmtId="0" fontId="34" fillId="0" borderId="20" xfId="0" applyFont="1" applyBorder="1" applyAlignment="1">
      <alignment horizontal="centerContinuous"/>
    </xf>
    <xf numFmtId="0" fontId="34" fillId="0" borderId="17" xfId="0" applyFont="1" applyBorder="1" applyAlignment="1">
      <alignment horizontal="centerContinuous"/>
    </xf>
    <xf numFmtId="164" fontId="34" fillId="0" borderId="20" xfId="0" quotePrefix="1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34" fillId="0" borderId="1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35" fillId="0" borderId="0" xfId="0" applyNumberFormat="1" applyFont="1"/>
    <xf numFmtId="0" fontId="32" fillId="0" borderId="0" xfId="0" applyFont="1" applyBorder="1" applyAlignment="1">
      <alignment horizontal="center"/>
    </xf>
    <xf numFmtId="0" fontId="23" fillId="0" borderId="0" xfId="0" applyFont="1" applyBorder="1"/>
    <xf numFmtId="165" fontId="33" fillId="0" borderId="0" xfId="0" quotePrefix="1" applyNumberFormat="1" applyFont="1" applyAlignment="1">
      <alignment horizontal="center"/>
    </xf>
    <xf numFmtId="172" fontId="33" fillId="0" borderId="0" xfId="0" quotePrefix="1" applyNumberFormat="1" applyFont="1" applyAlignment="1">
      <alignment horizontal="center"/>
    </xf>
    <xf numFmtId="172" fontId="35" fillId="0" borderId="9" xfId="0" applyNumberFormat="1" applyFont="1" applyBorder="1"/>
    <xf numFmtId="39" fontId="8" fillId="0" borderId="0" xfId="0" quotePrefix="1" applyNumberFormat="1" applyFont="1" applyBorder="1" applyAlignment="1">
      <alignment horizontal="center"/>
    </xf>
    <xf numFmtId="165" fontId="33" fillId="0" borderId="0" xfId="0" applyNumberFormat="1" applyFont="1" applyBorder="1" applyAlignment="1">
      <alignment horizontal="center"/>
    </xf>
    <xf numFmtId="7" fontId="33" fillId="0" borderId="0" xfId="0" applyNumberFormat="1" applyFont="1" applyAlignment="1">
      <alignment horizontal="center"/>
    </xf>
    <xf numFmtId="39" fontId="8" fillId="0" borderId="0" xfId="0" applyNumberFormat="1" applyFont="1" applyBorder="1" applyProtection="1">
      <protection locked="0"/>
    </xf>
    <xf numFmtId="39" fontId="35" fillId="0" borderId="0" xfId="0" quotePrefix="1" applyNumberFormat="1" applyFont="1" applyAlignment="1">
      <alignment horizontal="center"/>
    </xf>
    <xf numFmtId="39" fontId="33" fillId="0" borderId="0" xfId="0" applyNumberFormat="1" applyFont="1" applyAlignment="1">
      <alignment horizontal="center"/>
    </xf>
    <xf numFmtId="7" fontId="33" fillId="0" borderId="0" xfId="0" applyNumberFormat="1" applyFont="1" applyBorder="1" applyAlignment="1">
      <alignment horizontal="center"/>
    </xf>
    <xf numFmtId="7" fontId="8" fillId="0" borderId="0" xfId="0" applyNumberFormat="1" applyFont="1" applyBorder="1" applyProtection="1">
      <protection locked="0"/>
    </xf>
    <xf numFmtId="39" fontId="35" fillId="0" borderId="0" xfId="0" applyNumberFormat="1" applyFont="1"/>
    <xf numFmtId="168" fontId="8" fillId="0" borderId="0" xfId="0" quotePrefix="1" applyNumberFormat="1" applyFont="1" applyBorder="1" applyAlignment="1" applyProtection="1">
      <alignment horizontal="right"/>
      <protection locked="0"/>
    </xf>
    <xf numFmtId="168" fontId="35" fillId="0" borderId="0" xfId="0" quotePrefix="1" applyNumberFormat="1" applyFont="1" applyAlignment="1" applyProtection="1">
      <alignment horizontal="right"/>
      <protection locked="0"/>
    </xf>
    <xf numFmtId="0" fontId="0" fillId="0" borderId="0" xfId="0" quotePrefix="1"/>
    <xf numFmtId="168" fontId="0" fillId="0" borderId="0" xfId="0" applyNumberFormat="1" applyBorder="1"/>
    <xf numFmtId="164" fontId="8" fillId="0" borderId="0" xfId="0" applyNumberFormat="1" applyFont="1" applyAlignment="1">
      <alignment horizontal="left"/>
    </xf>
    <xf numFmtId="0" fontId="0" fillId="0" borderId="7" xfId="0" applyBorder="1"/>
    <xf numFmtId="164" fontId="1" fillId="0" borderId="12" xfId="0" applyNumberFormat="1" applyFont="1" applyBorder="1"/>
    <xf numFmtId="164" fontId="1" fillId="0" borderId="1" xfId="0" quotePrefix="1" applyNumberFormat="1" applyFont="1" applyBorder="1" applyAlignment="1">
      <alignment horizontal="centerContinuous"/>
    </xf>
    <xf numFmtId="164" fontId="1" fillId="0" borderId="1" xfId="0" applyNumberFormat="1" applyFont="1" applyBorder="1" applyAlignment="1">
      <alignment horizontal="centerContinuous"/>
    </xf>
    <xf numFmtId="164" fontId="1" fillId="0" borderId="18" xfId="0" applyNumberFormat="1" applyFont="1" applyBorder="1" applyAlignment="1">
      <alignment horizontal="centerContinuous"/>
    </xf>
    <xf numFmtId="164" fontId="1" fillId="0" borderId="19" xfId="0" applyNumberFormat="1" applyFont="1" applyBorder="1" applyAlignment="1">
      <alignment horizontal="centerContinuous"/>
    </xf>
    <xf numFmtId="164" fontId="1" fillId="0" borderId="7" xfId="0" applyNumberFormat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8" fontId="0" fillId="0" borderId="1" xfId="0" applyNumberFormat="1" applyBorder="1"/>
    <xf numFmtId="164" fontId="1" fillId="0" borderId="22" xfId="0" quotePrefix="1" applyNumberFormat="1" applyFont="1" applyBorder="1" applyAlignment="1">
      <alignment horizontal="centerContinuous"/>
    </xf>
    <xf numFmtId="164" fontId="24" fillId="0" borderId="0" xfId="0" quotePrefix="1" applyNumberFormat="1" applyFont="1" applyBorder="1" applyAlignment="1">
      <alignment horizontal="center"/>
    </xf>
    <xf numFmtId="5" fontId="23" fillId="0" borderId="0" xfId="0" applyNumberFormat="1" applyFont="1" applyBorder="1" applyProtection="1">
      <protection locked="0"/>
    </xf>
    <xf numFmtId="173" fontId="23" fillId="0" borderId="0" xfId="1" applyNumberFormat="1" applyFont="1" applyBorder="1" applyProtection="1">
      <protection locked="0"/>
    </xf>
    <xf numFmtId="173" fontId="23" fillId="0" borderId="0" xfId="1" applyNumberFormat="1" applyFont="1" applyBorder="1"/>
    <xf numFmtId="5" fontId="23" fillId="0" borderId="0" xfId="1" applyNumberFormat="1" applyFont="1" applyBorder="1"/>
    <xf numFmtId="164" fontId="22" fillId="0" borderId="3" xfId="0" applyNumberFormat="1" applyFont="1" applyBorder="1" applyAlignment="1" applyProtection="1">
      <alignment horizontal="centerContinuous"/>
      <protection locked="0"/>
    </xf>
    <xf numFmtId="0" fontId="23" fillId="0" borderId="0" xfId="0" quotePrefix="1" applyFont="1" applyAlignment="1">
      <alignment horizontal="right"/>
    </xf>
    <xf numFmtId="177" fontId="35" fillId="0" borderId="0" xfId="0" applyNumberFormat="1" applyFont="1" applyBorder="1"/>
    <xf numFmtId="39" fontId="23" fillId="0" borderId="0" xfId="0" applyNumberFormat="1" applyFont="1" applyProtection="1">
      <protection locked="0"/>
    </xf>
    <xf numFmtId="0" fontId="34" fillId="0" borderId="0" xfId="0" applyFont="1"/>
    <xf numFmtId="165" fontId="34" fillId="0" borderId="23" xfId="0" applyNumberFormat="1" applyFont="1" applyBorder="1"/>
    <xf numFmtId="165" fontId="34" fillId="0" borderId="14" xfId="0" applyNumberFormat="1" applyFont="1" applyBorder="1"/>
    <xf numFmtId="165" fontId="35" fillId="0" borderId="0" xfId="0" applyNumberFormat="1" applyFont="1" applyBorder="1"/>
    <xf numFmtId="165" fontId="34" fillId="0" borderId="1" xfId="0" applyNumberFormat="1" applyFont="1" applyBorder="1"/>
    <xf numFmtId="165" fontId="34" fillId="0" borderId="0" xfId="0" applyNumberFormat="1" applyFont="1" applyBorder="1"/>
    <xf numFmtId="0" fontId="2" fillId="0" borderId="0" xfId="0" applyFont="1"/>
    <xf numFmtId="168" fontId="2" fillId="0" borderId="0" xfId="6" applyNumberFormat="1" applyFont="1"/>
    <xf numFmtId="0" fontId="30" fillId="0" borderId="0" xfId="0" applyFont="1"/>
    <xf numFmtId="168" fontId="30" fillId="0" borderId="0" xfId="6" applyNumberFormat="1" applyFont="1"/>
    <xf numFmtId="0" fontId="37" fillId="0" borderId="0" xfId="0" applyFont="1" applyBorder="1"/>
    <xf numFmtId="37" fontId="38" fillId="0" borderId="0" xfId="0" applyNumberFormat="1" applyFont="1"/>
    <xf numFmtId="37" fontId="39" fillId="0" borderId="3" xfId="0" applyNumberFormat="1" applyFont="1" applyBorder="1"/>
    <xf numFmtId="164" fontId="1" fillId="0" borderId="0" xfId="0" applyNumberFormat="1" applyFont="1" applyAlignment="1">
      <alignment horizontal="left"/>
    </xf>
    <xf numFmtId="5" fontId="23" fillId="0" borderId="9" xfId="0" applyNumberFormat="1" applyFont="1" applyBorder="1"/>
    <xf numFmtId="5" fontId="22" fillId="0" borderId="0" xfId="0" applyNumberFormat="1" applyFont="1"/>
    <xf numFmtId="5" fontId="22" fillId="0" borderId="0" xfId="0" applyNumberFormat="1" applyFont="1" applyBorder="1"/>
    <xf numFmtId="5" fontId="22" fillId="0" borderId="8" xfId="0" applyNumberFormat="1" applyFont="1" applyBorder="1"/>
    <xf numFmtId="0" fontId="15" fillId="0" borderId="0" xfId="4" applyFont="1"/>
    <xf numFmtId="37" fontId="39" fillId="0" borderId="0" xfId="0" applyNumberFormat="1" applyFont="1" applyAlignment="1">
      <alignment horizontal="center"/>
    </xf>
    <xf numFmtId="5" fontId="40" fillId="0" borderId="0" xfId="0" applyNumberFormat="1" applyFont="1" applyBorder="1" applyProtection="1">
      <protection locked="0"/>
    </xf>
    <xf numFmtId="5" fontId="41" fillId="0" borderId="0" xfId="0" applyNumberFormat="1" applyFont="1" applyBorder="1"/>
    <xf numFmtId="37" fontId="39" fillId="0" borderId="0" xfId="0" applyNumberFormat="1" applyFont="1"/>
    <xf numFmtId="37" fontId="40" fillId="0" borderId="0" xfId="0" applyNumberFormat="1" applyFont="1" applyBorder="1" applyProtection="1">
      <protection locked="0"/>
    </xf>
    <xf numFmtId="37" fontId="41" fillId="0" borderId="0" xfId="0" applyNumberFormat="1" applyFont="1" applyBorder="1"/>
    <xf numFmtId="5" fontId="38" fillId="0" borderId="0" xfId="0" applyNumberFormat="1" applyFont="1" applyFill="1" applyProtection="1">
      <protection locked="0"/>
    </xf>
    <xf numFmtId="5" fontId="38" fillId="0" borderId="0" xfId="0" applyNumberFormat="1" applyFont="1" applyProtection="1">
      <protection locked="0"/>
    </xf>
    <xf numFmtId="5" fontId="38" fillId="0" borderId="0" xfId="0" applyNumberFormat="1" applyFont="1"/>
    <xf numFmtId="37" fontId="38" fillId="0" borderId="0" xfId="0" applyNumberFormat="1" applyFont="1" applyProtection="1">
      <protection locked="0"/>
    </xf>
    <xf numFmtId="37" fontId="38" fillId="0" borderId="0" xfId="0" applyNumberFormat="1" applyFont="1" applyFill="1" applyProtection="1">
      <protection locked="0"/>
    </xf>
    <xf numFmtId="37" fontId="38" fillId="0" borderId="0" xfId="0" applyNumberFormat="1" applyFont="1" applyFill="1" applyBorder="1" applyProtection="1">
      <protection locked="0"/>
    </xf>
    <xf numFmtId="37" fontId="38" fillId="0" borderId="0" xfId="0" applyNumberFormat="1" applyFont="1" applyBorder="1" applyProtection="1">
      <protection locked="0"/>
    </xf>
    <xf numFmtId="37" fontId="38" fillId="0" borderId="0" xfId="0" applyNumberFormat="1" applyFont="1" applyBorder="1"/>
    <xf numFmtId="0" fontId="38" fillId="0" borderId="0" xfId="0" applyFont="1"/>
    <xf numFmtId="37" fontId="38" fillId="0" borderId="9" xfId="0" applyNumberFormat="1" applyFont="1" applyBorder="1"/>
    <xf numFmtId="37" fontId="38" fillId="0" borderId="9" xfId="0" applyNumberFormat="1" applyFont="1" applyBorder="1" applyProtection="1">
      <protection locked="0"/>
    </xf>
    <xf numFmtId="0" fontId="38" fillId="0" borderId="9" xfId="0" applyFont="1" applyBorder="1"/>
    <xf numFmtId="0" fontId="39" fillId="0" borderId="9" xfId="0" quotePrefix="1" applyFont="1" applyBorder="1" applyAlignment="1">
      <alignment horizontal="center"/>
    </xf>
    <xf numFmtId="0" fontId="39" fillId="0" borderId="0" xfId="0" quotePrefix="1" applyFont="1" applyAlignment="1">
      <alignment horizontal="center"/>
    </xf>
    <xf numFmtId="0" fontId="42" fillId="0" borderId="0" xfId="0" quotePrefix="1" applyFont="1" applyAlignment="1">
      <alignment horizontal="center"/>
    </xf>
    <xf numFmtId="0" fontId="38" fillId="0" borderId="0" xfId="0" quotePrefix="1" applyFont="1" applyAlignment="1">
      <alignment horizontal="left"/>
    </xf>
    <xf numFmtId="37" fontId="38" fillId="0" borderId="0" xfId="0" quotePrefix="1" applyNumberFormat="1" applyFont="1" applyAlignment="1">
      <alignment horizontal="left"/>
    </xf>
    <xf numFmtId="5" fontId="38" fillId="0" borderId="10" xfId="0" applyNumberFormat="1" applyFont="1" applyBorder="1" applyProtection="1">
      <protection locked="0"/>
    </xf>
    <xf numFmtId="164" fontId="34" fillId="0" borderId="12" xfId="0" applyNumberFormat="1" applyFont="1" applyBorder="1" applyAlignment="1">
      <alignment horizontal="centerContinuous"/>
    </xf>
    <xf numFmtId="165" fontId="37" fillId="0" borderId="0" xfId="0" applyNumberFormat="1" applyFont="1" applyBorder="1"/>
    <xf numFmtId="166" fontId="37" fillId="0" borderId="0" xfId="0" applyNumberFormat="1" applyFont="1" applyBorder="1"/>
    <xf numFmtId="166" fontId="37" fillId="0" borderId="0" xfId="0" applyNumberFormat="1" applyFont="1" applyBorder="1" applyProtection="1">
      <protection locked="0"/>
    </xf>
    <xf numFmtId="39" fontId="37" fillId="0" borderId="0" xfId="0" quotePrefix="1" applyNumberFormat="1" applyFont="1" applyBorder="1" applyAlignment="1">
      <alignment horizontal="center"/>
    </xf>
    <xf numFmtId="7" fontId="37" fillId="0" borderId="0" xfId="0" applyNumberFormat="1" applyFont="1" applyBorder="1"/>
    <xf numFmtId="39" fontId="37" fillId="0" borderId="0" xfId="0" applyNumberFormat="1" applyFont="1" applyBorder="1"/>
    <xf numFmtId="167" fontId="37" fillId="0" borderId="0" xfId="0" applyNumberFormat="1" applyFont="1" applyBorder="1" applyProtection="1">
      <protection locked="0"/>
    </xf>
    <xf numFmtId="167" fontId="37" fillId="0" borderId="0" xfId="0" applyNumberFormat="1" applyFont="1" applyBorder="1"/>
    <xf numFmtId="168" fontId="37" fillId="0" borderId="0" xfId="0" quotePrefix="1" applyNumberFormat="1" applyFont="1" applyBorder="1" applyAlignment="1" applyProtection="1">
      <alignment horizontal="right"/>
      <protection locked="0"/>
    </xf>
    <xf numFmtId="166" fontId="37" fillId="0" borderId="0" xfId="0" quotePrefix="1" applyNumberFormat="1" applyFont="1" applyBorder="1"/>
    <xf numFmtId="0" fontId="0" fillId="0" borderId="0" xfId="0" applyAlignment="1">
      <alignment vertical="top"/>
    </xf>
    <xf numFmtId="37" fontId="39" fillId="0" borderId="0" xfId="0" applyNumberFormat="1" applyFont="1" applyBorder="1"/>
    <xf numFmtId="164" fontId="8" fillId="0" borderId="0" xfId="0" applyNumberFormat="1" applyFont="1" applyBorder="1" applyAlignment="1">
      <alignment horizontal="left"/>
    </xf>
    <xf numFmtId="0" fontId="43" fillId="0" borderId="0" xfId="0" applyFont="1" applyAlignment="1">
      <alignment horizontal="centerContinuous"/>
    </xf>
    <xf numFmtId="5" fontId="34" fillId="0" borderId="0" xfId="0" applyNumberFormat="1" applyFont="1"/>
    <xf numFmtId="0" fontId="1" fillId="0" borderId="0" xfId="0" applyFont="1"/>
    <xf numFmtId="164" fontId="34" fillId="0" borderId="0" xfId="0" applyNumberFormat="1" applyFont="1" applyBorder="1" applyAlignment="1">
      <alignment horizontal="centerContinuous"/>
    </xf>
    <xf numFmtId="0" fontId="34" fillId="0" borderId="0" xfId="0" applyFont="1" applyBorder="1" applyAlignment="1">
      <alignment horizontal="centerContinuous"/>
    </xf>
    <xf numFmtId="164" fontId="34" fillId="0" borderId="0" xfId="0" quotePrefix="1" applyNumberFormat="1" applyFont="1" applyBorder="1" applyAlignment="1">
      <alignment horizontal="center"/>
    </xf>
    <xf numFmtId="164" fontId="34" fillId="0" borderId="0" xfId="0" applyNumberFormat="1" applyFont="1" applyBorder="1" applyAlignment="1">
      <alignment horizontal="center"/>
    </xf>
    <xf numFmtId="172" fontId="35" fillId="0" borderId="0" xfId="0" applyNumberFormat="1" applyFont="1" applyBorder="1"/>
    <xf numFmtId="172" fontId="35" fillId="0" borderId="0" xfId="0" applyNumberFormat="1" applyFont="1" applyBorder="1" applyProtection="1">
      <protection locked="0"/>
    </xf>
    <xf numFmtId="172" fontId="33" fillId="0" borderId="0" xfId="0" quotePrefix="1" applyNumberFormat="1" applyFont="1" applyBorder="1"/>
    <xf numFmtId="172" fontId="35" fillId="0" borderId="0" xfId="0" applyNumberFormat="1" applyFont="1" applyBorder="1" applyAlignment="1">
      <alignment horizontal="center"/>
    </xf>
    <xf numFmtId="166" fontId="35" fillId="0" borderId="0" xfId="0" applyNumberFormat="1" applyFont="1" applyBorder="1"/>
    <xf numFmtId="39" fontId="35" fillId="0" borderId="0" xfId="0" quotePrefix="1" applyNumberFormat="1" applyFont="1" applyBorder="1" applyAlignment="1">
      <alignment horizontal="center"/>
    </xf>
    <xf numFmtId="43" fontId="35" fillId="0" borderId="0" xfId="0" applyNumberFormat="1" applyFont="1" applyBorder="1"/>
    <xf numFmtId="7" fontId="35" fillId="0" borderId="0" xfId="0" applyNumberFormat="1" applyFont="1" applyBorder="1"/>
    <xf numFmtId="39" fontId="35" fillId="0" borderId="0" xfId="0" applyNumberFormat="1" applyFont="1" applyBorder="1"/>
    <xf numFmtId="167" fontId="35" fillId="0" borderId="0" xfId="0" applyNumberFormat="1" applyFont="1" applyBorder="1"/>
    <xf numFmtId="0" fontId="44" fillId="0" borderId="0" xfId="0" applyFont="1" applyAlignment="1">
      <alignment horizontal="centerContinuous"/>
    </xf>
    <xf numFmtId="0" fontId="37" fillId="0" borderId="0" xfId="0" quotePrefix="1" applyFont="1"/>
    <xf numFmtId="0" fontId="37" fillId="0" borderId="0" xfId="0" applyFont="1"/>
    <xf numFmtId="37" fontId="22" fillId="0" borderId="0" xfId="0" applyNumberFormat="1" applyFont="1" applyAlignment="1">
      <alignment horizontal="centerContinuous"/>
    </xf>
    <xf numFmtId="37" fontId="23" fillId="0" borderId="0" xfId="0" applyNumberFormat="1" applyFont="1" applyAlignment="1">
      <alignment horizontal="centerContinuous"/>
    </xf>
    <xf numFmtId="37" fontId="22" fillId="0" borderId="0" xfId="0" quotePrefix="1" applyNumberFormat="1" applyFont="1" applyAlignment="1">
      <alignment horizontal="centerContinuous"/>
    </xf>
    <xf numFmtId="37" fontId="22" fillId="0" borderId="0" xfId="0" quotePrefix="1" applyNumberFormat="1" applyFont="1" applyAlignment="1" applyProtection="1">
      <alignment horizontal="centerContinuous"/>
      <protection locked="0"/>
    </xf>
    <xf numFmtId="37" fontId="23" fillId="0" borderId="0" xfId="0" applyNumberFormat="1" applyFont="1" applyAlignment="1" applyProtection="1">
      <alignment horizontal="centerContinuous"/>
      <protection locked="0"/>
    </xf>
    <xf numFmtId="11" fontId="22" fillId="0" borderId="12" xfId="0" applyNumberFormat="1" applyFont="1" applyBorder="1" applyAlignment="1" applyProtection="1">
      <alignment horizontal="centerContinuous"/>
      <protection locked="0"/>
    </xf>
    <xf numFmtId="11" fontId="22" fillId="0" borderId="1" xfId="0" quotePrefix="1" applyNumberFormat="1" applyFont="1" applyBorder="1" applyAlignment="1" applyProtection="1">
      <alignment horizontal="centerContinuous"/>
      <protection locked="0"/>
    </xf>
    <xf numFmtId="164" fontId="22" fillId="0" borderId="1" xfId="0" applyNumberFormat="1" applyFont="1" applyBorder="1" applyAlignment="1" applyProtection="1">
      <alignment horizontal="centerContinuous"/>
      <protection locked="0"/>
    </xf>
    <xf numFmtId="164" fontId="22" fillId="0" borderId="6" xfId="0" applyNumberFormat="1" applyFont="1" applyBorder="1" applyAlignment="1" applyProtection="1">
      <alignment horizontal="centerContinuous"/>
      <protection locked="0"/>
    </xf>
    <xf numFmtId="164" fontId="22" fillId="0" borderId="0" xfId="0" applyNumberFormat="1" applyFont="1" applyBorder="1" applyAlignment="1" applyProtection="1">
      <alignment horizontal="centerContinuous"/>
      <protection locked="0"/>
    </xf>
    <xf numFmtId="164" fontId="22" fillId="0" borderId="0" xfId="0" applyNumberFormat="1" applyFont="1" applyAlignment="1" applyProtection="1">
      <alignment horizontal="centerContinuous"/>
      <protection locked="0"/>
    </xf>
    <xf numFmtId="166" fontId="23" fillId="0" borderId="0" xfId="0" quotePrefix="1" applyNumberFormat="1" applyFont="1" applyAlignment="1"/>
    <xf numFmtId="168" fontId="23" fillId="0" borderId="10" xfId="0" applyNumberFormat="1" applyFont="1" applyBorder="1"/>
    <xf numFmtId="0" fontId="2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15" fillId="0" borderId="0" xfId="5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centerContinuous"/>
    </xf>
    <xf numFmtId="0" fontId="45" fillId="0" borderId="0" xfId="0" applyFont="1" applyAlignment="1">
      <alignment horizontal="centerContinuous"/>
    </xf>
    <xf numFmtId="0" fontId="15" fillId="0" borderId="0" xfId="5" applyBorder="1" applyAlignment="1">
      <alignment horizontal="centerContinuous"/>
    </xf>
    <xf numFmtId="0" fontId="46" fillId="0" borderId="0" xfId="4" applyFont="1"/>
    <xf numFmtId="0" fontId="47" fillId="0" borderId="0" xfId="4" applyFont="1"/>
    <xf numFmtId="0" fontId="48" fillId="0" borderId="0" xfId="0" applyFont="1"/>
    <xf numFmtId="0" fontId="49" fillId="0" borderId="0" xfId="4" quotePrefix="1" applyFont="1" applyAlignment="1">
      <alignment horizontal="left" indent="1"/>
    </xf>
    <xf numFmtId="0" fontId="50" fillId="0" borderId="0" xfId="5" applyFont="1" applyAlignment="1">
      <alignment horizontal="centerContinuous"/>
    </xf>
    <xf numFmtId="37" fontId="38" fillId="0" borderId="3" xfId="0" applyNumberFormat="1" applyFont="1" applyBorder="1"/>
    <xf numFmtId="5" fontId="38" fillId="0" borderId="24" xfId="0" applyNumberFormat="1" applyFont="1" applyBorder="1"/>
    <xf numFmtId="0" fontId="36" fillId="0" borderId="0" xfId="0" quotePrefix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7">
    <cellStyle name="Comma" xfId="1" builtinId="3"/>
    <cellStyle name="High Light" xfId="2"/>
    <cellStyle name="Normal" xfId="0" builtinId="0"/>
    <cellStyle name="Normal_Sheet1" xfId="3"/>
    <cellStyle name="Normal_Sheet2" xfId="4"/>
    <cellStyle name="Normal_Sheet3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7947245899453"/>
          <c:y val="7.8888727707500758E-2"/>
          <c:w val="0.8304361260888663"/>
          <c:h val="0.6728744422110358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40644585044490283"/>
                  <c:y val="0.4315677456939747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5-4F13-A99B-8B0697EE8AF2}"/>
                </c:ext>
              </c:extLst>
            </c:dLbl>
            <c:dLbl>
              <c:idx val="11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D5-4F13-A99B-8B0697EE8AF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'Qtr COR'!$B$117:$K$117</c:f>
              <c:strCache>
                <c:ptCount val="10"/>
                <c:pt idx="0">
                  <c:v>1Q01</c:v>
                </c:pt>
                <c:pt idx="1">
                  <c:v>2Q01</c:v>
                </c:pt>
                <c:pt idx="2">
                  <c:v>3Q01 (a,b)</c:v>
                </c:pt>
                <c:pt idx="3">
                  <c:v>4Q01</c:v>
                </c:pt>
                <c:pt idx="4">
                  <c:v>1Q02</c:v>
                </c:pt>
                <c:pt idx="5">
                  <c:v>2Q02</c:v>
                </c:pt>
                <c:pt idx="6">
                  <c:v>3Q02</c:v>
                </c:pt>
                <c:pt idx="7">
                  <c:v>4Q02 (c)</c:v>
                </c:pt>
                <c:pt idx="8">
                  <c:v>1Q03</c:v>
                </c:pt>
                <c:pt idx="9">
                  <c:v>2Q03 (d)</c:v>
                </c:pt>
              </c:strCache>
            </c:strRef>
          </c:cat>
          <c:val>
            <c:numRef>
              <c:f>'Qtr COR'!$B$118:$K$118</c:f>
              <c:numCache>
                <c:formatCode>0.0%</c:formatCode>
                <c:ptCount val="10"/>
                <c:pt idx="0">
                  <c:v>1.056</c:v>
                </c:pt>
                <c:pt idx="1">
                  <c:v>1.0589999999999999</c:v>
                </c:pt>
                <c:pt idx="2">
                  <c:v>1.04</c:v>
                </c:pt>
                <c:pt idx="3">
                  <c:v>0.99950000000000006</c:v>
                </c:pt>
                <c:pt idx="4">
                  <c:v>1.014</c:v>
                </c:pt>
                <c:pt idx="5">
                  <c:v>1.0109999999999999</c:v>
                </c:pt>
                <c:pt idx="6">
                  <c:v>0.996</c:v>
                </c:pt>
                <c:pt idx="7">
                  <c:v>0.97</c:v>
                </c:pt>
                <c:pt idx="8">
                  <c:v>0.97400000000000009</c:v>
                </c:pt>
                <c:pt idx="9">
                  <c:v>1.071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5-4F13-A99B-8B0697EE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17008"/>
        <c:axId val="1"/>
      </c:lineChart>
      <c:catAx>
        <c:axId val="17072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9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1000000000000001"/>
          <c:min val="0.95"/>
        </c:scaling>
        <c:delete val="0"/>
        <c:axPos val="l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17008"/>
        <c:crosses val="autoZero"/>
        <c:crossBetween val="between"/>
        <c:majorUnit val="2.5000000000000001E-2"/>
        <c:minorUnit val="0.0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7947245899453"/>
          <c:y val="7.9627900159748438E-2"/>
          <c:w val="0.8304361260888663"/>
          <c:h val="0.6885471366754718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40790788587815785"/>
                  <c:y val="0.6276552130238993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D-426B-A171-7C3CE079D3FD}"/>
                </c:ext>
              </c:extLst>
            </c:dLbl>
            <c:dLbl>
              <c:idx val="6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95D-426B-A171-7C3CE079D3FD}"/>
                </c:ext>
              </c:extLst>
            </c:dLbl>
            <c:dLbl>
              <c:idx val="11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D-426B-A171-7C3CE079D3FD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'Qtr COR'!$B$123:$K$123</c:f>
              <c:strCache>
                <c:ptCount val="10"/>
                <c:pt idx="0">
                  <c:v>1Q01</c:v>
                </c:pt>
                <c:pt idx="1">
                  <c:v>2Q01</c:v>
                </c:pt>
                <c:pt idx="2">
                  <c:v>3Q01 (b)</c:v>
                </c:pt>
                <c:pt idx="3">
                  <c:v>4Q01</c:v>
                </c:pt>
                <c:pt idx="4">
                  <c:v>1Q02</c:v>
                </c:pt>
                <c:pt idx="5">
                  <c:v>2Q02</c:v>
                </c:pt>
                <c:pt idx="6">
                  <c:v>3Q02</c:v>
                </c:pt>
                <c:pt idx="7">
                  <c:v>4Q02</c:v>
                </c:pt>
                <c:pt idx="8">
                  <c:v>1Q03</c:v>
                </c:pt>
                <c:pt idx="9">
                  <c:v>2Q03</c:v>
                </c:pt>
              </c:strCache>
            </c:strRef>
          </c:cat>
          <c:val>
            <c:numRef>
              <c:f>'Qtr COR'!$B$124:$K$124</c:f>
              <c:numCache>
                <c:formatCode>0.0%</c:formatCode>
                <c:ptCount val="10"/>
                <c:pt idx="0">
                  <c:v>1.006</c:v>
                </c:pt>
                <c:pt idx="1">
                  <c:v>1.0129999999999999</c:v>
                </c:pt>
                <c:pt idx="2">
                  <c:v>1.0179999999999998</c:v>
                </c:pt>
                <c:pt idx="3">
                  <c:v>0.95400000000000007</c:v>
                </c:pt>
                <c:pt idx="4">
                  <c:v>0.98499999999999999</c:v>
                </c:pt>
                <c:pt idx="5">
                  <c:v>0.98</c:v>
                </c:pt>
                <c:pt idx="6">
                  <c:v>0.98799999999999999</c:v>
                </c:pt>
                <c:pt idx="7">
                  <c:v>0.98099999999999987</c:v>
                </c:pt>
                <c:pt idx="8">
                  <c:v>0.97849999999999993</c:v>
                </c:pt>
                <c:pt idx="9">
                  <c:v>0.95700000000000007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D-426B-A171-7C3CE079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235248"/>
        <c:axId val="1"/>
      </c:lineChart>
      <c:catAx>
        <c:axId val="170723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1000000000000001"/>
          <c:min val="0.95"/>
        </c:scaling>
        <c:delete val="0"/>
        <c:axPos val="l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35248"/>
        <c:crosses val="autoZero"/>
        <c:crossBetween val="between"/>
        <c:majorUnit val="2.5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Profitability vs Industry (Calendar Year)</a:t>
            </a:r>
          </a:p>
        </c:rich>
      </c:tx>
      <c:layout>
        <c:manualLayout>
          <c:xMode val="edge"/>
          <c:yMode val="edge"/>
          <c:x val="0.25034412907531234"/>
          <c:y val="1.31090543693766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5051129288634"/>
          <c:y val="0.16105409653805602"/>
          <c:w val="0.67969776980125118"/>
          <c:h val="0.74721609905446917"/>
        </c:manualLayout>
      </c:layout>
      <c:lineChart>
        <c:grouping val="standard"/>
        <c:varyColors val="0"/>
        <c:ser>
          <c:idx val="1"/>
          <c:order val="0"/>
          <c:tx>
            <c:strRef>
              <c:f>CORvsIndustry!$A$101</c:f>
              <c:strCache>
                <c:ptCount val="1"/>
                <c:pt idx="0">
                  <c:v>Industry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8.7485851558576883E-2"/>
                  <c:y val="0.40263524134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0C-4120-BD11-C9E0F91BF13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just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CORvsIndustry!$B$100:$K$100</c:f>
              <c:strCach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1998*</c:v>
                </c:pt>
                <c:pt idx="6">
                  <c:v>1999</c:v>
                </c:pt>
                <c:pt idx="7">
                  <c:v>2000</c:v>
                </c:pt>
                <c:pt idx="8">
                  <c:v>2001*</c:v>
                </c:pt>
                <c:pt idx="9">
                  <c:v>2002*</c:v>
                </c:pt>
              </c:strCache>
            </c:strRef>
          </c:cat>
          <c:val>
            <c:numRef>
              <c:f>CORvsIndustry!$B$102:$K$102</c:f>
              <c:numCache>
                <c:formatCode>0.0%</c:formatCode>
                <c:ptCount val="10"/>
                <c:pt idx="0">
                  <c:v>1.069</c:v>
                </c:pt>
                <c:pt idx="1">
                  <c:v>1.0840000000000001</c:v>
                </c:pt>
                <c:pt idx="2">
                  <c:v>1.0640000000000001</c:v>
                </c:pt>
                <c:pt idx="3">
                  <c:v>1.0580000000000001</c:v>
                </c:pt>
                <c:pt idx="4">
                  <c:v>1.016</c:v>
                </c:pt>
                <c:pt idx="5">
                  <c:v>1.056</c:v>
                </c:pt>
                <c:pt idx="6">
                  <c:v>1.0780000000000001</c:v>
                </c:pt>
                <c:pt idx="7">
                  <c:v>1.101</c:v>
                </c:pt>
                <c:pt idx="8">
                  <c:v>1.1599999999999999</c:v>
                </c:pt>
                <c:pt idx="9">
                  <c:v>1.0720000000000001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120-BD11-C9E0F91BF135}"/>
            </c:ext>
          </c:extLst>
        </c:ser>
        <c:ser>
          <c:idx val="0"/>
          <c:order val="1"/>
          <c:tx>
            <c:strRef>
              <c:f>CORvsIndustry!$A$100</c:f>
              <c:strCache>
                <c:ptCount val="1"/>
                <c:pt idx="0">
                  <c:v>AFG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1440457511506211"/>
                  <c:y val="0.75096154316000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0C-4120-BD11-C9E0F91BF13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CORvsIndustry!$B$100:$K$100</c:f>
              <c:strCach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1998*</c:v>
                </c:pt>
                <c:pt idx="6">
                  <c:v>1999</c:v>
                </c:pt>
                <c:pt idx="7">
                  <c:v>2000</c:v>
                </c:pt>
                <c:pt idx="8">
                  <c:v>2001*</c:v>
                </c:pt>
                <c:pt idx="9">
                  <c:v>2002*</c:v>
                </c:pt>
              </c:strCache>
            </c:strRef>
          </c:cat>
          <c:val>
            <c:numRef>
              <c:f>CORvsIndustry!$B$101:$K$101</c:f>
              <c:numCache>
                <c:formatCode>0.0%</c:formatCode>
                <c:ptCount val="10"/>
                <c:pt idx="0">
                  <c:v>0.98699999999999999</c:v>
                </c:pt>
                <c:pt idx="1">
                  <c:v>1.0089999999999999</c:v>
                </c:pt>
                <c:pt idx="2">
                  <c:v>1.024</c:v>
                </c:pt>
                <c:pt idx="3">
                  <c:v>1.024</c:v>
                </c:pt>
                <c:pt idx="4">
                  <c:v>1.014</c:v>
                </c:pt>
                <c:pt idx="5">
                  <c:v>1.0309999999999999</c:v>
                </c:pt>
                <c:pt idx="6">
                  <c:v>1.0369999999999999</c:v>
                </c:pt>
                <c:pt idx="7">
                  <c:v>1.0880000000000001</c:v>
                </c:pt>
                <c:pt idx="8">
                  <c:v>1.0580000000000001</c:v>
                </c:pt>
                <c:pt idx="9">
                  <c:v>1.0029999999999999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C-4120-BD11-C9E0F91BF1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7189168"/>
        <c:axId val="1"/>
      </c:lineChart>
      <c:catAx>
        <c:axId val="170718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Combined Ratio Statutory</a:t>
                </a:r>
              </a:p>
            </c:rich>
          </c:tx>
          <c:layout>
            <c:manualLayout>
              <c:xMode val="edge"/>
              <c:yMode val="edge"/>
              <c:x val="2.8264659734309458E-2"/>
              <c:y val="4.307260721366614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1891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7828985188234"/>
          <c:y val="0.73036160057955635"/>
          <c:w val="0.12517206453765617"/>
          <c:h val="0.108617879060549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0</xdr:row>
          <xdr:rowOff>76200</xdr:rowOff>
        </xdr:from>
        <xdr:to>
          <xdr:col>4</xdr:col>
          <xdr:colOff>0</xdr:colOff>
          <xdr:row>1</xdr:row>
          <xdr:rowOff>83820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E471EDA-7213-20CD-5CE6-11C474AEB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Report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(click here)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38100</xdr:rowOff>
        </xdr:from>
        <xdr:to>
          <xdr:col>3</xdr:col>
          <xdr:colOff>784860</xdr:colOff>
          <xdr:row>13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2C5BC37-956B-6AA4-5B41-6814B3731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P&amp;C Insurance Highlights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7620</xdr:rowOff>
        </xdr:from>
        <xdr:to>
          <xdr:col>3</xdr:col>
          <xdr:colOff>784860</xdr:colOff>
          <xdr:row>4</xdr:row>
          <xdr:rowOff>121920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3B41D5A-4D87-040B-0874-D66C02744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Summary of Earnings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6</xdr:row>
          <xdr:rowOff>160020</xdr:rowOff>
        </xdr:from>
        <xdr:to>
          <xdr:col>3</xdr:col>
          <xdr:colOff>792480</xdr:colOff>
          <xdr:row>8</xdr:row>
          <xdr:rowOff>7620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3934179-5322-084A-B1BE-6977D23E8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Balance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228600</xdr:rowOff>
        </xdr:from>
        <xdr:to>
          <xdr:col>3</xdr:col>
          <xdr:colOff>784860</xdr:colOff>
          <xdr:row>15</xdr:row>
          <xdr:rowOff>45720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64776BE-C776-6327-940F-BD3E65A0E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P&amp;C Quarterly Insurance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8</xdr:row>
          <xdr:rowOff>106680</xdr:rowOff>
        </xdr:from>
        <xdr:to>
          <xdr:col>3</xdr:col>
          <xdr:colOff>784860</xdr:colOff>
          <xdr:row>9</xdr:row>
          <xdr:rowOff>205740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1F87600-61C2-2BCD-8DDD-BB1312805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Investment Portfolio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17</xdr:row>
          <xdr:rowOff>160020</xdr:rowOff>
        </xdr:from>
        <xdr:to>
          <xdr:col>3</xdr:col>
          <xdr:colOff>784860</xdr:colOff>
          <xdr:row>19</xdr:row>
          <xdr:rowOff>38100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DCF57A3-7FDD-E796-4EDB-4924578B1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Quarterly Combined Ratio Graphs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76200</xdr:rowOff>
        </xdr:from>
        <xdr:to>
          <xdr:col>3</xdr:col>
          <xdr:colOff>784860</xdr:colOff>
          <xdr:row>11</xdr:row>
          <xdr:rowOff>137160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7F744801-5B3C-DF61-DE75-5DF85F8D9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Investment Schedule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175260</xdr:rowOff>
        </xdr:from>
        <xdr:to>
          <xdr:col>3</xdr:col>
          <xdr:colOff>784860</xdr:colOff>
          <xdr:row>17</xdr:row>
          <xdr:rowOff>53340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5CF51DE3-2807-D91A-7555-F207A04A6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P&amp;C Annual Insurance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23</xdr:row>
          <xdr:rowOff>152400</xdr:rowOff>
        </xdr:from>
        <xdr:to>
          <xdr:col>3</xdr:col>
          <xdr:colOff>784860</xdr:colOff>
          <xdr:row>24</xdr:row>
          <xdr:rowOff>228600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4AF86C2-1E87-0801-5500-E31F3E170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Annuity Insurance Highlights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4572000</xdr:colOff>
          <xdr:row>25</xdr:row>
          <xdr:rowOff>106680</xdr:rowOff>
        </xdr:from>
        <xdr:to>
          <xdr:col>3</xdr:col>
          <xdr:colOff>777240</xdr:colOff>
          <xdr:row>26</xdr:row>
          <xdr:rowOff>182880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EC56F4D-1588-F97F-83D1-9A39013CF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Annuity Quarterly Insurance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38100</xdr:rowOff>
        </xdr:from>
        <xdr:to>
          <xdr:col>3</xdr:col>
          <xdr:colOff>784860</xdr:colOff>
          <xdr:row>28</xdr:row>
          <xdr:rowOff>114300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040322D-EC9C-4BED-71C7-499C9D7BEA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Annuity Annual Insurance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4</xdr:row>
          <xdr:rowOff>205740</xdr:rowOff>
        </xdr:from>
        <xdr:to>
          <xdr:col>3</xdr:col>
          <xdr:colOff>792480</xdr:colOff>
          <xdr:row>6</xdr:row>
          <xdr:rowOff>45720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BF777DD-FC1D-AC2A-4D4F-F7ECE293A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Annual Summary of Earnings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19</xdr:row>
          <xdr:rowOff>160020</xdr:rowOff>
        </xdr:from>
        <xdr:to>
          <xdr:col>3</xdr:col>
          <xdr:colOff>784860</xdr:colOff>
          <xdr:row>21</xdr:row>
          <xdr:rowOff>38100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B716F3EB-AF2D-43C8-8786-8B8D621C6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AFG vs Industry Graph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21</xdr:row>
          <xdr:rowOff>144780</xdr:rowOff>
        </xdr:from>
        <xdr:to>
          <xdr:col>3</xdr:col>
          <xdr:colOff>784860</xdr:colOff>
          <xdr:row>23</xdr:row>
          <xdr:rowOff>38100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2D980DD-4694-FAF5-CD38-0E03B0650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Specialty Premium Distribution Graph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167640</xdr:rowOff>
    </xdr:from>
    <xdr:to>
      <xdr:col>7</xdr:col>
      <xdr:colOff>739140</xdr:colOff>
      <xdr:row>21</xdr:row>
      <xdr:rowOff>83820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235F9E24-F2C6-DC58-8D44-3CD8BF4D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190500</xdr:rowOff>
    </xdr:from>
    <xdr:to>
      <xdr:col>7</xdr:col>
      <xdr:colOff>731520</xdr:colOff>
      <xdr:row>42</xdr:row>
      <xdr:rowOff>76200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E7425927-EE88-6AF6-3F22-CE5F92219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167640</xdr:colOff>
          <xdr:row>3</xdr:row>
          <xdr:rowOff>83820</xdr:rowOff>
        </xdr:from>
        <xdr:to>
          <xdr:col>9</xdr:col>
          <xdr:colOff>243840</xdr:colOff>
          <xdr:row>5</xdr:row>
          <xdr:rowOff>30480</xdr:rowOff>
        </xdr:to>
        <xdr:sp macro="" textlink="">
          <xdr:nvSpPr>
            <xdr:cNvPr id="6153" name="Butto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3BBB2FAF-8BB6-FAF2-08EE-0B164D8D2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160020</xdr:colOff>
          <xdr:row>1</xdr:row>
          <xdr:rowOff>0</xdr:rowOff>
        </xdr:from>
        <xdr:to>
          <xdr:col>9</xdr:col>
          <xdr:colOff>236220</xdr:colOff>
          <xdr:row>2</xdr:row>
          <xdr:rowOff>144780</xdr:rowOff>
        </xdr:to>
        <xdr:sp macro="" textlink="">
          <xdr:nvSpPr>
            <xdr:cNvPr id="6154" name="Butto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9A39A2E2-1D3E-3AF0-486E-B690ACE67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0</xdr:row>
          <xdr:rowOff>190500</xdr:rowOff>
        </xdr:from>
        <xdr:to>
          <xdr:col>9</xdr:col>
          <xdr:colOff>99060</xdr:colOff>
          <xdr:row>2</xdr:row>
          <xdr:rowOff>129540</xdr:rowOff>
        </xdr:to>
        <xdr:sp macro="" textlink="">
          <xdr:nvSpPr>
            <xdr:cNvPr id="21508" name="Button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D8B19225-590D-6DE9-5DA1-B6B4F802B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3</xdr:row>
          <xdr:rowOff>106680</xdr:rowOff>
        </xdr:from>
        <xdr:to>
          <xdr:col>9</xdr:col>
          <xdr:colOff>99060</xdr:colOff>
          <xdr:row>5</xdr:row>
          <xdr:rowOff>45720</xdr:rowOff>
        </xdr:to>
        <xdr:sp macro="" textlink="">
          <xdr:nvSpPr>
            <xdr:cNvPr id="21509" name="Button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244BA41E-6F9C-DF64-A99D-AD30CE730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106680</xdr:colOff>
      <xdr:row>2</xdr:row>
      <xdr:rowOff>0</xdr:rowOff>
    </xdr:from>
    <xdr:to>
      <xdr:col>7</xdr:col>
      <xdr:colOff>647700</xdr:colOff>
      <xdr:row>22</xdr:row>
      <xdr:rowOff>106680</xdr:rowOff>
    </xdr:to>
    <xdr:graphicFrame macro="">
      <xdr:nvGraphicFramePr>
        <xdr:cNvPr id="21510" name="Chart 6">
          <a:extLst>
            <a:ext uri="{FF2B5EF4-FFF2-40B4-BE49-F238E27FC236}">
              <a16:creationId xmlns:a16="http://schemas.microsoft.com/office/drawing/2014/main" id="{C6994E9E-3266-6604-9FDF-588AEEFE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1</xdr:row>
          <xdr:rowOff>182880</xdr:rowOff>
        </xdr:from>
        <xdr:to>
          <xdr:col>9</xdr:col>
          <xdr:colOff>99060</xdr:colOff>
          <xdr:row>3</xdr:row>
          <xdr:rowOff>129540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249D65FA-20CB-4650-1615-291F1BC14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5</xdr:row>
          <xdr:rowOff>106680</xdr:rowOff>
        </xdr:from>
        <xdr:to>
          <xdr:col>9</xdr:col>
          <xdr:colOff>99060</xdr:colOff>
          <xdr:row>7</xdr:row>
          <xdr:rowOff>45720</xdr:rowOff>
        </xdr:to>
        <xdr:sp macro="" textlink="">
          <xdr:nvSpPr>
            <xdr:cNvPr id="20483" name="Button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E6E23C0F-D41B-3DC8-A0B2-E35D4FE44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2</xdr:row>
          <xdr:rowOff>76200</xdr:rowOff>
        </xdr:from>
        <xdr:to>
          <xdr:col>7</xdr:col>
          <xdr:colOff>670560</xdr:colOff>
          <xdr:row>30</xdr:row>
          <xdr:rowOff>144780</xdr:rowOff>
        </xdr:to>
        <xdr:sp macro="" textlink="">
          <xdr:nvSpPr>
            <xdr:cNvPr id="20484" name="Object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BFBB5DEC-638A-2F38-FFE2-6F44E2D8B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</xdr:colOff>
          <xdr:row>0</xdr:row>
          <xdr:rowOff>30480</xdr:rowOff>
        </xdr:from>
        <xdr:to>
          <xdr:col>9</xdr:col>
          <xdr:colOff>99060</xdr:colOff>
          <xdr:row>2</xdr:row>
          <xdr:rowOff>129540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A3B0599-22F8-BB27-72F9-0820BD47F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</xdr:colOff>
          <xdr:row>3</xdr:row>
          <xdr:rowOff>76200</xdr:rowOff>
        </xdr:from>
        <xdr:to>
          <xdr:col>9</xdr:col>
          <xdr:colOff>99060</xdr:colOff>
          <xdr:row>6</xdr:row>
          <xdr:rowOff>68580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4D692D42-82CA-AE6E-42E2-D008D4A3B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739140</xdr:colOff>
          <xdr:row>32</xdr:row>
          <xdr:rowOff>91440</xdr:rowOff>
        </xdr:from>
        <xdr:to>
          <xdr:col>5</xdr:col>
          <xdr:colOff>708660</xdr:colOff>
          <xdr:row>54</xdr:row>
          <xdr:rowOff>167640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C89D861C-E68D-A266-EECE-429D1879B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83820</xdr:rowOff>
        </xdr:from>
        <xdr:to>
          <xdr:col>2</xdr:col>
          <xdr:colOff>655320</xdr:colOff>
          <xdr:row>2</xdr:row>
          <xdr:rowOff>190500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D4D48417-5ECF-147E-2798-543EFA152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3</xdr:row>
          <xdr:rowOff>121920</xdr:rowOff>
        </xdr:from>
        <xdr:to>
          <xdr:col>2</xdr:col>
          <xdr:colOff>678180</xdr:colOff>
          <xdr:row>6</xdr:row>
          <xdr:rowOff>45720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41D813DF-1A81-C179-EEFF-9F2EAA245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76200</xdr:rowOff>
        </xdr:from>
        <xdr:to>
          <xdr:col>2</xdr:col>
          <xdr:colOff>746760</xdr:colOff>
          <xdr:row>3</xdr:row>
          <xdr:rowOff>7620</xdr:rowOff>
        </xdr:to>
        <xdr:sp macro="" textlink="">
          <xdr:nvSpPr>
            <xdr:cNvPr id="15363" name="Butto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D617AD6B-C6ED-5C8A-7156-B2FC4A922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2</xdr:col>
          <xdr:colOff>739140</xdr:colOff>
          <xdr:row>6</xdr:row>
          <xdr:rowOff>106680</xdr:rowOff>
        </xdr:to>
        <xdr:sp macro="" textlink="">
          <xdr:nvSpPr>
            <xdr:cNvPr id="15364" name="Button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2C59C075-49E7-B9CB-841D-7C1400EF0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83820</xdr:rowOff>
        </xdr:from>
        <xdr:to>
          <xdr:col>2</xdr:col>
          <xdr:colOff>655320</xdr:colOff>
          <xdr:row>2</xdr:row>
          <xdr:rowOff>190500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5B1A52DA-EA3F-E4E3-8DAA-221B9DD3B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3</xdr:row>
          <xdr:rowOff>121920</xdr:rowOff>
        </xdr:from>
        <xdr:to>
          <xdr:col>2</xdr:col>
          <xdr:colOff>678180</xdr:colOff>
          <xdr:row>6</xdr:row>
          <xdr:rowOff>45720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EC5AA0F2-124E-55D8-3178-3BB24C934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76200</xdr:rowOff>
        </xdr:from>
        <xdr:to>
          <xdr:col>2</xdr:col>
          <xdr:colOff>746760</xdr:colOff>
          <xdr:row>3</xdr:row>
          <xdr:rowOff>7620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3A49645D-0879-A025-ADAB-706242B60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2</xdr:col>
          <xdr:colOff>739140</xdr:colOff>
          <xdr:row>6</xdr:row>
          <xdr:rowOff>106680</xdr:rowOff>
        </xdr:to>
        <xdr:sp macro="" textlink="">
          <xdr:nvSpPr>
            <xdr:cNvPr id="16388" name="Button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9BA167C8-21C6-5F1D-36FD-9515B3EA83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291038B-EE39-30DB-E337-FE14AF2E2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2D41E58D-DBCD-F2B9-9254-4BA498D86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0CE7B0B-82A1-C513-C201-991E66B56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5812F144-BA52-1363-FBB1-300D07535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CDF75730-244A-1470-8DF3-3E6C243D6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AFD37315-6DCA-72F6-5DF5-53AAC2EE7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17410" name="Butto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A48423CF-6A56-1225-9089-C9B637D77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94E95B78-EA0E-924D-8FA8-58E2C391E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0</xdr:row>
          <xdr:rowOff>68580</xdr:rowOff>
        </xdr:from>
        <xdr:to>
          <xdr:col>1</xdr:col>
          <xdr:colOff>929640</xdr:colOff>
          <xdr:row>2</xdr:row>
          <xdr:rowOff>144780</xdr:rowOff>
        </xdr:to>
        <xdr:sp macro="" textlink="">
          <xdr:nvSpPr>
            <xdr:cNvPr id="17412" name="Button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430EF26E-512B-BCCD-F9E6-76D5E21D1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3</xdr:row>
          <xdr:rowOff>68580</xdr:rowOff>
        </xdr:from>
        <xdr:to>
          <xdr:col>1</xdr:col>
          <xdr:colOff>899160</xdr:colOff>
          <xdr:row>5</xdr:row>
          <xdr:rowOff>152400</xdr:rowOff>
        </xdr:to>
        <xdr:sp macro="" textlink="">
          <xdr:nvSpPr>
            <xdr:cNvPr id="17413" name="Button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A29FF9B4-251D-CC9B-3E1B-CA857E761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68580</xdr:rowOff>
        </xdr:from>
        <xdr:to>
          <xdr:col>5</xdr:col>
          <xdr:colOff>38100</xdr:colOff>
          <xdr:row>3</xdr:row>
          <xdr:rowOff>30480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6A59E239-7529-9E4E-1D89-A7BD6F865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144780</xdr:rowOff>
        </xdr:from>
        <xdr:to>
          <xdr:col>5</xdr:col>
          <xdr:colOff>0</xdr:colOff>
          <xdr:row>6</xdr:row>
          <xdr:rowOff>30480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73101D1A-957C-F8F5-DA1E-0EB09724A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0</xdr:row>
          <xdr:rowOff>68580</xdr:rowOff>
        </xdr:from>
        <xdr:to>
          <xdr:col>4</xdr:col>
          <xdr:colOff>784860</xdr:colOff>
          <xdr:row>3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525E8A34-C23F-4DA0-A389-D4396CF7E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3</xdr:row>
          <xdr:rowOff>144780</xdr:rowOff>
        </xdr:from>
        <xdr:to>
          <xdr:col>4</xdr:col>
          <xdr:colOff>792480</xdr:colOff>
          <xdr:row>6</xdr:row>
          <xdr:rowOff>144780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BE7E6FAF-3D97-ED57-7EB2-7F29BC859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7</xdr:row>
          <xdr:rowOff>83820</xdr:rowOff>
        </xdr:from>
        <xdr:to>
          <xdr:col>4</xdr:col>
          <xdr:colOff>967740</xdr:colOff>
          <xdr:row>41</xdr:row>
          <xdr:rowOff>53340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A648CE15-5677-C323-DA81-5A1A2A1B05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43</xdr:row>
          <xdr:rowOff>68580</xdr:rowOff>
        </xdr:from>
        <xdr:to>
          <xdr:col>4</xdr:col>
          <xdr:colOff>845820</xdr:colOff>
          <xdr:row>71</xdr:row>
          <xdr:rowOff>114300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DD9CD496-4B8F-B5EB-AB2A-E7216DAFC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0</xdr:row>
          <xdr:rowOff>68580</xdr:rowOff>
        </xdr:from>
        <xdr:to>
          <xdr:col>4</xdr:col>
          <xdr:colOff>784860</xdr:colOff>
          <xdr:row>3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FE4B7DE7-24F2-937F-170F-5CCEA9BB5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373380</xdr:colOff>
          <xdr:row>3</xdr:row>
          <xdr:rowOff>83820</xdr:rowOff>
        </xdr:from>
        <xdr:to>
          <xdr:col>4</xdr:col>
          <xdr:colOff>769620</xdr:colOff>
          <xdr:row>6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C99BDA82-4310-DBC4-49BC-519194047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495300</xdr:colOff>
          <xdr:row>6</xdr:row>
          <xdr:rowOff>38100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528F1CD9-1546-83E3-C659-C7254FC1D6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480060</xdr:colOff>
          <xdr:row>2</xdr:row>
          <xdr:rowOff>190500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A9B8C86-8360-7C92-E21F-6D46A8FACA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8F6D1DB1-A8AE-A701-13FD-D3D5BD7E8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777240</xdr:colOff>
          <xdr:row>2</xdr:row>
          <xdr:rowOff>190500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DC059109-E3AA-10AF-7431-16E4C1421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777240</xdr:colOff>
          <xdr:row>2</xdr:row>
          <xdr:rowOff>190500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39CFE26-8145-F566-E01D-585CA8B39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4" name="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13F48076-5F0A-600D-95E4-761165C9E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0</xdr:row>
          <xdr:rowOff>83820</xdr:rowOff>
        </xdr:from>
        <xdr:to>
          <xdr:col>2</xdr:col>
          <xdr:colOff>777240</xdr:colOff>
          <xdr:row>2</xdr:row>
          <xdr:rowOff>190500</xdr:rowOff>
        </xdr:to>
        <xdr:sp macro="" textlink="">
          <xdr:nvSpPr>
            <xdr:cNvPr id="4105" name="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CC0C68BB-EE40-6C03-A00B-33FF274B0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6" name="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387937B-FEAD-7BB9-A239-6D54FE1BC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7" name="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7B4D2351-01D2-4EE8-9A4B-9E5AF5BA7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495300</xdr:colOff>
          <xdr:row>6</xdr:row>
          <xdr:rowOff>38100</xdr:rowOff>
        </xdr:to>
        <xdr:sp macro="" textlink="">
          <xdr:nvSpPr>
            <xdr:cNvPr id="4108" name="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8FA76EB6-DCFC-4AE4-AD81-DE95BB5D7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09" name="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BF9546FE-6B1D-BF06-9D56-E962BA92E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10" name="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43CDAB2E-5F32-7860-3CFA-23DD0F668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11" name="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EA5F6B08-B6A4-C324-F68F-5CB547007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137160</xdr:colOff>
          <xdr:row>3</xdr:row>
          <xdr:rowOff>114300</xdr:rowOff>
        </xdr:from>
        <xdr:to>
          <xdr:col>2</xdr:col>
          <xdr:colOff>807720</xdr:colOff>
          <xdr:row>6</xdr:row>
          <xdr:rowOff>38100</xdr:rowOff>
        </xdr:to>
        <xdr:sp macro="" textlink="">
          <xdr:nvSpPr>
            <xdr:cNvPr id="4112" name="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B3576CA0-01B7-3DE0-CF29-EDB7801E7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83820</xdr:rowOff>
        </xdr:from>
        <xdr:to>
          <xdr:col>2</xdr:col>
          <xdr:colOff>655320</xdr:colOff>
          <xdr:row>2</xdr:row>
          <xdr:rowOff>190500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D73F23B-C93C-5DCC-B9BC-698D0086D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3</xdr:row>
          <xdr:rowOff>121920</xdr:rowOff>
        </xdr:from>
        <xdr:to>
          <xdr:col>2</xdr:col>
          <xdr:colOff>678180</xdr:colOff>
          <xdr:row>6</xdr:row>
          <xdr:rowOff>45720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9D68FD30-19BA-3CBD-5A05-64A2F038F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76200</xdr:rowOff>
        </xdr:from>
        <xdr:to>
          <xdr:col>2</xdr:col>
          <xdr:colOff>746760</xdr:colOff>
          <xdr:row>3</xdr:row>
          <xdr:rowOff>7620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58B806C9-9F92-4BB9-051D-36D123CB8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2</xdr:col>
          <xdr:colOff>739140</xdr:colOff>
          <xdr:row>6</xdr:row>
          <xdr:rowOff>106680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1CF1EFC2-8139-BE88-661D-605997F83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83820</xdr:rowOff>
        </xdr:from>
        <xdr:to>
          <xdr:col>2</xdr:col>
          <xdr:colOff>655320</xdr:colOff>
          <xdr:row>2</xdr:row>
          <xdr:rowOff>190500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7752A32A-06AE-5DDF-4113-1173F075A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3</xdr:row>
          <xdr:rowOff>121920</xdr:rowOff>
        </xdr:from>
        <xdr:to>
          <xdr:col>2</xdr:col>
          <xdr:colOff>678180</xdr:colOff>
          <xdr:row>6</xdr:row>
          <xdr:rowOff>45720</xdr:rowOff>
        </xdr:to>
        <xdr:sp macro="" textlink="">
          <xdr:nvSpPr>
            <xdr:cNvPr id="14338" name="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3F9F832E-A0B2-5D1F-56E7-8DAC403A8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76200</xdr:rowOff>
        </xdr:from>
        <xdr:to>
          <xdr:col>2</xdr:col>
          <xdr:colOff>746760</xdr:colOff>
          <xdr:row>3</xdr:row>
          <xdr:rowOff>7620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E50DE15C-6D55-6D8E-772C-9B0B378A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2</xdr:col>
          <xdr:colOff>739140</xdr:colOff>
          <xdr:row>6</xdr:row>
          <xdr:rowOff>106680</xdr:rowOff>
        </xdr:to>
        <xdr:sp macro="" textlink="">
          <xdr:nvSpPr>
            <xdr:cNvPr id="14340" name="Button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A3AFB13D-E235-472B-31D8-3DF1DB4FD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83820</xdr:rowOff>
        </xdr:from>
        <xdr:to>
          <xdr:col>2</xdr:col>
          <xdr:colOff>655320</xdr:colOff>
          <xdr:row>2</xdr:row>
          <xdr:rowOff>190500</xdr:rowOff>
        </xdr:to>
        <xdr:sp macro="" textlink="">
          <xdr:nvSpPr>
            <xdr:cNvPr id="14341" name="Button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CCFC89D0-4CC4-D795-78EB-2A2AFDBFF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3</xdr:row>
          <xdr:rowOff>121920</xdr:rowOff>
        </xdr:from>
        <xdr:to>
          <xdr:col>2</xdr:col>
          <xdr:colOff>678180</xdr:colOff>
          <xdr:row>6</xdr:row>
          <xdr:rowOff>45720</xdr:rowOff>
        </xdr:to>
        <xdr:sp macro="" textlink="">
          <xdr:nvSpPr>
            <xdr:cNvPr id="14342" name="Button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C23B59-9F22-002C-FA3E-F2D878F66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76200</xdr:rowOff>
        </xdr:from>
        <xdr:to>
          <xdr:col>2</xdr:col>
          <xdr:colOff>746760</xdr:colOff>
          <xdr:row>3</xdr:row>
          <xdr:rowOff>7620</xdr:rowOff>
        </xdr:to>
        <xdr:sp macro="" textlink="">
          <xdr:nvSpPr>
            <xdr:cNvPr id="14343" name="Button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3BC924B3-7694-78C8-FC18-7ADC4ACF9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Print Exhibit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2</xdr:col>
          <xdr:colOff>739140</xdr:colOff>
          <xdr:row>6</xdr:row>
          <xdr:rowOff>106680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60E376A1-117F-6FDE-A78D-9B21C75F2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Go to table of contents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IC\Finance\CorpDev\NHUNG\EXCEL\INVGUIDE\IG2002\SUP1Q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2Q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Earnings"/>
      <sheetName val="PCHighlights"/>
      <sheetName val="UWSummaries"/>
      <sheetName val="Graphics"/>
      <sheetName val="Module1"/>
      <sheetName val="SUP1Q02"/>
    </sheetNames>
    <definedNames>
      <definedName name="Macro9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Earnings"/>
      <sheetName val="Annual Earnings"/>
      <sheetName val="P&amp;C"/>
      <sheetName val="Qtr Summary"/>
      <sheetName val="Annual Summary"/>
      <sheetName val="Qtr COR"/>
      <sheetName val="CORvsIndustry"/>
      <sheetName val="Module1"/>
    </sheetNames>
    <definedNames>
      <definedName name="Macro10"/>
      <definedName name="Macro13"/>
      <definedName name="Macro14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61.xml"/><Relationship Id="rId4" Type="http://schemas.openxmlformats.org/officeDocument/2006/relationships/ctrlProp" Target="../ctrlProps/ctrlProp6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6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6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6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64.xml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7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13" Type="http://schemas.openxmlformats.org/officeDocument/2006/relationships/ctrlProp" Target="../ctrlProps/ctrlProp4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35.xml"/><Relationship Id="rId12" Type="http://schemas.openxmlformats.org/officeDocument/2006/relationships/ctrlProp" Target="../ctrlProps/ctrlProp40.xml"/><Relationship Id="rId17" Type="http://schemas.openxmlformats.org/officeDocument/2006/relationships/ctrlProp" Target="../ctrlProps/ctrlProp4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4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4.xml"/><Relationship Id="rId11" Type="http://schemas.openxmlformats.org/officeDocument/2006/relationships/ctrlProp" Target="../ctrlProps/ctrlProp39.xml"/><Relationship Id="rId5" Type="http://schemas.openxmlformats.org/officeDocument/2006/relationships/ctrlProp" Target="../ctrlProps/ctrlProp33.xml"/><Relationship Id="rId15" Type="http://schemas.openxmlformats.org/officeDocument/2006/relationships/ctrlProp" Target="../ctrlProps/ctrlProp43.xml"/><Relationship Id="rId10" Type="http://schemas.openxmlformats.org/officeDocument/2006/relationships/ctrlProp" Target="../ctrlProps/ctrlProp38.xml"/><Relationship Id="rId4" Type="http://schemas.openxmlformats.org/officeDocument/2006/relationships/ctrlProp" Target="../ctrlProps/ctrlProp32.xml"/><Relationship Id="rId9" Type="http://schemas.openxmlformats.org/officeDocument/2006/relationships/ctrlProp" Target="../ctrlProps/ctrlProp37.xml"/><Relationship Id="rId14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4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G38"/>
  <sheetViews>
    <sheetView tabSelected="1" zoomScale="75" workbookViewId="0"/>
  </sheetViews>
  <sheetFormatPr defaultColWidth="9.81640625" defaultRowHeight="15.6" x14ac:dyDescent="0.3"/>
  <cols>
    <col min="1" max="1" width="54.6328125" customWidth="1"/>
    <col min="2" max="4" width="9.81640625" customWidth="1"/>
  </cols>
  <sheetData>
    <row r="1" spans="1:7" ht="30" x14ac:dyDescent="0.5">
      <c r="A1" s="11" t="s">
        <v>0</v>
      </c>
      <c r="B1" s="1"/>
      <c r="C1" s="1"/>
      <c r="D1" s="1"/>
      <c r="E1" s="1"/>
      <c r="F1" s="1"/>
      <c r="G1" s="2"/>
    </row>
    <row r="2" spans="1:7" ht="22.8" x14ac:dyDescent="0.4">
      <c r="A2" s="8"/>
      <c r="C2" s="3"/>
      <c r="D2" s="3"/>
      <c r="E2" s="3"/>
      <c r="F2" s="3"/>
    </row>
    <row r="3" spans="1:7" ht="21" x14ac:dyDescent="0.4">
      <c r="A3" s="12" t="s">
        <v>1</v>
      </c>
      <c r="B3" s="34" t="s">
        <v>2</v>
      </c>
      <c r="C3" s="5"/>
      <c r="D3" s="5"/>
      <c r="E3" s="5"/>
      <c r="F3" s="5"/>
      <c r="G3" s="5"/>
    </row>
    <row r="4" spans="1:7" ht="20.399999999999999" x14ac:dyDescent="0.35">
      <c r="A4" s="13"/>
      <c r="C4" s="5"/>
      <c r="D4" s="5"/>
      <c r="E4" s="5"/>
      <c r="F4" s="5"/>
      <c r="G4" s="5"/>
    </row>
    <row r="5" spans="1:7" ht="21" x14ac:dyDescent="0.4">
      <c r="A5" s="133" t="s">
        <v>210</v>
      </c>
      <c r="C5" s="4"/>
      <c r="D5" s="5"/>
      <c r="E5" s="5"/>
      <c r="F5" s="5"/>
      <c r="G5" s="5"/>
    </row>
    <row r="6" spans="1:7" ht="20.399999999999999" x14ac:dyDescent="0.35">
      <c r="A6" s="13"/>
      <c r="C6" s="5"/>
      <c r="D6" s="5"/>
      <c r="E6" s="5"/>
      <c r="F6" s="5"/>
      <c r="G6" s="5"/>
    </row>
    <row r="7" spans="1:7" ht="20.399999999999999" x14ac:dyDescent="0.35">
      <c r="A7" s="13"/>
      <c r="B7" s="4"/>
      <c r="C7" s="5"/>
      <c r="D7" s="5"/>
      <c r="E7" s="5"/>
      <c r="F7" s="5"/>
      <c r="G7" s="5"/>
    </row>
    <row r="8" spans="1:7" ht="20.399999999999999" x14ac:dyDescent="0.35">
      <c r="A8" s="13"/>
      <c r="B8" s="6"/>
      <c r="C8" s="5"/>
      <c r="D8" s="5"/>
      <c r="E8" s="5"/>
      <c r="F8" s="5"/>
      <c r="G8" s="5"/>
    </row>
    <row r="9" spans="1:7" ht="20.399999999999999" x14ac:dyDescent="0.35">
      <c r="A9" s="13"/>
      <c r="B9" s="5"/>
      <c r="C9" s="5"/>
      <c r="D9" s="5"/>
      <c r="E9" s="5"/>
      <c r="F9" s="5"/>
      <c r="G9" s="5"/>
    </row>
    <row r="10" spans="1:7" ht="17.399999999999999" x14ac:dyDescent="0.3">
      <c r="B10" s="5"/>
      <c r="C10" s="5"/>
      <c r="D10" s="5"/>
      <c r="E10" s="5"/>
      <c r="F10" s="5"/>
      <c r="G10" s="5"/>
    </row>
    <row r="11" spans="1:7" ht="21" x14ac:dyDescent="0.4">
      <c r="A11" s="160"/>
      <c r="B11" s="5"/>
      <c r="C11" s="5"/>
      <c r="D11" s="5"/>
      <c r="E11" s="5"/>
      <c r="F11" s="5"/>
      <c r="G11" s="5"/>
    </row>
    <row r="12" spans="1:7" ht="17.399999999999999" x14ac:dyDescent="0.3">
      <c r="B12" s="5"/>
      <c r="C12" s="5"/>
      <c r="D12" s="5"/>
      <c r="E12" s="5"/>
      <c r="F12" s="5"/>
      <c r="G12" s="5"/>
    </row>
    <row r="13" spans="1:7" ht="21" x14ac:dyDescent="0.4">
      <c r="A13" s="37" t="s">
        <v>271</v>
      </c>
      <c r="B13" s="5"/>
      <c r="C13" s="5"/>
      <c r="D13" s="5"/>
      <c r="E13" s="5"/>
      <c r="F13" s="5"/>
      <c r="G13" s="5"/>
    </row>
    <row r="14" spans="1:7" ht="20.399999999999999" x14ac:dyDescent="0.35">
      <c r="A14" s="13"/>
      <c r="B14" s="5"/>
      <c r="C14" s="5"/>
      <c r="D14" s="5"/>
      <c r="E14" s="5"/>
      <c r="F14" s="5"/>
      <c r="G14" s="5"/>
    </row>
    <row r="15" spans="1:7" ht="20.399999999999999" x14ac:dyDescent="0.35">
      <c r="A15" s="13"/>
      <c r="B15" s="5"/>
      <c r="C15" s="5"/>
      <c r="D15" s="5"/>
      <c r="E15" s="5"/>
      <c r="F15" s="5"/>
      <c r="G15" s="5"/>
    </row>
    <row r="16" spans="1:7" ht="17.399999999999999" x14ac:dyDescent="0.3">
      <c r="A16" s="30"/>
      <c r="B16" s="5"/>
      <c r="C16" s="5"/>
      <c r="D16" s="5"/>
      <c r="E16" s="5"/>
      <c r="F16" s="5"/>
      <c r="G16" s="5"/>
    </row>
    <row r="17" spans="1:7" ht="17.399999999999999" x14ac:dyDescent="0.3">
      <c r="A17" s="30"/>
      <c r="B17" s="5"/>
      <c r="C17" s="5"/>
      <c r="D17" s="5"/>
      <c r="E17" s="5"/>
      <c r="F17" s="5"/>
      <c r="G17" s="5"/>
    </row>
    <row r="18" spans="1:7" ht="17.399999999999999" x14ac:dyDescent="0.3">
      <c r="A18" s="28"/>
      <c r="B18" s="5"/>
      <c r="C18" s="5"/>
      <c r="D18" s="5"/>
      <c r="E18" s="5"/>
      <c r="F18" s="5"/>
      <c r="G18" s="5"/>
    </row>
    <row r="19" spans="1:7" ht="17.399999999999999" x14ac:dyDescent="0.3">
      <c r="A19" s="28"/>
      <c r="B19" s="5"/>
      <c r="C19" s="5"/>
      <c r="D19" s="5"/>
      <c r="E19" s="5"/>
      <c r="F19" s="5"/>
      <c r="G19" s="5"/>
    </row>
    <row r="20" spans="1:7" ht="17.399999999999999" x14ac:dyDescent="0.3">
      <c r="A20" s="29"/>
      <c r="B20" s="5"/>
      <c r="C20" s="5"/>
      <c r="D20" s="5"/>
      <c r="E20" s="5"/>
      <c r="F20" s="5"/>
      <c r="G20" s="5"/>
    </row>
    <row r="21" spans="1:7" ht="17.399999999999999" x14ac:dyDescent="0.3">
      <c r="A21" s="29"/>
      <c r="B21" s="5"/>
      <c r="C21" s="5"/>
      <c r="D21" s="5"/>
      <c r="E21" s="5"/>
      <c r="F21" s="5"/>
      <c r="G21" s="5"/>
    </row>
    <row r="22" spans="1:7" ht="20.399999999999999" x14ac:dyDescent="0.35">
      <c r="A22" s="13"/>
      <c r="B22" s="5"/>
      <c r="C22" s="5"/>
      <c r="D22" s="5"/>
      <c r="E22" s="5"/>
      <c r="F22" s="5"/>
      <c r="G22" s="5"/>
    </row>
    <row r="23" spans="1:7" ht="20.399999999999999" x14ac:dyDescent="0.35">
      <c r="A23" s="13"/>
      <c r="B23" s="5"/>
      <c r="C23" s="5"/>
      <c r="D23" s="5"/>
      <c r="E23" s="5"/>
      <c r="F23" s="5"/>
      <c r="G23" s="5"/>
    </row>
    <row r="24" spans="1:7" ht="20.399999999999999" x14ac:dyDescent="0.35">
      <c r="A24" s="13"/>
      <c r="B24" s="5"/>
      <c r="C24" s="5"/>
      <c r="D24" s="5"/>
      <c r="E24" s="5"/>
      <c r="F24" s="5"/>
      <c r="G24" s="5"/>
    </row>
    <row r="25" spans="1:7" ht="20.399999999999999" x14ac:dyDescent="0.35">
      <c r="A25" s="13"/>
      <c r="B25" s="5"/>
      <c r="C25" s="5"/>
      <c r="D25" s="5"/>
      <c r="E25" s="5"/>
      <c r="F25" s="5"/>
      <c r="G25" s="5"/>
    </row>
    <row r="26" spans="1:7" ht="20.399999999999999" x14ac:dyDescent="0.35">
      <c r="A26" s="13"/>
      <c r="B26" s="5"/>
      <c r="C26" s="5"/>
      <c r="D26" s="5"/>
      <c r="E26" s="5"/>
      <c r="F26" s="5"/>
      <c r="G26" s="5"/>
    </row>
    <row r="27" spans="1:7" ht="20.399999999999999" x14ac:dyDescent="0.35">
      <c r="A27" s="13"/>
      <c r="B27" s="5"/>
      <c r="C27" s="5"/>
      <c r="D27" s="5"/>
      <c r="E27" s="5"/>
      <c r="F27" s="5"/>
      <c r="G27" s="5"/>
    </row>
    <row r="28" spans="1:7" ht="20.399999999999999" x14ac:dyDescent="0.35">
      <c r="A28" s="13"/>
      <c r="B28" s="5"/>
      <c r="C28" s="5"/>
      <c r="D28" s="5"/>
      <c r="E28" s="5"/>
      <c r="F28" s="5"/>
      <c r="G28" s="5"/>
    </row>
    <row r="29" spans="1:7" ht="17.399999999999999" x14ac:dyDescent="0.3">
      <c r="B29" s="7"/>
      <c r="C29" s="5"/>
      <c r="F29" s="5"/>
      <c r="G29" s="5"/>
    </row>
    <row r="30" spans="1:7" ht="22.8" x14ac:dyDescent="0.4">
      <c r="A30" s="9"/>
      <c r="B30" s="5"/>
      <c r="C30" s="5"/>
      <c r="D30" s="5"/>
      <c r="E30" s="5"/>
      <c r="F30" s="5"/>
      <c r="G30" s="5"/>
    </row>
    <row r="31" spans="1:7" ht="22.8" x14ac:dyDescent="0.4">
      <c r="A31" s="10"/>
      <c r="B31" s="5"/>
      <c r="C31" s="5"/>
      <c r="D31" s="5"/>
      <c r="E31" s="5"/>
      <c r="F31" s="5"/>
      <c r="G31" s="5"/>
    </row>
    <row r="32" spans="1:7" ht="22.8" x14ac:dyDescent="0.4">
      <c r="A32" s="10"/>
      <c r="B32" s="5"/>
      <c r="C32" s="5"/>
      <c r="D32" s="5"/>
      <c r="E32" s="5"/>
      <c r="F32" s="5"/>
      <c r="G32" s="5"/>
    </row>
    <row r="33" spans="1:7" ht="22.8" x14ac:dyDescent="0.4">
      <c r="A33" s="10"/>
      <c r="B33" s="5"/>
      <c r="C33" s="5"/>
      <c r="D33" s="5"/>
      <c r="E33" s="5"/>
      <c r="F33" s="5"/>
      <c r="G33" s="5"/>
    </row>
    <row r="34" spans="1:7" ht="22.8" x14ac:dyDescent="0.4">
      <c r="A34" s="10"/>
      <c r="B34" s="5"/>
      <c r="C34" s="5"/>
      <c r="D34" s="5"/>
      <c r="E34" s="5"/>
      <c r="F34" s="5"/>
      <c r="G34" s="5"/>
    </row>
    <row r="35" spans="1:7" ht="17.399999999999999" x14ac:dyDescent="0.3">
      <c r="A35" s="5"/>
      <c r="B35" s="5"/>
      <c r="C35" s="5"/>
      <c r="D35" s="5"/>
      <c r="E35" s="5"/>
      <c r="F35" s="5"/>
      <c r="G35" s="5"/>
    </row>
    <row r="36" spans="1:7" ht="17.399999999999999" x14ac:dyDescent="0.3">
      <c r="A36" s="5"/>
      <c r="B36" s="5"/>
      <c r="C36" s="5"/>
      <c r="D36" s="5"/>
      <c r="E36" s="5"/>
      <c r="F36" s="5"/>
      <c r="G36" s="5"/>
    </row>
    <row r="37" spans="1:7" ht="22.8" x14ac:dyDescent="0.4">
      <c r="A37" s="3"/>
      <c r="B37" s="3"/>
      <c r="C37" s="3"/>
      <c r="D37" s="3"/>
      <c r="E37" s="3"/>
      <c r="F37" s="3"/>
    </row>
    <row r="38" spans="1:7" ht="22.8" x14ac:dyDescent="0.4">
      <c r="A38" s="3"/>
      <c r="B38" s="3"/>
      <c r="C38" s="3"/>
      <c r="D38" s="3"/>
      <c r="E38" s="3"/>
      <c r="F38" s="3"/>
    </row>
  </sheetData>
  <phoneticPr fontId="0" type="noConversion"/>
  <pageMargins left="1.7999999999999998" right="0.5" top="2" bottom="0.5" header="0.5" footer="0.5"/>
  <pageSetup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cro1">
                <anchor moveWithCells="1" sizeWithCells="1">
                  <from>
                    <xdr:col>1</xdr:col>
                    <xdr:colOff>7620</xdr:colOff>
                    <xdr:row>0</xdr:row>
                    <xdr:rowOff>76200</xdr:rowOff>
                  </from>
                  <to>
                    <xdr:col>4</xdr:col>
                    <xdr:colOff>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Line="0" autoPict="0" macro="[0]!Macro4">
                <anchor moveWithCells="1" sizeWithCells="1">
                  <from>
                    <xdr:col>1</xdr:col>
                    <xdr:colOff>0</xdr:colOff>
                    <xdr:row>12</xdr:row>
                    <xdr:rowOff>38100</xdr:rowOff>
                  </from>
                  <to>
                    <xdr:col>3</xdr:col>
                    <xdr:colOff>784860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Button 8">
              <controlPr defaultSize="0" print="0" autoFill="0" autoLine="0" autoPict="0" macro="[0]!Macro2">
                <anchor moveWithCells="1" sizeWithCells="1">
                  <from>
                    <xdr:col>1</xdr:col>
                    <xdr:colOff>0</xdr:colOff>
                    <xdr:row>3</xdr:row>
                    <xdr:rowOff>7620</xdr:rowOff>
                  </from>
                  <to>
                    <xdr:col>3</xdr:col>
                    <xdr:colOff>784860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Button 9">
              <controlPr defaultSize="0" print="0" autoFill="0" autoLine="0" autoPict="0" macro="[0]!Macro3">
                <anchor moveWithCells="1" sizeWithCells="1">
                  <from>
                    <xdr:col>1</xdr:col>
                    <xdr:colOff>7620</xdr:colOff>
                    <xdr:row>6</xdr:row>
                    <xdr:rowOff>160020</xdr:rowOff>
                  </from>
                  <to>
                    <xdr:col>3</xdr:col>
                    <xdr:colOff>792480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Button 12">
              <controlPr defaultSize="0" print="0" autoFill="0" autoLine="0" autoPict="0" macro="[0]!Macro5">
                <anchor moveWithCells="1" sizeWithCells="1">
                  <from>
                    <xdr:col>1</xdr:col>
                    <xdr:colOff>0</xdr:colOff>
                    <xdr:row>13</xdr:row>
                    <xdr:rowOff>228600</xdr:rowOff>
                  </from>
                  <to>
                    <xdr:col>3</xdr:col>
                    <xdr:colOff>784860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Button 13">
              <controlPr defaultSize="0" print="0" autoFill="0" autoLine="0" autoPict="0" macro="[0]!Macro7">
                <anchor moveWithCells="1" sizeWithCells="1">
                  <from>
                    <xdr:col>1</xdr:col>
                    <xdr:colOff>7620</xdr:colOff>
                    <xdr:row>8</xdr:row>
                    <xdr:rowOff>106680</xdr:rowOff>
                  </from>
                  <to>
                    <xdr:col>3</xdr:col>
                    <xdr:colOff>784860</xdr:colOff>
                    <xdr:row>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Macro16">
                <anchor moveWithCells="1" sizeWithCells="1">
                  <from>
                    <xdr:col>1</xdr:col>
                    <xdr:colOff>7620</xdr:colOff>
                    <xdr:row>17</xdr:row>
                    <xdr:rowOff>160020</xdr:rowOff>
                  </from>
                  <to>
                    <xdr:col>3</xdr:col>
                    <xdr:colOff>784860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Button 20">
              <controlPr defaultSize="0" print="0" autoFill="0" autoLine="0" autoPict="0" macro="[0]!Macro23">
                <anchor moveWithCells="1" sizeWithCells="1">
                  <from>
                    <xdr:col>1</xdr:col>
                    <xdr:colOff>0</xdr:colOff>
                    <xdr:row>10</xdr:row>
                    <xdr:rowOff>76200</xdr:rowOff>
                  </from>
                  <to>
                    <xdr:col>3</xdr:col>
                    <xdr:colOff>784860</xdr:colOff>
                    <xdr:row>11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Button 21">
              <controlPr defaultSize="0" print="0" autoFill="0" autoLine="0" autoPict="0" macro="[0]!Macro21">
                <anchor moveWithCells="1" sizeWithCells="1">
                  <from>
                    <xdr:col>1</xdr:col>
                    <xdr:colOff>0</xdr:colOff>
                    <xdr:row>15</xdr:row>
                    <xdr:rowOff>175260</xdr:rowOff>
                  </from>
                  <to>
                    <xdr:col>3</xdr:col>
                    <xdr:colOff>784860</xdr:colOff>
                    <xdr:row>17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Button 22">
              <controlPr defaultSize="0" print="0" autoFill="0" autoLine="0" autoPict="0" macro="[0]!Macro6">
                <anchor moveWithCells="1" sizeWithCells="1">
                  <from>
                    <xdr:col>1</xdr:col>
                    <xdr:colOff>0</xdr:colOff>
                    <xdr:row>23</xdr:row>
                    <xdr:rowOff>152400</xdr:rowOff>
                  </from>
                  <to>
                    <xdr:col>3</xdr:col>
                    <xdr:colOff>784860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Button 23">
              <controlPr defaultSize="0" print="0" autoFill="0" autoLine="0" autoPict="0" macro="[0]!Macro25">
                <anchor moveWithCells="1" sizeWithCells="1">
                  <from>
                    <xdr:col>0</xdr:col>
                    <xdr:colOff>4572000</xdr:colOff>
                    <xdr:row>25</xdr:row>
                    <xdr:rowOff>106680</xdr:rowOff>
                  </from>
                  <to>
                    <xdr:col>3</xdr:col>
                    <xdr:colOff>777240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Button 24">
              <controlPr defaultSize="0" print="0" autoFill="0" autoLine="0" autoPict="0" macro="[0]!Macro27">
                <anchor moveWithCells="1" sizeWithCells="1">
                  <from>
                    <xdr:col>1</xdr:col>
                    <xdr:colOff>0</xdr:colOff>
                    <xdr:row>27</xdr:row>
                    <xdr:rowOff>38100</xdr:rowOff>
                  </from>
                  <to>
                    <xdr:col>3</xdr:col>
                    <xdr:colOff>784860</xdr:colOff>
                    <xdr:row>28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Button 25">
              <controlPr defaultSize="0" print="0" autoFill="0" autoLine="0" autoPict="0" macro="[0]!Macro29">
                <anchor moveWithCells="1" sizeWithCells="1">
                  <from>
                    <xdr:col>1</xdr:col>
                    <xdr:colOff>7620</xdr:colOff>
                    <xdr:row>4</xdr:row>
                    <xdr:rowOff>205740</xdr:rowOff>
                  </from>
                  <to>
                    <xdr:col>3</xdr:col>
                    <xdr:colOff>792480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Button 26">
              <controlPr defaultSize="0" print="0" autoFill="0" autoLine="0" autoPict="0" macro="[0]!Macro31">
                <anchor moveWithCells="1" sizeWithCells="1">
                  <from>
                    <xdr:col>1</xdr:col>
                    <xdr:colOff>7620</xdr:colOff>
                    <xdr:row>19</xdr:row>
                    <xdr:rowOff>160020</xdr:rowOff>
                  </from>
                  <to>
                    <xdr:col>3</xdr:col>
                    <xdr:colOff>784860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Button 27">
              <controlPr defaultSize="0" print="0" autoFill="0" autoLine="0" autoPict="0" macro="[0]!Macro33">
                <anchor moveWithCells="1" sizeWithCells="1">
                  <from>
                    <xdr:col>1</xdr:col>
                    <xdr:colOff>7620</xdr:colOff>
                    <xdr:row>21</xdr:row>
                    <xdr:rowOff>144780</xdr:rowOff>
                  </from>
                  <to>
                    <xdr:col>3</xdr:col>
                    <xdr:colOff>784860</xdr:colOff>
                    <xdr:row>23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M124"/>
  <sheetViews>
    <sheetView zoomScaleNormal="100" workbookViewId="0"/>
  </sheetViews>
  <sheetFormatPr defaultColWidth="8.90625" defaultRowHeight="15.6" x14ac:dyDescent="0.3"/>
  <sheetData>
    <row r="1" spans="1:9" ht="22.8" x14ac:dyDescent="0.4">
      <c r="A1" s="305" t="s">
        <v>207</v>
      </c>
      <c r="B1" s="288"/>
      <c r="C1" s="288"/>
      <c r="D1" s="288"/>
      <c r="E1" s="288"/>
      <c r="F1" s="288"/>
      <c r="G1" s="288"/>
      <c r="H1" s="288"/>
      <c r="I1" s="288"/>
    </row>
    <row r="4" spans="1:9" x14ac:dyDescent="0.3">
      <c r="B4" s="103" t="s">
        <v>77</v>
      </c>
    </row>
    <row r="20" spans="2:2" x14ac:dyDescent="0.3">
      <c r="B20" s="104"/>
    </row>
    <row r="25" spans="2:2" x14ac:dyDescent="0.3">
      <c r="B25" s="103" t="s">
        <v>78</v>
      </c>
    </row>
    <row r="44" spans="2:2" x14ac:dyDescent="0.3">
      <c r="B44" s="128" t="s">
        <v>147</v>
      </c>
    </row>
    <row r="45" spans="2:2" x14ac:dyDescent="0.3">
      <c r="B45" s="104" t="s">
        <v>148</v>
      </c>
    </row>
    <row r="46" spans="2:2" x14ac:dyDescent="0.3">
      <c r="B46" s="104" t="s">
        <v>149</v>
      </c>
    </row>
    <row r="47" spans="2:2" x14ac:dyDescent="0.3">
      <c r="B47" s="104" t="s">
        <v>253</v>
      </c>
    </row>
    <row r="48" spans="2:2" x14ac:dyDescent="0.3">
      <c r="B48" s="104" t="s">
        <v>254</v>
      </c>
    </row>
    <row r="53" spans="1:1" x14ac:dyDescent="0.3">
      <c r="A53" s="104"/>
    </row>
    <row r="54" spans="1:1" x14ac:dyDescent="0.3">
      <c r="A54" s="104"/>
    </row>
    <row r="117" spans="1:13" x14ac:dyDescent="0.3">
      <c r="B117" s="105" t="s">
        <v>79</v>
      </c>
      <c r="C117" s="105" t="s">
        <v>108</v>
      </c>
      <c r="D117" s="127" t="s">
        <v>140</v>
      </c>
      <c r="E117" s="105" t="s">
        <v>114</v>
      </c>
      <c r="F117" s="105" t="s">
        <v>117</v>
      </c>
      <c r="G117" s="105" t="s">
        <v>118</v>
      </c>
      <c r="H117" s="105" t="s">
        <v>119</v>
      </c>
      <c r="I117" s="105" t="s">
        <v>141</v>
      </c>
      <c r="J117" s="105" t="s">
        <v>142</v>
      </c>
      <c r="K117" s="105" t="s">
        <v>255</v>
      </c>
      <c r="L117" s="105" t="s">
        <v>144</v>
      </c>
      <c r="M117" s="105" t="s">
        <v>145</v>
      </c>
    </row>
    <row r="118" spans="1:13" x14ac:dyDescent="0.3">
      <c r="A118" t="s">
        <v>80</v>
      </c>
      <c r="B118" s="106">
        <f>+'Qtr Summary'!Q29</f>
        <v>1.056</v>
      </c>
      <c r="C118" s="106">
        <f>+'Qtr Summary'!P29</f>
        <v>1.0589999999999999</v>
      </c>
      <c r="D118" s="106">
        <f>+'Qtr Summary'!O29</f>
        <v>1.04</v>
      </c>
      <c r="E118" s="106">
        <f>+'Qtr Summary'!N29</f>
        <v>0.99950000000000006</v>
      </c>
      <c r="F118" s="106">
        <f>+'Qtr Summary'!L29</f>
        <v>1.014</v>
      </c>
      <c r="G118" s="106">
        <f>+'Qtr Summary'!K29</f>
        <v>1.0109999999999999</v>
      </c>
      <c r="H118" s="106">
        <f>+'Qtr Summary'!J29</f>
        <v>0.996</v>
      </c>
      <c r="I118" s="106">
        <f>+'Qtr Summary'!I29</f>
        <v>0.97</v>
      </c>
      <c r="J118" s="106">
        <f>+'Qtr Summary'!G29</f>
        <v>0.97400000000000009</v>
      </c>
      <c r="K118" s="106">
        <f>+'Qtr Summary'!F29</f>
        <v>1.071</v>
      </c>
      <c r="L118" s="106" t="e">
        <f>+'Qtr Summary'!E29</f>
        <v>#DIV/0!</v>
      </c>
      <c r="M118" s="129" t="e">
        <f>+'Qtr Summary'!D29</f>
        <v>#DIV/0!</v>
      </c>
    </row>
    <row r="119" spans="1:13" x14ac:dyDescent="0.3"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</row>
    <row r="120" spans="1:13" x14ac:dyDescent="0.3">
      <c r="B120" s="107" t="str">
        <f>+B117</f>
        <v>1Q01</v>
      </c>
      <c r="C120" s="107" t="str">
        <f>+C117</f>
        <v>2Q01</v>
      </c>
      <c r="D120" s="105" t="s">
        <v>112</v>
      </c>
      <c r="E120" s="107" t="str">
        <f>+E117</f>
        <v>4Q01</v>
      </c>
      <c r="F120" s="107" t="str">
        <f>+F117</f>
        <v>1Q02</v>
      </c>
      <c r="G120" s="107" t="str">
        <f>+G117</f>
        <v>2Q02</v>
      </c>
      <c r="H120" s="107" t="str">
        <f>+H117</f>
        <v>3Q02</v>
      </c>
      <c r="I120" s="105" t="s">
        <v>120</v>
      </c>
      <c r="J120" s="107" t="str">
        <f>+J117</f>
        <v>1Q03</v>
      </c>
      <c r="K120" s="105" t="s">
        <v>143</v>
      </c>
      <c r="L120" s="107" t="str">
        <f>+L117</f>
        <v>3Q03</v>
      </c>
      <c r="M120" s="131" t="str">
        <f>+M117</f>
        <v>4Q03</v>
      </c>
    </row>
    <row r="121" spans="1:13" x14ac:dyDescent="0.3">
      <c r="A121" t="s">
        <v>184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</row>
    <row r="122" spans="1:13" x14ac:dyDescent="0.3"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</row>
    <row r="123" spans="1:13" x14ac:dyDescent="0.3">
      <c r="B123" s="107" t="str">
        <f>+B117</f>
        <v>1Q01</v>
      </c>
      <c r="C123" s="107" t="str">
        <f>+C117</f>
        <v>2Q01</v>
      </c>
      <c r="D123" s="127" t="s">
        <v>146</v>
      </c>
      <c r="E123" s="107" t="str">
        <f>+E117</f>
        <v>4Q01</v>
      </c>
      <c r="F123" s="107" t="str">
        <f>+F117</f>
        <v>1Q02</v>
      </c>
      <c r="G123" s="107" t="str">
        <f>+G117</f>
        <v>2Q02</v>
      </c>
      <c r="H123" s="107" t="str">
        <f>+H117</f>
        <v>3Q02</v>
      </c>
      <c r="I123" s="107" t="str">
        <f>+I120</f>
        <v>4Q02</v>
      </c>
      <c r="J123" s="107" t="str">
        <f>+J117</f>
        <v>1Q03</v>
      </c>
      <c r="K123" s="107" t="str">
        <f>+K120</f>
        <v>2Q03</v>
      </c>
      <c r="L123" s="107" t="str">
        <f>+L117</f>
        <v>3Q03</v>
      </c>
      <c r="M123" s="131" t="str">
        <f>+M117</f>
        <v>4Q03</v>
      </c>
    </row>
    <row r="124" spans="1:13" x14ac:dyDescent="0.3">
      <c r="A124" t="s">
        <v>69</v>
      </c>
      <c r="B124" s="106">
        <f>+'Qtr Summary'!Q50</f>
        <v>1.006</v>
      </c>
      <c r="C124" s="106">
        <f>+'Qtr Summary'!P50</f>
        <v>1.0129999999999999</v>
      </c>
      <c r="D124" s="106">
        <f>+'Qtr Summary'!O50</f>
        <v>1.0179999999999998</v>
      </c>
      <c r="E124" s="106">
        <f>+'Qtr Summary'!N50</f>
        <v>0.95400000000000007</v>
      </c>
      <c r="F124" s="106">
        <f>+'Qtr Summary'!L50</f>
        <v>0.98499999999999999</v>
      </c>
      <c r="G124" s="106">
        <f>+'Qtr Summary'!K50</f>
        <v>0.98</v>
      </c>
      <c r="H124" s="106">
        <f>+'Qtr Summary'!J50</f>
        <v>0.98799999999999999</v>
      </c>
      <c r="I124" s="106">
        <f>+'Qtr Summary'!I50</f>
        <v>0.98099999999999987</v>
      </c>
      <c r="J124" s="106">
        <f>+'Qtr Summary'!G50</f>
        <v>0.97849999999999993</v>
      </c>
      <c r="K124" s="106">
        <f>+'Qtr Summary'!F50</f>
        <v>0.95700000000000007</v>
      </c>
      <c r="L124" s="106" t="e">
        <f>+'Qtr Summary'!E50</f>
        <v>#DIV/0!</v>
      </c>
      <c r="M124" s="106" t="e">
        <f>+'Qtr Summary'!D50</f>
        <v>#DIV/0!</v>
      </c>
    </row>
  </sheetData>
  <phoneticPr fontId="0" type="noConversion"/>
  <pageMargins left="0.5" right="0.5" top="0.5" bottom="0.5" header="0.5" footer="0.37"/>
  <pageSetup orientation="portrait" r:id="rId1"/>
  <headerFooter alignWithMargins="0">
    <oddFooter>&amp;C9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3" r:id="rId4" name="Button 9">
              <controlPr defaultSize="0" print="0" autoFill="0" autoLine="0" autoPict="0" macro="[0]!Macro14">
                <anchor moveWithCells="1" sizeWithCells="1">
                  <from>
                    <xdr:col>8</xdr:col>
                    <xdr:colOff>167640</xdr:colOff>
                    <xdr:row>3</xdr:row>
                    <xdr:rowOff>83820</xdr:rowOff>
                  </from>
                  <to>
                    <xdr:col>9</xdr:col>
                    <xdr:colOff>243840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5" name="Button 10">
              <controlPr defaultSize="0" print="0" autoFill="0" autoLine="0" autoPict="0" macro="[0]!Macro15">
                <anchor moveWithCells="1" sizeWithCells="1">
                  <from>
                    <xdr:col>8</xdr:col>
                    <xdr:colOff>160020</xdr:colOff>
                    <xdr:row>1</xdr:row>
                    <xdr:rowOff>0</xdr:rowOff>
                  </from>
                  <to>
                    <xdr:col>9</xdr:col>
                    <xdr:colOff>236220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9:K102"/>
  <sheetViews>
    <sheetView workbookViewId="0"/>
  </sheetViews>
  <sheetFormatPr defaultRowHeight="15.6" x14ac:dyDescent="0.3"/>
  <sheetData>
    <row r="19" spans="1:8" x14ac:dyDescent="0.3">
      <c r="B19" s="335" t="s">
        <v>172</v>
      </c>
      <c r="C19" s="336"/>
      <c r="D19" s="336"/>
      <c r="E19" s="336"/>
      <c r="F19" s="336"/>
      <c r="G19" s="337"/>
    </row>
    <row r="20" spans="1:8" x14ac:dyDescent="0.3">
      <c r="A20" s="285"/>
      <c r="B20" s="336"/>
      <c r="C20" s="336"/>
      <c r="D20" s="336"/>
      <c r="E20" s="336"/>
      <c r="F20" s="336"/>
      <c r="G20" s="337"/>
    </row>
    <row r="24" spans="1:8" x14ac:dyDescent="0.3">
      <c r="A24" s="306" t="s">
        <v>208</v>
      </c>
      <c r="B24" s="307"/>
      <c r="C24" s="307"/>
      <c r="D24" s="307"/>
      <c r="E24" s="307"/>
      <c r="F24" s="307"/>
      <c r="G24" s="307"/>
      <c r="H24" s="307"/>
    </row>
    <row r="25" spans="1:8" x14ac:dyDescent="0.3">
      <c r="A25" s="306" t="s">
        <v>209</v>
      </c>
    </row>
    <row r="100" spans="1:11" x14ac:dyDescent="0.3">
      <c r="A100" s="239" t="s">
        <v>167</v>
      </c>
      <c r="B100">
        <v>1993</v>
      </c>
      <c r="C100">
        <v>1994</v>
      </c>
      <c r="D100">
        <v>1995</v>
      </c>
      <c r="E100">
        <v>1996</v>
      </c>
      <c r="F100">
        <v>1997</v>
      </c>
      <c r="G100" t="s">
        <v>169</v>
      </c>
      <c r="H100">
        <v>1999</v>
      </c>
      <c r="I100">
        <v>2000</v>
      </c>
      <c r="J100" t="s">
        <v>170</v>
      </c>
      <c r="K100" t="s">
        <v>171</v>
      </c>
    </row>
    <row r="101" spans="1:11" x14ac:dyDescent="0.3">
      <c r="A101" s="237" t="s">
        <v>168</v>
      </c>
      <c r="B101" s="240">
        <v>0.98699999999999999</v>
      </c>
      <c r="C101" s="240">
        <v>1.0089999999999999</v>
      </c>
      <c r="D101" s="240">
        <v>1.024</v>
      </c>
      <c r="E101" s="240">
        <v>1.024</v>
      </c>
      <c r="F101" s="240">
        <v>1.014</v>
      </c>
      <c r="G101" s="240">
        <v>1.0309999999999999</v>
      </c>
      <c r="H101" s="240">
        <v>1.0369999999999999</v>
      </c>
      <c r="I101" s="240">
        <v>1.0880000000000001</v>
      </c>
      <c r="J101" s="240">
        <v>1.0580000000000001</v>
      </c>
      <c r="K101" s="240">
        <v>1.0029999999999999</v>
      </c>
    </row>
    <row r="102" spans="1:11" x14ac:dyDescent="0.3">
      <c r="B102" s="238">
        <v>1.069</v>
      </c>
      <c r="C102" s="238">
        <v>1.0840000000000001</v>
      </c>
      <c r="D102" s="238">
        <v>1.0640000000000001</v>
      </c>
      <c r="E102" s="238">
        <v>1.0580000000000001</v>
      </c>
      <c r="F102" s="238">
        <v>1.016</v>
      </c>
      <c r="G102" s="238">
        <v>1.056</v>
      </c>
      <c r="H102" s="238">
        <v>1.0780000000000001</v>
      </c>
      <c r="I102" s="238">
        <v>1.101</v>
      </c>
      <c r="J102" s="238">
        <v>1.1599999999999999</v>
      </c>
      <c r="K102" s="238">
        <v>1.0720000000000001</v>
      </c>
    </row>
  </sheetData>
  <mergeCells count="1">
    <mergeCell ref="B19:G20"/>
  </mergeCells>
  <phoneticPr fontId="0" type="noConversion"/>
  <printOptions horizontalCentered="1"/>
  <pageMargins left="0.5" right="0.2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8" r:id="rId4" name="Button 4">
              <controlPr defaultSize="0" print="0" autoFill="0" autoLine="0" autoPict="0" macro="[0]!Macro30">
                <anchor moveWithCells="1" sizeWithCells="1">
                  <from>
                    <xdr:col>8</xdr:col>
                    <xdr:colOff>30480</xdr:colOff>
                    <xdr:row>0</xdr:row>
                    <xdr:rowOff>190500</xdr:rowOff>
                  </from>
                  <to>
                    <xdr:col>9</xdr:col>
                    <xdr:colOff>99060</xdr:colOff>
                    <xdr:row>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5" name="Button 5">
              <controlPr defaultSize="0" print="0" autoFill="0" autoLine="0" autoPict="0" macro="[0]!Macro14">
                <anchor moveWithCells="1" sizeWithCells="1">
                  <from>
                    <xdr:col>8</xdr:col>
                    <xdr:colOff>30480</xdr:colOff>
                    <xdr:row>3</xdr:row>
                    <xdr:rowOff>106680</xdr:rowOff>
                  </from>
                  <to>
                    <xdr:col>9</xdr:col>
                    <xdr:colOff>99060</xdr:colOff>
                    <xdr:row>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H2"/>
  <sheetViews>
    <sheetView workbookViewId="0">
      <selection activeCell="I25" sqref="I25"/>
    </sheetView>
  </sheetViews>
  <sheetFormatPr defaultRowHeight="15.6" x14ac:dyDescent="0.3"/>
  <sheetData>
    <row r="1" spans="1:8" ht="22.8" x14ac:dyDescent="0.4">
      <c r="A1" s="326" t="s">
        <v>258</v>
      </c>
      <c r="B1" s="325"/>
      <c r="C1" s="325"/>
      <c r="D1" s="325"/>
      <c r="E1" s="325"/>
      <c r="F1" s="325"/>
      <c r="G1" s="325"/>
      <c r="H1" s="325"/>
    </row>
    <row r="2" spans="1:8" ht="22.8" x14ac:dyDescent="0.4">
      <c r="A2" s="326" t="s">
        <v>259</v>
      </c>
      <c r="B2" s="325"/>
      <c r="C2" s="325"/>
      <c r="D2" s="325"/>
      <c r="E2" s="325"/>
      <c r="F2" s="325"/>
      <c r="G2" s="325"/>
      <c r="H2" s="3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Graph.Chart.8" shapeId="20484" r:id="rId4">
          <objectPr defaultSize="0" autoPict="0" r:id="rId5">
            <anchor moveWithCells="1" sizeWithCells="1">
              <from>
                <xdr:col>0</xdr:col>
                <xdr:colOff>45720</xdr:colOff>
                <xdr:row>2</xdr:row>
                <xdr:rowOff>76200</xdr:rowOff>
              </from>
              <to>
                <xdr:col>7</xdr:col>
                <xdr:colOff>670560</xdr:colOff>
                <xdr:row>30</xdr:row>
                <xdr:rowOff>144780</xdr:rowOff>
              </to>
            </anchor>
          </objectPr>
        </oleObject>
      </mc:Choice>
      <mc:Fallback>
        <oleObject progId="MSGraph.Chart.8" shapeId="20484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2" r:id="rId6" name="Button 2">
              <controlPr defaultSize="0" print="0" autoFill="0" autoLine="0" autoPict="0" macro="[0]!Macro32">
                <anchor moveWithCells="1" sizeWithCells="1">
                  <from>
                    <xdr:col>8</xdr:col>
                    <xdr:colOff>30480</xdr:colOff>
                    <xdr:row>1</xdr:row>
                    <xdr:rowOff>182880</xdr:rowOff>
                  </from>
                  <to>
                    <xdr:col>9</xdr:col>
                    <xdr:colOff>99060</xdr:colOff>
                    <xdr:row>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7" name="Button 3">
              <controlPr defaultSize="0" print="0" autoFill="0" autoLine="0" autoPict="0" macro="[0]!Macro14">
                <anchor moveWithCells="1" sizeWithCells="1">
                  <from>
                    <xdr:col>8</xdr:col>
                    <xdr:colOff>30480</xdr:colOff>
                    <xdr:row>5</xdr:row>
                    <xdr:rowOff>106680</xdr:rowOff>
                  </from>
                  <to>
                    <xdr:col>9</xdr:col>
                    <xdr:colOff>99060</xdr:colOff>
                    <xdr:row>7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G51"/>
  <sheetViews>
    <sheetView zoomScale="75" workbookViewId="0"/>
  </sheetViews>
  <sheetFormatPr defaultColWidth="6.1796875" defaultRowHeight="13.8" x14ac:dyDescent="0.3"/>
  <cols>
    <col min="1" max="1" width="6.1796875" style="46"/>
    <col min="2" max="2" width="37.81640625" style="46" customWidth="1"/>
    <col min="3" max="4" width="9.81640625" style="46" customWidth="1"/>
    <col min="5" max="5" width="2.54296875" style="46" customWidth="1"/>
    <col min="6" max="6" width="9.90625" style="46" customWidth="1"/>
    <col min="7" max="7" width="10.08984375" style="46" customWidth="1"/>
    <col min="8" max="16384" width="6.1796875" style="46"/>
  </cols>
  <sheetData>
    <row r="1" spans="1:7" ht="15.6" x14ac:dyDescent="0.3">
      <c r="A1" s="52" t="s">
        <v>3</v>
      </c>
      <c r="B1" s="321"/>
      <c r="C1" s="321"/>
      <c r="D1" s="321"/>
      <c r="E1" s="322"/>
      <c r="F1" s="322"/>
      <c r="G1" s="323"/>
    </row>
    <row r="2" spans="1:7" ht="15.6" x14ac:dyDescent="0.3">
      <c r="A2" s="52" t="s">
        <v>81</v>
      </c>
      <c r="B2" s="321"/>
      <c r="C2" s="321"/>
      <c r="D2" s="321"/>
      <c r="E2" s="322"/>
      <c r="F2" s="322"/>
      <c r="G2" s="323"/>
    </row>
    <row r="3" spans="1:7" ht="15.6" x14ac:dyDescent="0.3">
      <c r="A3" s="52" t="s">
        <v>82</v>
      </c>
      <c r="B3" s="321"/>
      <c r="C3" s="321"/>
      <c r="D3" s="321"/>
      <c r="E3" s="322"/>
      <c r="F3" s="322"/>
      <c r="G3" s="323"/>
    </row>
    <row r="4" spans="1:7" ht="15.6" x14ac:dyDescent="0.3">
      <c r="A4" s="53"/>
      <c r="B4" s="55"/>
      <c r="C4" s="55"/>
      <c r="D4" s="55"/>
      <c r="E4" s="48"/>
      <c r="F4" s="48"/>
    </row>
    <row r="5" spans="1:7" ht="15.6" x14ac:dyDescent="0.3">
      <c r="A5" s="55"/>
      <c r="B5" s="55"/>
      <c r="C5" s="55"/>
      <c r="D5" s="55"/>
      <c r="E5" s="48"/>
      <c r="F5" s="48"/>
    </row>
    <row r="6" spans="1:7" ht="15.6" x14ac:dyDescent="0.3">
      <c r="A6" s="55"/>
      <c r="B6" s="55"/>
      <c r="C6" s="83" t="s">
        <v>83</v>
      </c>
      <c r="D6" s="52"/>
      <c r="E6" s="222"/>
      <c r="F6" s="83" t="s">
        <v>256</v>
      </c>
      <c r="G6" s="52"/>
    </row>
    <row r="7" spans="1:7" ht="15.6" x14ac:dyDescent="0.3">
      <c r="A7" s="55"/>
      <c r="B7" s="55"/>
      <c r="C7" s="227" t="s">
        <v>212</v>
      </c>
      <c r="D7" s="84"/>
      <c r="E7" s="222"/>
      <c r="F7" s="227" t="s">
        <v>212</v>
      </c>
      <c r="G7" s="84"/>
    </row>
    <row r="8" spans="1:7" ht="15.6" x14ac:dyDescent="0.3">
      <c r="A8" s="85" t="s">
        <v>84</v>
      </c>
      <c r="B8" s="55"/>
      <c r="C8" s="86">
        <v>2003</v>
      </c>
      <c r="D8" s="86">
        <v>2002</v>
      </c>
      <c r="E8" s="222"/>
      <c r="F8" s="86">
        <v>2003</v>
      </c>
      <c r="G8" s="86">
        <v>2002</v>
      </c>
    </row>
    <row r="9" spans="1:7" ht="15.6" x14ac:dyDescent="0.3">
      <c r="A9" s="55"/>
      <c r="B9" s="55"/>
      <c r="C9" s="53"/>
      <c r="D9" s="53"/>
      <c r="E9" s="16"/>
      <c r="F9" s="53"/>
      <c r="G9" s="53"/>
    </row>
    <row r="10" spans="1:7" ht="15.6" x14ac:dyDescent="0.3">
      <c r="A10" s="53" t="s">
        <v>85</v>
      </c>
      <c r="B10" s="55"/>
      <c r="C10" s="55"/>
      <c r="D10" s="55"/>
      <c r="E10" s="19"/>
      <c r="F10" s="55"/>
      <c r="G10" s="55"/>
    </row>
    <row r="11" spans="1:7" ht="15.6" x14ac:dyDescent="0.3">
      <c r="A11" s="55"/>
      <c r="B11" s="55" t="s">
        <v>86</v>
      </c>
      <c r="C11" s="87">
        <v>213</v>
      </c>
      <c r="D11" s="87">
        <v>163</v>
      </c>
      <c r="E11" s="223"/>
      <c r="F11" s="87">
        <v>418</v>
      </c>
      <c r="G11" s="87">
        <v>299</v>
      </c>
    </row>
    <row r="12" spans="1:7" ht="15.6" x14ac:dyDescent="0.3">
      <c r="A12" s="55"/>
      <c r="B12" s="55" t="s">
        <v>87</v>
      </c>
      <c r="C12" s="88">
        <v>34</v>
      </c>
      <c r="D12" s="88">
        <v>50</v>
      </c>
      <c r="E12" s="224"/>
      <c r="F12" s="88">
        <v>65</v>
      </c>
      <c r="G12" s="88">
        <v>109</v>
      </c>
    </row>
    <row r="13" spans="1:7" ht="15.6" x14ac:dyDescent="0.3">
      <c r="A13" s="55"/>
      <c r="B13" s="56" t="s">
        <v>88</v>
      </c>
      <c r="C13" s="89">
        <v>2</v>
      </c>
      <c r="D13" s="89">
        <v>15</v>
      </c>
      <c r="E13" s="224"/>
      <c r="F13" s="89">
        <v>4</v>
      </c>
      <c r="G13" s="89">
        <v>28</v>
      </c>
    </row>
    <row r="14" spans="1:7" ht="15.6" x14ac:dyDescent="0.3">
      <c r="A14" s="55"/>
      <c r="B14" s="55"/>
      <c r="C14" s="68">
        <v>249</v>
      </c>
      <c r="D14" s="90">
        <v>228</v>
      </c>
      <c r="E14" s="225"/>
      <c r="F14" s="68">
        <v>487</v>
      </c>
      <c r="G14" s="90">
        <v>436</v>
      </c>
    </row>
    <row r="15" spans="1:7" ht="15.6" x14ac:dyDescent="0.3">
      <c r="A15" s="55"/>
      <c r="B15" s="55"/>
      <c r="C15" s="55"/>
      <c r="D15" s="55"/>
      <c r="E15" s="193"/>
      <c r="F15" s="55"/>
      <c r="G15" s="55"/>
    </row>
    <row r="16" spans="1:7" ht="15.6" x14ac:dyDescent="0.3">
      <c r="A16" s="79" t="s">
        <v>89</v>
      </c>
      <c r="B16" s="55"/>
      <c r="C16" s="89">
        <v>85</v>
      </c>
      <c r="D16" s="89">
        <v>78</v>
      </c>
      <c r="E16" s="224"/>
      <c r="F16" s="89">
        <v>163</v>
      </c>
      <c r="G16" s="89">
        <v>153</v>
      </c>
    </row>
    <row r="17" spans="1:7" ht="15.6" x14ac:dyDescent="0.3">
      <c r="A17" s="55"/>
      <c r="B17" s="55"/>
      <c r="C17" s="55"/>
      <c r="D17" s="55"/>
      <c r="E17" s="193"/>
      <c r="F17" s="55"/>
      <c r="G17" s="55"/>
    </row>
    <row r="18" spans="1:7" ht="16.2" thickBot="1" x14ac:dyDescent="0.35">
      <c r="A18" s="91" t="s">
        <v>90</v>
      </c>
      <c r="B18" s="55"/>
      <c r="C18" s="92">
        <v>334</v>
      </c>
      <c r="D18" s="93">
        <v>306</v>
      </c>
      <c r="E18" s="226"/>
      <c r="F18" s="92">
        <v>650</v>
      </c>
      <c r="G18" s="93">
        <v>589</v>
      </c>
    </row>
    <row r="19" spans="1:7" ht="16.2" thickTop="1" x14ac:dyDescent="0.3">
      <c r="A19" s="55"/>
      <c r="B19" s="55"/>
      <c r="C19" s="55"/>
      <c r="D19" s="55"/>
      <c r="E19" s="55"/>
      <c r="F19" s="55"/>
      <c r="G19" s="55"/>
    </row>
    <row r="20" spans="1:7" ht="15.6" x14ac:dyDescent="0.3">
      <c r="A20" s="55"/>
      <c r="B20" s="55"/>
      <c r="C20" s="55"/>
      <c r="D20" s="55"/>
      <c r="E20" s="55"/>
      <c r="F20" s="55"/>
      <c r="G20" s="55"/>
    </row>
    <row r="21" spans="1:7" ht="16.2" thickBot="1" x14ac:dyDescent="0.35">
      <c r="A21" s="94" t="s">
        <v>91</v>
      </c>
      <c r="B21" s="55"/>
      <c r="C21" s="95">
        <v>127</v>
      </c>
      <c r="D21" s="95">
        <v>130</v>
      </c>
      <c r="E21" s="55"/>
      <c r="F21" s="95">
        <v>258</v>
      </c>
      <c r="G21" s="95">
        <v>265</v>
      </c>
    </row>
    <row r="22" spans="1:7" ht="16.2" thickTop="1" x14ac:dyDescent="0.3">
      <c r="A22" s="55"/>
      <c r="B22" s="55"/>
      <c r="C22" s="55"/>
      <c r="D22" s="55"/>
      <c r="E22" s="55"/>
      <c r="F22" s="55"/>
    </row>
    <row r="23" spans="1:7" ht="15.6" x14ac:dyDescent="0.3">
      <c r="A23" s="55"/>
      <c r="B23" s="55"/>
      <c r="C23" s="55"/>
      <c r="D23" s="55"/>
      <c r="E23" s="55"/>
      <c r="F23" s="55"/>
    </row>
    <row r="24" spans="1:7" ht="15.6" x14ac:dyDescent="0.3">
      <c r="A24" s="55"/>
      <c r="B24" s="55"/>
      <c r="C24" s="55"/>
      <c r="D24" s="55"/>
      <c r="E24" s="55"/>
      <c r="F24" s="55"/>
    </row>
    <row r="25" spans="1:7" ht="15.6" x14ac:dyDescent="0.3">
      <c r="A25" s="55"/>
      <c r="B25" s="55"/>
      <c r="C25" s="96" t="s">
        <v>257</v>
      </c>
      <c r="D25" s="96" t="s">
        <v>128</v>
      </c>
      <c r="E25" s="55"/>
      <c r="F25" s="55"/>
    </row>
    <row r="26" spans="1:7" ht="15.6" x14ac:dyDescent="0.3">
      <c r="A26" s="55"/>
      <c r="B26" s="55"/>
      <c r="C26" s="53"/>
      <c r="D26" s="53"/>
      <c r="E26" s="55"/>
      <c r="F26" s="55"/>
    </row>
    <row r="27" spans="1:7" ht="16.2" thickBot="1" x14ac:dyDescent="0.35">
      <c r="A27" s="94" t="s">
        <v>92</v>
      </c>
      <c r="B27" s="55"/>
      <c r="C27" s="97">
        <v>463</v>
      </c>
      <c r="D27" s="97">
        <v>445</v>
      </c>
      <c r="E27" s="55"/>
      <c r="F27" s="55"/>
    </row>
    <row r="28" spans="1:7" ht="16.2" thickTop="1" x14ac:dyDescent="0.3">
      <c r="A28" s="55"/>
      <c r="B28" s="55"/>
      <c r="C28" s="53"/>
      <c r="D28" s="53"/>
      <c r="E28" s="48"/>
      <c r="F28" s="48"/>
    </row>
    <row r="29" spans="1:7" x14ac:dyDescent="0.3">
      <c r="E29" s="98"/>
      <c r="F29" s="98"/>
    </row>
    <row r="30" spans="1:7" x14ac:dyDescent="0.3">
      <c r="E30" s="98"/>
      <c r="F30" s="98"/>
    </row>
    <row r="31" spans="1:7" ht="21" x14ac:dyDescent="0.4">
      <c r="A31" s="332" t="s">
        <v>176</v>
      </c>
      <c r="B31" s="323"/>
      <c r="C31" s="323"/>
      <c r="D31" s="323"/>
      <c r="E31" s="327"/>
      <c r="F31" s="327"/>
      <c r="G31" s="323"/>
    </row>
    <row r="32" spans="1:7" ht="21" x14ac:dyDescent="0.4">
      <c r="A32" s="332" t="s">
        <v>259</v>
      </c>
      <c r="B32" s="323"/>
      <c r="C32" s="323"/>
      <c r="D32" s="323"/>
      <c r="E32" s="327"/>
      <c r="F32" s="327"/>
      <c r="G32" s="323"/>
    </row>
    <row r="33" spans="5:6" x14ac:dyDescent="0.3">
      <c r="E33" s="98"/>
      <c r="F33" s="98"/>
    </row>
    <row r="34" spans="5:6" x14ac:dyDescent="0.3">
      <c r="E34" s="98"/>
      <c r="F34" s="98"/>
    </row>
    <row r="35" spans="5:6" x14ac:dyDescent="0.3">
      <c r="E35" s="98"/>
      <c r="F35" s="98"/>
    </row>
    <row r="36" spans="5:6" x14ac:dyDescent="0.3">
      <c r="E36" s="98"/>
      <c r="F36" s="98"/>
    </row>
    <row r="37" spans="5:6" x14ac:dyDescent="0.3">
      <c r="E37" s="98"/>
      <c r="F37" s="98"/>
    </row>
    <row r="38" spans="5:6" x14ac:dyDescent="0.3">
      <c r="E38" s="98"/>
      <c r="F38" s="98"/>
    </row>
    <row r="39" spans="5:6" x14ac:dyDescent="0.3">
      <c r="E39" s="98"/>
      <c r="F39" s="98"/>
    </row>
    <row r="40" spans="5:6" x14ac:dyDescent="0.3">
      <c r="E40" s="98"/>
      <c r="F40" s="98"/>
    </row>
    <row r="41" spans="5:6" x14ac:dyDescent="0.3">
      <c r="E41" s="98"/>
      <c r="F41" s="98"/>
    </row>
    <row r="42" spans="5:6" x14ac:dyDescent="0.3">
      <c r="E42" s="98"/>
      <c r="F42" s="98"/>
    </row>
    <row r="43" spans="5:6" x14ac:dyDescent="0.3">
      <c r="E43" s="98"/>
      <c r="F43" s="98"/>
    </row>
    <row r="44" spans="5:6" x14ac:dyDescent="0.3">
      <c r="E44" s="98"/>
      <c r="F44" s="98"/>
    </row>
    <row r="45" spans="5:6" x14ac:dyDescent="0.3">
      <c r="E45" s="98"/>
      <c r="F45" s="98"/>
    </row>
    <row r="46" spans="5:6" x14ac:dyDescent="0.3">
      <c r="E46" s="98"/>
      <c r="F46" s="98"/>
    </row>
    <row r="47" spans="5:6" x14ac:dyDescent="0.3">
      <c r="E47" s="98"/>
      <c r="F47" s="98"/>
    </row>
    <row r="48" spans="5:6" x14ac:dyDescent="0.3">
      <c r="E48" s="98"/>
      <c r="F48" s="98"/>
    </row>
    <row r="49" spans="5:6" x14ac:dyDescent="0.3">
      <c r="E49" s="98"/>
      <c r="F49" s="98"/>
    </row>
    <row r="50" spans="5:6" x14ac:dyDescent="0.3">
      <c r="E50" s="98"/>
      <c r="F50" s="98"/>
    </row>
    <row r="51" spans="5:6" x14ac:dyDescent="0.3">
      <c r="E51" s="98"/>
      <c r="F51" s="98"/>
    </row>
  </sheetData>
  <phoneticPr fontId="0" type="noConversion"/>
  <pageMargins left="0.62" right="0.5" top="0.5" bottom="0.5" header="0.5" footer="0.5"/>
  <pageSetup scale="91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7174" r:id="rId4">
          <objectPr defaultSize="0" autoPict="0" r:id="rId5">
            <anchor moveWithCells="1">
              <from>
                <xdr:col>1</xdr:col>
                <xdr:colOff>739140</xdr:colOff>
                <xdr:row>32</xdr:row>
                <xdr:rowOff>91440</xdr:rowOff>
              </from>
              <to>
                <xdr:col>5</xdr:col>
                <xdr:colOff>708660</xdr:colOff>
                <xdr:row>54</xdr:row>
                <xdr:rowOff>167640</xdr:rowOff>
              </to>
            </anchor>
          </objectPr>
        </oleObject>
      </mc:Choice>
      <mc:Fallback>
        <oleObject progId="PowerPoint.Slide.8" shapeId="7174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6" name="Button 1">
              <controlPr defaultSize="0" print="0" autoFill="0" autoLine="0" autoPict="0" macro="[0]!Macro12">
                <anchor moveWithCells="1" sizeWithCells="1">
                  <from>
                    <xdr:col>7</xdr:col>
                    <xdr:colOff>30480</xdr:colOff>
                    <xdr:row>0</xdr:row>
                    <xdr:rowOff>30480</xdr:rowOff>
                  </from>
                  <to>
                    <xdr:col>9</xdr:col>
                    <xdr:colOff>99060</xdr:colOff>
                    <xdr:row>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7" name="Button 2">
              <controlPr defaultSize="0" print="0" autoFill="0" autoLine="0" autoPict="0" macro="[0]!Macro14">
                <anchor moveWithCells="1" sizeWithCells="1">
                  <from>
                    <xdr:col>7</xdr:col>
                    <xdr:colOff>30480</xdr:colOff>
                    <xdr:row>3</xdr:row>
                    <xdr:rowOff>76200</xdr:rowOff>
                  </from>
                  <to>
                    <xdr:col>9</xdr:col>
                    <xdr:colOff>99060</xdr:colOff>
                    <xdr:row>6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Q29"/>
  <sheetViews>
    <sheetView zoomScale="75" workbookViewId="0"/>
  </sheetViews>
  <sheetFormatPr defaultColWidth="7.81640625" defaultRowHeight="13.8" x14ac:dyDescent="0.3"/>
  <cols>
    <col min="1" max="2" width="3.81640625" style="35" customWidth="1"/>
    <col min="3" max="3" width="22" style="35" customWidth="1"/>
    <col min="4" max="5" width="8.81640625" style="35" hidden="1" customWidth="1"/>
    <col min="6" max="7" width="8.81640625" style="35" customWidth="1"/>
    <col min="8" max="8" width="4.1796875" style="35" customWidth="1"/>
    <col min="9" max="12" width="8.81640625" style="35" customWidth="1"/>
    <col min="13" max="13" width="4.81640625" style="35" customWidth="1"/>
    <col min="14" max="17" width="8.6328125" style="35" customWidth="1"/>
    <col min="18" max="16384" width="7.81640625" style="35"/>
  </cols>
  <sheetData>
    <row r="1" spans="1:17" ht="15.6" x14ac:dyDescent="0.3">
      <c r="A1" s="155" t="s">
        <v>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81"/>
      <c r="O1" s="81"/>
      <c r="P1" s="81"/>
      <c r="Q1" s="81"/>
    </row>
    <row r="2" spans="1:17" ht="15.6" x14ac:dyDescent="0.3">
      <c r="A2" s="155" t="s">
        <v>195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81"/>
      <c r="O2" s="81"/>
      <c r="P2" s="81"/>
      <c r="Q2" s="81"/>
    </row>
    <row r="3" spans="1:17" ht="15.6" x14ac:dyDescent="0.3">
      <c r="A3" s="155" t="s">
        <v>194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81"/>
      <c r="O3" s="81"/>
      <c r="P3" s="81"/>
      <c r="Q3" s="81"/>
    </row>
    <row r="4" spans="1:17" ht="15.6" x14ac:dyDescent="0.3">
      <c r="A4" s="155" t="s">
        <v>70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81"/>
      <c r="O4" s="81"/>
      <c r="P4" s="81"/>
      <c r="Q4" s="81"/>
    </row>
    <row r="5" spans="1:17" ht="15.6" x14ac:dyDescent="0.3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</row>
    <row r="6" spans="1:17" ht="15.6" x14ac:dyDescent="0.3">
      <c r="A6" s="155"/>
      <c r="B6" s="155"/>
      <c r="C6" s="155"/>
      <c r="D6" s="155"/>
      <c r="E6" s="32"/>
      <c r="F6" s="32"/>
      <c r="G6" s="155"/>
      <c r="H6" s="155"/>
      <c r="I6" s="155"/>
      <c r="J6" s="156"/>
      <c r="K6" s="156"/>
      <c r="L6" s="155"/>
      <c r="M6" s="155"/>
    </row>
    <row r="7" spans="1:17" ht="15.6" x14ac:dyDescent="0.3">
      <c r="A7"/>
      <c r="B7"/>
      <c r="C7" s="211"/>
      <c r="D7" s="212">
        <v>2003</v>
      </c>
      <c r="E7" s="213"/>
      <c r="F7" s="214">
        <v>2003</v>
      </c>
      <c r="G7" s="216"/>
      <c r="H7"/>
      <c r="I7" s="215">
        <v>2002</v>
      </c>
      <c r="J7" s="126"/>
      <c r="K7" s="126"/>
      <c r="L7" s="216"/>
      <c r="M7"/>
      <c r="N7" s="157">
        <v>2001</v>
      </c>
      <c r="O7" s="213"/>
      <c r="P7" s="214"/>
      <c r="Q7" s="221"/>
    </row>
    <row r="8" spans="1:17" ht="15.6" x14ac:dyDescent="0.3">
      <c r="A8" s="115"/>
      <c r="B8" s="115"/>
      <c r="C8" s="217"/>
      <c r="D8" s="116" t="s">
        <v>72</v>
      </c>
      <c r="E8" s="218" t="s">
        <v>73</v>
      </c>
      <c r="F8" s="218" t="s">
        <v>74</v>
      </c>
      <c r="G8" s="114" t="s">
        <v>71</v>
      </c>
      <c r="H8" s="115"/>
      <c r="I8" s="219" t="s">
        <v>72</v>
      </c>
      <c r="J8" s="117" t="s">
        <v>73</v>
      </c>
      <c r="K8" s="117" t="s">
        <v>74</v>
      </c>
      <c r="L8" s="114" t="s">
        <v>71</v>
      </c>
      <c r="M8" s="115"/>
      <c r="N8" s="116" t="s">
        <v>72</v>
      </c>
      <c r="O8" s="117" t="s">
        <v>73</v>
      </c>
      <c r="P8" s="117" t="s">
        <v>74</v>
      </c>
      <c r="Q8" s="114" t="s">
        <v>71</v>
      </c>
    </row>
    <row r="9" spans="1:17" ht="15.6" x14ac:dyDescent="0.3">
      <c r="A9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</row>
    <row r="10" spans="1:17" ht="15.6" x14ac:dyDescent="0.3">
      <c r="A10" s="244" t="s">
        <v>175</v>
      </c>
      <c r="B10" s="115"/>
      <c r="C10" s="115"/>
      <c r="D10"/>
      <c r="E10"/>
      <c r="F10"/>
      <c r="G10"/>
      <c r="H10" s="115"/>
      <c r="I10"/>
      <c r="J10"/>
      <c r="K10"/>
      <c r="L10"/>
      <c r="M10" s="115"/>
      <c r="N10"/>
      <c r="O10"/>
      <c r="P10"/>
      <c r="Q10"/>
    </row>
    <row r="11" spans="1:17" ht="15.6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ht="15.6" x14ac:dyDescent="0.3">
      <c r="A12"/>
      <c r="B12" s="190" t="s">
        <v>176</v>
      </c>
      <c r="C12" s="14"/>
      <c r="D12" s="47"/>
      <c r="E12" s="47"/>
      <c r="F12" s="47"/>
      <c r="G12" s="47"/>
      <c r="H12"/>
      <c r="I12" s="47"/>
      <c r="J12" s="47"/>
      <c r="K12" s="47"/>
      <c r="L12" s="47"/>
      <c r="M12"/>
      <c r="N12" s="47"/>
      <c r="O12" s="47"/>
      <c r="P12" s="47"/>
      <c r="Q12" s="47"/>
    </row>
    <row r="13" spans="1:17" ht="15.6" x14ac:dyDescent="0.3">
      <c r="A13"/>
      <c r="B13" s="115"/>
      <c r="C13" s="115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ht="15.6" x14ac:dyDescent="0.3">
      <c r="A14"/>
      <c r="B14" t="s">
        <v>173</v>
      </c>
      <c r="C14" s="36"/>
      <c r="D14" s="47"/>
      <c r="E14" s="47"/>
      <c r="F14" s="47"/>
      <c r="G14" s="47"/>
      <c r="H14"/>
      <c r="I14" s="47"/>
      <c r="J14" s="47"/>
      <c r="K14" s="47"/>
      <c r="L14" s="47"/>
      <c r="M14"/>
      <c r="N14" s="47"/>
      <c r="O14" s="47"/>
      <c r="P14" s="47"/>
      <c r="Q14" s="47"/>
    </row>
    <row r="15" spans="1:17" ht="15.6" x14ac:dyDescent="0.3">
      <c r="A15"/>
      <c r="B15"/>
      <c r="C15" s="36" t="s">
        <v>177</v>
      </c>
      <c r="D15" s="102">
        <v>0</v>
      </c>
      <c r="E15" s="102">
        <v>0</v>
      </c>
      <c r="F15" s="102">
        <v>213</v>
      </c>
      <c r="G15" s="102">
        <v>205</v>
      </c>
      <c r="H15"/>
      <c r="I15" s="102">
        <v>254</v>
      </c>
      <c r="J15" s="102">
        <v>215</v>
      </c>
      <c r="K15" s="102">
        <v>163</v>
      </c>
      <c r="L15" s="102">
        <v>136</v>
      </c>
      <c r="M15"/>
      <c r="N15" s="102">
        <v>123</v>
      </c>
      <c r="O15" s="102">
        <v>156</v>
      </c>
      <c r="P15" s="102">
        <v>126</v>
      </c>
      <c r="Q15" s="102">
        <v>108</v>
      </c>
    </row>
    <row r="16" spans="1:17" ht="15.6" x14ac:dyDescent="0.3">
      <c r="A16"/>
      <c r="B16"/>
      <c r="C16" s="36" t="s">
        <v>178</v>
      </c>
      <c r="D16" s="102">
        <v>0</v>
      </c>
      <c r="E16" s="102">
        <v>0</v>
      </c>
      <c r="F16" s="102">
        <v>34</v>
      </c>
      <c r="G16" s="102">
        <v>31</v>
      </c>
      <c r="H16"/>
      <c r="I16" s="102">
        <v>37</v>
      </c>
      <c r="J16" s="102">
        <v>37</v>
      </c>
      <c r="K16" s="102">
        <v>50</v>
      </c>
      <c r="L16" s="102">
        <v>59</v>
      </c>
      <c r="M16"/>
      <c r="N16" s="102">
        <v>57</v>
      </c>
      <c r="O16" s="102">
        <v>48</v>
      </c>
      <c r="P16" s="102">
        <v>48</v>
      </c>
      <c r="Q16" s="102">
        <v>46</v>
      </c>
    </row>
    <row r="17" spans="1:17" ht="15.6" x14ac:dyDescent="0.3">
      <c r="A17"/>
      <c r="B17"/>
      <c r="C17" s="36" t="s">
        <v>179</v>
      </c>
      <c r="D17" s="245">
        <v>0</v>
      </c>
      <c r="E17" s="245">
        <v>0</v>
      </c>
      <c r="F17" s="245">
        <v>2</v>
      </c>
      <c r="G17" s="245">
        <v>2</v>
      </c>
      <c r="H17"/>
      <c r="I17" s="245">
        <v>6</v>
      </c>
      <c r="J17" s="245">
        <v>16</v>
      </c>
      <c r="K17" s="245">
        <v>15</v>
      </c>
      <c r="L17" s="245">
        <v>13</v>
      </c>
      <c r="M17"/>
      <c r="N17" s="245">
        <v>14</v>
      </c>
      <c r="O17" s="245">
        <v>7</v>
      </c>
      <c r="P17" s="245">
        <v>10</v>
      </c>
      <c r="Q17" s="245">
        <v>8</v>
      </c>
    </row>
    <row r="18" spans="1:17" ht="15.6" x14ac:dyDescent="0.3">
      <c r="A18"/>
      <c r="B18"/>
      <c r="C18" s="36"/>
      <c r="D18" s="246"/>
      <c r="E18" s="246"/>
      <c r="F18" s="246"/>
      <c r="G18" s="246"/>
      <c r="H18"/>
      <c r="I18" s="246"/>
      <c r="J18" s="246"/>
      <c r="K18" s="246"/>
      <c r="L18" s="246"/>
      <c r="M18"/>
      <c r="N18" s="246"/>
      <c r="O18" s="246"/>
      <c r="P18" s="246"/>
      <c r="Q18" s="246"/>
    </row>
    <row r="19" spans="1:17" ht="15.6" x14ac:dyDescent="0.3">
      <c r="A19"/>
      <c r="B19" t="s">
        <v>180</v>
      </c>
      <c r="C19" s="36"/>
      <c r="D19" s="102">
        <f>SUM(D15:D18)</f>
        <v>0</v>
      </c>
      <c r="E19" s="102">
        <f>SUM(E15:E18)</f>
        <v>0</v>
      </c>
      <c r="F19" s="102">
        <f>SUM(F15:F18)</f>
        <v>249</v>
      </c>
      <c r="G19" s="102">
        <f>SUM(G15:G18)</f>
        <v>238</v>
      </c>
      <c r="H19"/>
      <c r="I19" s="102">
        <f>SUM(I15:I18)</f>
        <v>297</v>
      </c>
      <c r="J19" s="102">
        <f>SUM(J15:J18)</f>
        <v>268</v>
      </c>
      <c r="K19" s="102">
        <f>SUM(K15:K18)</f>
        <v>228</v>
      </c>
      <c r="L19" s="102">
        <f>SUM(L15:L18)</f>
        <v>208</v>
      </c>
      <c r="M19"/>
      <c r="N19" s="102">
        <f>SUM(N15:N18)</f>
        <v>194</v>
      </c>
      <c r="O19" s="102">
        <f>SUM(O15:O18)</f>
        <v>211</v>
      </c>
      <c r="P19" s="102">
        <f>SUM(P15:P18)</f>
        <v>184</v>
      </c>
      <c r="Q19" s="102">
        <f>SUM(Q15:Q18)</f>
        <v>162</v>
      </c>
    </row>
    <row r="20" spans="1:17" ht="15.6" x14ac:dyDescent="0.3">
      <c r="A20"/>
      <c r="B20" t="s">
        <v>181</v>
      </c>
      <c r="C20" s="36"/>
      <c r="D20" s="245">
        <v>0</v>
      </c>
      <c r="E20" s="245">
        <v>0</v>
      </c>
      <c r="F20" s="245">
        <v>85</v>
      </c>
      <c r="G20" s="245">
        <v>78</v>
      </c>
      <c r="H20"/>
      <c r="I20" s="245">
        <v>80</v>
      </c>
      <c r="J20" s="245">
        <v>80</v>
      </c>
      <c r="K20" s="245">
        <v>78</v>
      </c>
      <c r="L20" s="245">
        <v>75</v>
      </c>
      <c r="M20"/>
      <c r="N20" s="245">
        <v>80</v>
      </c>
      <c r="O20" s="245">
        <v>76</v>
      </c>
      <c r="P20" s="245">
        <v>75</v>
      </c>
      <c r="Q20" s="245">
        <v>79</v>
      </c>
    </row>
    <row r="21" spans="1:17" ht="15.6" x14ac:dyDescent="0.3">
      <c r="A21"/>
      <c r="B21"/>
      <c r="C21" s="36"/>
      <c r="D21" s="247"/>
      <c r="E21" s="247"/>
      <c r="F21" s="247"/>
      <c r="G21" s="247"/>
      <c r="H21"/>
      <c r="I21" s="247"/>
      <c r="J21" s="247"/>
      <c r="K21" s="247"/>
      <c r="L21" s="247"/>
      <c r="M21"/>
      <c r="N21" s="247"/>
      <c r="O21" s="247"/>
      <c r="P21" s="247"/>
      <c r="Q21" s="247"/>
    </row>
    <row r="22" spans="1:17" ht="16.2" thickBot="1" x14ac:dyDescent="0.35">
      <c r="A22"/>
      <c r="B22" t="s">
        <v>182</v>
      </c>
      <c r="C22" s="36"/>
      <c r="D22" s="102">
        <f>SUM(D19:D20)</f>
        <v>0</v>
      </c>
      <c r="E22" s="102">
        <f>SUM(E19:E20)</f>
        <v>0</v>
      </c>
      <c r="F22" s="102">
        <f>SUM(F19:F20)</f>
        <v>334</v>
      </c>
      <c r="G22" s="102">
        <f>SUM(G19:G20)</f>
        <v>316</v>
      </c>
      <c r="H22"/>
      <c r="I22" s="102">
        <f>SUM(I19:I20)</f>
        <v>377</v>
      </c>
      <c r="J22" s="102">
        <f>SUM(J19:J20)</f>
        <v>348</v>
      </c>
      <c r="K22" s="102">
        <f>SUM(K19:K20)</f>
        <v>306</v>
      </c>
      <c r="L22" s="102">
        <f>SUM(L19:L20)</f>
        <v>283</v>
      </c>
      <c r="M22"/>
      <c r="N22" s="102">
        <f>SUM(N19:N20)</f>
        <v>274</v>
      </c>
      <c r="O22" s="102">
        <f>SUM(O19:O20)</f>
        <v>287</v>
      </c>
      <c r="P22" s="102">
        <f>SUM(P19:P20)</f>
        <v>259</v>
      </c>
      <c r="Q22" s="102">
        <f>SUM(Q19:Q20)</f>
        <v>241</v>
      </c>
    </row>
    <row r="23" spans="1:17" ht="16.2" thickTop="1" x14ac:dyDescent="0.3">
      <c r="A23"/>
      <c r="B23"/>
      <c r="C23" s="36"/>
      <c r="D23" s="248"/>
      <c r="E23" s="248"/>
      <c r="F23" s="248"/>
      <c r="G23" s="248"/>
      <c r="H23"/>
      <c r="I23" s="248"/>
      <c r="J23" s="248"/>
      <c r="K23" s="248"/>
      <c r="L23" s="248"/>
      <c r="M23"/>
      <c r="N23" s="248"/>
      <c r="O23" s="248"/>
      <c r="P23" s="248"/>
      <c r="Q23" s="248"/>
    </row>
    <row r="24" spans="1:17" ht="15.6" x14ac:dyDescent="0.3">
      <c r="A24"/>
      <c r="B24" t="s">
        <v>183</v>
      </c>
      <c r="C24" s="36"/>
      <c r="D24" s="102">
        <v>0</v>
      </c>
      <c r="E24" s="102">
        <v>0</v>
      </c>
      <c r="F24" s="102">
        <v>127</v>
      </c>
      <c r="G24" s="102">
        <v>131</v>
      </c>
      <c r="H24"/>
      <c r="I24" s="102">
        <v>134</v>
      </c>
      <c r="J24" s="102">
        <v>133</v>
      </c>
      <c r="K24" s="102">
        <v>130</v>
      </c>
      <c r="L24" s="102">
        <v>135</v>
      </c>
      <c r="M24"/>
      <c r="N24" s="102">
        <v>130</v>
      </c>
      <c r="O24" s="102">
        <v>129</v>
      </c>
      <c r="P24" s="102">
        <v>126</v>
      </c>
      <c r="Q24" s="102">
        <v>123</v>
      </c>
    </row>
    <row r="25" spans="1:17" x14ac:dyDescent="0.3">
      <c r="A25" s="44"/>
      <c r="B25" s="44"/>
      <c r="C25" s="44"/>
      <c r="D25" s="44"/>
      <c r="E25" s="44"/>
      <c r="F25" s="44"/>
      <c r="G25" s="44"/>
      <c r="H25" s="44"/>
      <c r="I25" s="44"/>
      <c r="J25" s="44"/>
    </row>
    <row r="26" spans="1:17" x14ac:dyDescent="0.3">
      <c r="A26" s="44"/>
      <c r="B26" s="44"/>
      <c r="C26" s="44"/>
      <c r="D26" s="44"/>
      <c r="E26" s="44"/>
      <c r="F26" s="44"/>
      <c r="G26" s="44"/>
      <c r="H26" s="44"/>
      <c r="I26" s="44"/>
      <c r="J26" s="44"/>
    </row>
    <row r="27" spans="1:17" ht="15.6" x14ac:dyDescent="0.3">
      <c r="A27" s="44"/>
      <c r="B27" s="94" t="s">
        <v>92</v>
      </c>
      <c r="C27" s="44"/>
      <c r="D27" s="44"/>
      <c r="E27" s="44"/>
      <c r="F27" s="289">
        <v>463</v>
      </c>
      <c r="G27" s="289">
        <v>429</v>
      </c>
      <c r="H27" s="290"/>
      <c r="I27" s="289">
        <v>445</v>
      </c>
      <c r="J27" s="289">
        <v>351</v>
      </c>
      <c r="K27" s="289">
        <v>357</v>
      </c>
      <c r="L27" s="289">
        <v>404</v>
      </c>
      <c r="M27" s="290"/>
      <c r="N27" s="289">
        <v>414</v>
      </c>
      <c r="O27" s="289">
        <v>360</v>
      </c>
      <c r="P27" s="289">
        <v>362</v>
      </c>
      <c r="Q27" s="289">
        <v>375</v>
      </c>
    </row>
    <row r="28" spans="1:17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</row>
    <row r="29" spans="1:17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</row>
  </sheetData>
  <phoneticPr fontId="0" type="noConversion"/>
  <pageMargins left="0.25" right="0" top="0.5" bottom="0.5" header="0.5" footer="0.5"/>
  <pageSetup scale="67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Line="0" autoPict="0" macro="[0]!Macro10">
                <anchor moveWithCells="1" sizeWithCells="1">
                  <from>
                    <xdr:col>0</xdr:col>
                    <xdr:colOff>144780</xdr:colOff>
                    <xdr:row>0</xdr:row>
                    <xdr:rowOff>83820</xdr:rowOff>
                  </from>
                  <to>
                    <xdr:col>2</xdr:col>
                    <xdr:colOff>655320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160020</xdr:colOff>
                    <xdr:row>3</xdr:row>
                    <xdr:rowOff>121920</xdr:rowOff>
                  </from>
                  <to>
                    <xdr:col>2</xdr:col>
                    <xdr:colOff>678180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Button 3">
              <controlPr defaultSize="0" print="0" autoFill="0" autoLine="0" autoPict="0" macro="[0]!Macro24">
                <anchor moveWithCells="1" sizeWithCells="1">
                  <from>
                    <xdr:col>0</xdr:col>
                    <xdr:colOff>144780</xdr:colOff>
                    <xdr:row>0</xdr:row>
                    <xdr:rowOff>76200</xdr:rowOff>
                  </from>
                  <to>
                    <xdr:col>2</xdr:col>
                    <xdr:colOff>746760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Button 4">
              <controlPr defaultSize="0" print="0" autoFill="0" autoLine="0" autoPict="0" macro="[0]!Macro14">
                <anchor moveWithCells="1" sizeWithCells="1"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2</xdr:col>
                    <xdr:colOff>739140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J43"/>
  <sheetViews>
    <sheetView zoomScale="75" workbookViewId="0"/>
  </sheetViews>
  <sheetFormatPr defaultColWidth="7.81640625" defaultRowHeight="13.8" x14ac:dyDescent="0.3"/>
  <cols>
    <col min="1" max="2" width="3.81640625" style="35" customWidth="1"/>
    <col min="3" max="3" width="22" style="35" customWidth="1"/>
    <col min="4" max="6" width="9.54296875" style="35" customWidth="1"/>
    <col min="7" max="7" width="4.1796875" style="35" customWidth="1"/>
    <col min="8" max="9" width="9.6328125" style="35" customWidth="1"/>
    <col min="10" max="10" width="4.81640625" style="35" customWidth="1"/>
    <col min="11" max="16384" width="7.81640625" style="35"/>
  </cols>
  <sheetData>
    <row r="1" spans="1:10" ht="15.6" x14ac:dyDescent="0.3">
      <c r="A1" s="155" t="s">
        <v>3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0" ht="15.6" x14ac:dyDescent="0.3">
      <c r="A2" s="155" t="s">
        <v>195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0" ht="15.6" x14ac:dyDescent="0.3">
      <c r="A3" s="155" t="s">
        <v>206</v>
      </c>
      <c r="B3" s="155"/>
      <c r="C3" s="155"/>
      <c r="D3" s="155"/>
      <c r="E3" s="155"/>
      <c r="F3" s="155"/>
      <c r="G3" s="155"/>
      <c r="H3" s="155"/>
      <c r="I3" s="155"/>
      <c r="J3" s="155"/>
    </row>
    <row r="4" spans="1:10" ht="15.6" x14ac:dyDescent="0.3">
      <c r="A4" s="155" t="s">
        <v>70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10" ht="15.6" x14ac:dyDescent="0.3">
      <c r="A5" s="155"/>
      <c r="B5" s="155"/>
      <c r="C5" s="155"/>
      <c r="D5" s="155"/>
      <c r="E5" s="155"/>
      <c r="F5" s="155"/>
      <c r="G5" s="155"/>
      <c r="H5" s="155"/>
      <c r="I5" s="155"/>
      <c r="J5" s="155"/>
    </row>
    <row r="6" spans="1:10" ht="15.6" x14ac:dyDescent="0.3">
      <c r="A6" s="155"/>
      <c r="B6" s="155"/>
      <c r="C6" s="155"/>
      <c r="D6" s="32"/>
      <c r="E6" s="32"/>
      <c r="F6" s="155"/>
      <c r="G6" s="155"/>
      <c r="H6" s="156"/>
      <c r="I6" s="155"/>
      <c r="J6" s="155"/>
    </row>
    <row r="7" spans="1:10" ht="15.6" x14ac:dyDescent="0.3">
      <c r="A7"/>
      <c r="B7"/>
      <c r="C7" s="211"/>
      <c r="D7" s="215" t="s">
        <v>245</v>
      </c>
      <c r="E7" s="126"/>
      <c r="F7" s="216"/>
      <c r="G7"/>
      <c r="H7" s="215" t="s">
        <v>205</v>
      </c>
      <c r="I7" s="216"/>
      <c r="J7"/>
    </row>
    <row r="8" spans="1:10" ht="15.6" x14ac:dyDescent="0.3">
      <c r="A8" s="115"/>
      <c r="B8" s="115"/>
      <c r="C8" s="217"/>
      <c r="D8" s="219">
        <v>2003</v>
      </c>
      <c r="E8" s="117">
        <v>2002</v>
      </c>
      <c r="F8" s="114">
        <v>2001</v>
      </c>
      <c r="G8" s="115"/>
      <c r="H8" s="219">
        <v>2002</v>
      </c>
      <c r="I8" s="114">
        <v>2001</v>
      </c>
      <c r="J8" s="115"/>
    </row>
    <row r="9" spans="1:10" ht="15.6" x14ac:dyDescent="0.3">
      <c r="A9"/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5.6" x14ac:dyDescent="0.3">
      <c r="A10" s="244" t="s">
        <v>175</v>
      </c>
      <c r="B10" s="115"/>
      <c r="C10" s="115"/>
      <c r="D10"/>
      <c r="E10" s="115"/>
      <c r="F10" s="115"/>
      <c r="G10" s="115"/>
      <c r="H10" s="115"/>
      <c r="I10" s="115"/>
      <c r="J10" s="115"/>
    </row>
    <row r="11" spans="1:10" ht="15.6" x14ac:dyDescent="0.3">
      <c r="A11"/>
      <c r="B11"/>
      <c r="C11"/>
      <c r="D11"/>
      <c r="E11"/>
      <c r="F11"/>
      <c r="G11" s="115"/>
      <c r="H11"/>
      <c r="I11"/>
      <c r="J11" s="115"/>
    </row>
    <row r="12" spans="1:10" ht="15.6" x14ac:dyDescent="0.3">
      <c r="A12"/>
      <c r="B12" s="190" t="s">
        <v>176</v>
      </c>
      <c r="C12" s="14"/>
      <c r="D12" s="47"/>
      <c r="E12" s="47"/>
      <c r="F12" s="47"/>
      <c r="G12" s="47"/>
      <c r="H12" s="47"/>
      <c r="I12" s="47"/>
      <c r="J12" s="115"/>
    </row>
    <row r="13" spans="1:10" ht="15.6" x14ac:dyDescent="0.3">
      <c r="A13"/>
      <c r="B13" s="115"/>
      <c r="C13" s="115"/>
      <c r="D13"/>
      <c r="E13"/>
      <c r="F13"/>
      <c r="G13" s="44"/>
      <c r="H13"/>
      <c r="I13"/>
      <c r="J13" s="115"/>
    </row>
    <row r="14" spans="1:10" ht="15.6" x14ac:dyDescent="0.3">
      <c r="A14"/>
      <c r="B14" t="s">
        <v>173</v>
      </c>
      <c r="C14" s="36"/>
      <c r="D14" s="47"/>
      <c r="E14" s="47"/>
      <c r="F14" s="47"/>
      <c r="G14" s="44"/>
      <c r="H14" s="47"/>
      <c r="I14" s="47"/>
      <c r="J14" s="118"/>
    </row>
    <row r="15" spans="1:10" ht="15.6" x14ac:dyDescent="0.3">
      <c r="A15"/>
      <c r="B15"/>
      <c r="C15" s="36" t="s">
        <v>177</v>
      </c>
      <c r="D15" s="102">
        <f>+SUM('Qtr Annuity'!F15:G15)</f>
        <v>418</v>
      </c>
      <c r="E15" s="102">
        <f>+SUM('Qtr Annuity'!K15:L15)</f>
        <v>299</v>
      </c>
      <c r="F15" s="102">
        <f>+SUM('Qtr Annuity'!P15:Q15)</f>
        <v>234</v>
      </c>
      <c r="G15" s="44"/>
      <c r="H15" s="102">
        <f>+SUM('Qtr Annuity'!I15:L15)</f>
        <v>768</v>
      </c>
      <c r="I15" s="102">
        <f>+SUM('Qtr Annuity'!N15:Q15)</f>
        <v>513</v>
      </c>
      <c r="J15"/>
    </row>
    <row r="16" spans="1:10" ht="15.6" x14ac:dyDescent="0.3">
      <c r="A16"/>
      <c r="B16"/>
      <c r="C16" s="36" t="s">
        <v>178</v>
      </c>
      <c r="D16" s="102">
        <f>+SUM('Qtr Annuity'!F16:G16)</f>
        <v>65</v>
      </c>
      <c r="E16" s="102">
        <f>+SUM('Qtr Annuity'!K16:L16)</f>
        <v>109</v>
      </c>
      <c r="F16" s="102">
        <f>+SUM('Qtr Annuity'!P16:Q16)</f>
        <v>94</v>
      </c>
      <c r="G16" s="44"/>
      <c r="H16" s="102">
        <f>+SUM('Qtr Annuity'!I16:L16)</f>
        <v>183</v>
      </c>
      <c r="I16" s="102">
        <f>+SUM('Qtr Annuity'!N16:Q16)</f>
        <v>199</v>
      </c>
      <c r="J16"/>
    </row>
    <row r="17" spans="1:10" ht="15.6" x14ac:dyDescent="0.3">
      <c r="A17"/>
      <c r="B17"/>
      <c r="C17" s="36" t="s">
        <v>179</v>
      </c>
      <c r="D17" s="245">
        <f>+SUM('Qtr Annuity'!F17:G17)</f>
        <v>4</v>
      </c>
      <c r="E17" s="245">
        <f>+SUM('Qtr Annuity'!K17:L17)</f>
        <v>28</v>
      </c>
      <c r="F17" s="245">
        <f>+SUM('Qtr Annuity'!P17:Q17)</f>
        <v>18</v>
      </c>
      <c r="G17" s="44"/>
      <c r="H17" s="245">
        <f>+SUM('Qtr Annuity'!I17:L17)</f>
        <v>50</v>
      </c>
      <c r="I17" s="245">
        <f>+SUM('Qtr Annuity'!N17:Q17)</f>
        <v>39</v>
      </c>
      <c r="J17"/>
    </row>
    <row r="18" spans="1:10" ht="15.6" x14ac:dyDescent="0.3">
      <c r="A18"/>
      <c r="B18"/>
      <c r="C18" s="36"/>
      <c r="D18" s="246"/>
      <c r="E18" s="246"/>
      <c r="F18" s="246"/>
      <c r="G18" s="44"/>
      <c r="H18" s="246"/>
      <c r="I18" s="246"/>
      <c r="J18" s="118"/>
    </row>
    <row r="19" spans="1:10" ht="15.6" x14ac:dyDescent="0.3">
      <c r="A19"/>
      <c r="B19" t="s">
        <v>180</v>
      </c>
      <c r="C19" s="36"/>
      <c r="D19" s="102">
        <f>+SUM('Qtr Annuity'!F19:G19)</f>
        <v>487</v>
      </c>
      <c r="E19" s="102">
        <f>+SUM('Qtr Annuity'!K19:L19)</f>
        <v>436</v>
      </c>
      <c r="F19" s="102">
        <f>+SUM('Qtr Annuity'!P19:Q19)</f>
        <v>346</v>
      </c>
      <c r="G19" s="44"/>
      <c r="H19" s="102">
        <f>+SUM('Qtr Annuity'!I19:L19)</f>
        <v>1001</v>
      </c>
      <c r="I19" s="102">
        <f>+SUM('Qtr Annuity'!N19:Q19)</f>
        <v>751</v>
      </c>
      <c r="J19"/>
    </row>
    <row r="20" spans="1:10" ht="15.6" x14ac:dyDescent="0.3">
      <c r="A20"/>
      <c r="B20" t="s">
        <v>181</v>
      </c>
      <c r="C20" s="36"/>
      <c r="D20" s="245">
        <f>+SUM('Qtr Annuity'!F20:G20)</f>
        <v>163</v>
      </c>
      <c r="E20" s="245">
        <f>+SUM('Qtr Annuity'!K20:L20)</f>
        <v>153</v>
      </c>
      <c r="F20" s="245">
        <f>+SUM('Qtr Annuity'!P20:Q20)</f>
        <v>154</v>
      </c>
      <c r="G20" s="44"/>
      <c r="H20" s="245">
        <f>+SUM('Qtr Annuity'!I20:L20)</f>
        <v>313</v>
      </c>
      <c r="I20" s="245">
        <f>+SUM('Qtr Annuity'!N20:Q20)</f>
        <v>310</v>
      </c>
      <c r="J20"/>
    </row>
    <row r="21" spans="1:10" ht="15.6" x14ac:dyDescent="0.3">
      <c r="A21"/>
      <c r="B21"/>
      <c r="C21" s="36"/>
      <c r="D21" s="247"/>
      <c r="E21" s="247"/>
      <c r="F21" s="247"/>
      <c r="G21" s="44"/>
      <c r="H21" s="247"/>
      <c r="I21" s="247"/>
      <c r="J21"/>
    </row>
    <row r="22" spans="1:10" ht="16.2" thickBot="1" x14ac:dyDescent="0.35">
      <c r="A22"/>
      <c r="B22" t="s">
        <v>182</v>
      </c>
      <c r="C22" s="36"/>
      <c r="D22" s="102">
        <f>+SUM('Qtr Annuity'!F22:G22)</f>
        <v>650</v>
      </c>
      <c r="E22" s="102">
        <f>+SUM('Qtr Annuity'!K22:L22)</f>
        <v>589</v>
      </c>
      <c r="F22" s="102">
        <f>+SUM('Qtr Annuity'!P22:Q22)</f>
        <v>500</v>
      </c>
      <c r="G22" s="44"/>
      <c r="H22" s="102">
        <f>+SUM('Qtr Annuity'!I22:L22)</f>
        <v>1314</v>
      </c>
      <c r="I22" s="102">
        <f>+SUM('Qtr Annuity'!N22:Q22)</f>
        <v>1061</v>
      </c>
      <c r="J22" s="118"/>
    </row>
    <row r="23" spans="1:10" ht="16.2" thickTop="1" x14ac:dyDescent="0.3">
      <c r="A23"/>
      <c r="B23"/>
      <c r="C23" s="36"/>
      <c r="D23" s="248"/>
      <c r="E23" s="119"/>
      <c r="F23" s="119"/>
      <c r="G23" s="44"/>
      <c r="H23" s="119"/>
      <c r="I23" s="119"/>
      <c r="J23"/>
    </row>
    <row r="24" spans="1:10" ht="15.6" x14ac:dyDescent="0.3">
      <c r="A24"/>
      <c r="B24" t="s">
        <v>183</v>
      </c>
      <c r="C24" s="36"/>
      <c r="D24" s="102">
        <f>+SUM('Qtr Annuity'!F24:G24)</f>
        <v>258</v>
      </c>
      <c r="E24" s="324">
        <f>+SUM('Qtr Annuity'!K24:L24)</f>
        <v>265</v>
      </c>
      <c r="F24" s="324">
        <f>+SUM('Qtr Annuity'!P24:Q24)</f>
        <v>249</v>
      </c>
      <c r="G24" s="44"/>
      <c r="H24" s="102">
        <f>+SUM('Qtr Annuity'!I24:L24)</f>
        <v>532</v>
      </c>
      <c r="I24" s="102">
        <f>+SUM('Qtr Annuity'!N24:Q24)</f>
        <v>508</v>
      </c>
      <c r="J24"/>
    </row>
    <row r="25" spans="1:10" x14ac:dyDescent="0.3">
      <c r="C25" s="44"/>
      <c r="D25" s="44"/>
      <c r="E25" s="44"/>
      <c r="F25" s="44"/>
      <c r="G25" s="44"/>
    </row>
    <row r="26" spans="1:10" x14ac:dyDescent="0.3">
      <c r="A26" s="44"/>
      <c r="B26" s="44"/>
      <c r="C26" s="44"/>
      <c r="D26" s="44"/>
      <c r="E26" s="44"/>
      <c r="F26" s="44"/>
      <c r="G26" s="44"/>
    </row>
    <row r="27" spans="1:10" x14ac:dyDescent="0.3">
      <c r="A27" s="44"/>
      <c r="B27" s="44"/>
      <c r="C27" s="44"/>
      <c r="D27" s="44"/>
      <c r="E27" s="44"/>
      <c r="F27" s="44"/>
      <c r="G27" s="44"/>
    </row>
    <row r="28" spans="1:10" x14ac:dyDescent="0.3">
      <c r="A28" s="44"/>
      <c r="B28" s="44"/>
      <c r="C28" s="44"/>
      <c r="D28" s="44"/>
      <c r="E28" s="44"/>
      <c r="F28" s="44"/>
      <c r="G28" s="44"/>
    </row>
    <row r="29" spans="1:10" x14ac:dyDescent="0.3">
      <c r="A29" s="44"/>
      <c r="B29" s="44"/>
      <c r="C29" s="44"/>
      <c r="D29" s="44"/>
      <c r="E29" s="44"/>
      <c r="F29" s="44"/>
      <c r="G29" s="44"/>
    </row>
    <row r="30" spans="1:10" x14ac:dyDescent="0.3">
      <c r="A30" s="44"/>
      <c r="B30" s="44"/>
      <c r="C30" s="44"/>
      <c r="D30" s="44"/>
      <c r="E30" s="44"/>
      <c r="F30" s="44"/>
      <c r="G30" s="44"/>
    </row>
    <row r="31" spans="1:10" x14ac:dyDescent="0.3">
      <c r="A31" s="44"/>
      <c r="B31" s="44"/>
      <c r="C31" s="44"/>
      <c r="D31" s="44"/>
      <c r="E31" s="44"/>
      <c r="F31" s="44"/>
      <c r="G31" s="44"/>
    </row>
    <row r="32" spans="1:10" x14ac:dyDescent="0.3">
      <c r="A32" s="44"/>
      <c r="B32" s="44"/>
      <c r="C32" s="44"/>
      <c r="D32" s="44"/>
      <c r="E32" s="44"/>
      <c r="F32" s="44"/>
      <c r="G32" s="44"/>
    </row>
    <row r="33" spans="1:7" x14ac:dyDescent="0.3">
      <c r="A33" s="44"/>
      <c r="B33" s="44"/>
      <c r="C33" s="44"/>
      <c r="D33" s="44"/>
      <c r="E33" s="44"/>
      <c r="F33" s="44"/>
      <c r="G33" s="44"/>
    </row>
    <row r="34" spans="1:7" x14ac:dyDescent="0.3">
      <c r="A34" s="44"/>
      <c r="B34" s="44"/>
      <c r="C34" s="44"/>
      <c r="D34" s="44"/>
      <c r="E34" s="44"/>
      <c r="F34" s="44"/>
      <c r="G34" s="44"/>
    </row>
    <row r="35" spans="1:7" x14ac:dyDescent="0.3">
      <c r="A35" s="44"/>
      <c r="B35" s="44"/>
      <c r="C35" s="44"/>
      <c r="D35" s="44"/>
      <c r="E35" s="44"/>
      <c r="F35" s="44"/>
      <c r="G35" s="44"/>
    </row>
    <row r="36" spans="1:7" x14ac:dyDescent="0.3">
      <c r="A36" s="44"/>
      <c r="B36" s="44"/>
      <c r="C36" s="44"/>
      <c r="D36" s="44"/>
      <c r="E36" s="44"/>
      <c r="F36" s="44"/>
      <c r="G36" s="44"/>
    </row>
    <row r="37" spans="1:7" x14ac:dyDescent="0.3">
      <c r="A37" s="44"/>
      <c r="B37" s="44"/>
      <c r="C37" s="44"/>
      <c r="D37" s="44"/>
      <c r="E37" s="44"/>
      <c r="F37" s="44"/>
      <c r="G37" s="44"/>
    </row>
    <row r="38" spans="1:7" x14ac:dyDescent="0.3">
      <c r="A38" s="44"/>
      <c r="B38" s="44"/>
      <c r="C38" s="44"/>
      <c r="D38" s="44"/>
      <c r="E38" s="44"/>
      <c r="F38" s="44"/>
      <c r="G38" s="44"/>
    </row>
    <row r="39" spans="1:7" x14ac:dyDescent="0.3">
      <c r="A39" s="44"/>
      <c r="B39" s="44"/>
      <c r="C39" s="44"/>
      <c r="D39" s="44"/>
      <c r="E39" s="44"/>
      <c r="F39" s="44"/>
      <c r="G39" s="44"/>
    </row>
    <row r="40" spans="1:7" x14ac:dyDescent="0.3">
      <c r="A40" s="44"/>
      <c r="B40" s="44"/>
      <c r="C40" s="44"/>
      <c r="D40" s="44"/>
      <c r="E40" s="44"/>
      <c r="F40" s="44"/>
      <c r="G40" s="44"/>
    </row>
    <row r="41" spans="1:7" x14ac:dyDescent="0.3">
      <c r="A41" s="44"/>
      <c r="B41" s="44"/>
      <c r="C41" s="44"/>
      <c r="D41" s="44"/>
      <c r="E41" s="44"/>
      <c r="F41" s="44"/>
      <c r="G41" s="44"/>
    </row>
    <row r="42" spans="1:7" x14ac:dyDescent="0.3">
      <c r="A42" s="44"/>
      <c r="B42" s="44"/>
      <c r="C42" s="44"/>
      <c r="D42" s="44"/>
      <c r="E42" s="44"/>
      <c r="F42" s="44"/>
      <c r="G42" s="44"/>
    </row>
    <row r="43" spans="1:7" x14ac:dyDescent="0.3">
      <c r="A43" s="44"/>
      <c r="B43" s="44"/>
      <c r="C43" s="44"/>
      <c r="D43" s="44"/>
      <c r="E43" s="44"/>
      <c r="F43" s="44"/>
      <c r="G43" s="44"/>
    </row>
  </sheetData>
  <phoneticPr fontId="0" type="noConversion"/>
  <pageMargins left="0.25" right="0" top="0.5" bottom="0.5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Line="0" autoPict="0" macro="[0]!Macro10">
                <anchor moveWithCells="1" sizeWithCells="1">
                  <from>
                    <xdr:col>0</xdr:col>
                    <xdr:colOff>144780</xdr:colOff>
                    <xdr:row>0</xdr:row>
                    <xdr:rowOff>83820</xdr:rowOff>
                  </from>
                  <to>
                    <xdr:col>2</xdr:col>
                    <xdr:colOff>655320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160020</xdr:colOff>
                    <xdr:row>3</xdr:row>
                    <xdr:rowOff>121920</xdr:rowOff>
                  </from>
                  <to>
                    <xdr:col>2</xdr:col>
                    <xdr:colOff>678180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Line="0" autoPict="0" macro="[0]!Macro26">
                <anchor moveWithCells="1" sizeWithCells="1">
                  <from>
                    <xdr:col>0</xdr:col>
                    <xdr:colOff>144780</xdr:colOff>
                    <xdr:row>0</xdr:row>
                    <xdr:rowOff>76200</xdr:rowOff>
                  </from>
                  <to>
                    <xdr:col>2</xdr:col>
                    <xdr:colOff>746760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Button 4">
              <controlPr defaultSize="0" print="0" autoFill="0" autoLine="0" autoPict="0" macro="[0]!Macro14">
                <anchor moveWithCells="1" sizeWithCells="1"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2</xdr:col>
                    <xdr:colOff>739140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fitToPage="1"/>
  </sheetPr>
  <dimension ref="A1:BV90"/>
  <sheetViews>
    <sheetView zoomScale="75" workbookViewId="0"/>
  </sheetViews>
  <sheetFormatPr defaultColWidth="9.81640625" defaultRowHeight="15.6" x14ac:dyDescent="0.3"/>
  <cols>
    <col min="1" max="1" width="4.81640625" style="19" customWidth="1"/>
    <col min="2" max="2" width="44.08984375" style="19" customWidth="1"/>
    <col min="3" max="3" width="10.81640625" style="19" customWidth="1"/>
    <col min="4" max="4" width="2.81640625" style="19" customWidth="1"/>
    <col min="5" max="5" width="10.81640625" style="19" customWidth="1"/>
    <col min="6" max="6" width="2.81640625" style="167" customWidth="1"/>
    <col min="7" max="7" width="10.90625" style="19" customWidth="1"/>
    <col min="8" max="8" width="2.81640625" style="19" customWidth="1"/>
    <col min="9" max="9" width="10.81640625" style="19" customWidth="1"/>
    <col min="10" max="10" width="2.81640625" style="19" customWidth="1"/>
    <col min="11" max="13" width="10.81640625" style="19" customWidth="1"/>
    <col min="14" max="14" width="4.81640625" style="19" customWidth="1"/>
    <col min="15" max="15" width="40.6328125" style="19" customWidth="1"/>
    <col min="16" max="21" width="9.81640625" style="19"/>
    <col min="22" max="22" width="4.81640625" style="19" customWidth="1"/>
    <col min="23" max="23" width="45.81640625" style="19" customWidth="1"/>
    <col min="24" max="29" width="9.81640625" style="19"/>
    <col min="30" max="30" width="5.81640625" style="19" customWidth="1"/>
    <col min="31" max="31" width="39.1796875" style="19" customWidth="1"/>
    <col min="32" max="44" width="9.81640625" style="19"/>
    <col min="45" max="45" width="18.81640625" style="19" customWidth="1"/>
    <col min="46" max="46" width="4.81640625" style="19" customWidth="1"/>
    <col min="47" max="47" width="42.81640625" style="19" customWidth="1"/>
    <col min="48" max="48" width="13.81640625" style="19" customWidth="1"/>
    <col min="49" max="49" width="14.81640625" style="19" customWidth="1"/>
    <col min="50" max="51" width="9.81640625" style="19"/>
    <col min="52" max="52" width="4.81640625" style="19" customWidth="1"/>
    <col min="53" max="53" width="44.81640625" style="19" customWidth="1"/>
    <col min="54" max="54" width="13.36328125" style="19" customWidth="1"/>
    <col min="55" max="55" width="14.81640625" style="19" customWidth="1"/>
    <col min="56" max="16384" width="9.81640625" style="19"/>
  </cols>
  <sheetData>
    <row r="1" spans="1:69" x14ac:dyDescent="0.3">
      <c r="A1" s="121" t="s">
        <v>3</v>
      </c>
      <c r="B1" s="121"/>
      <c r="C1" s="121"/>
      <c r="D1" s="121"/>
      <c r="E1" s="121"/>
      <c r="F1" s="121"/>
      <c r="G1" s="121"/>
      <c r="H1" s="121"/>
      <c r="I1" s="18"/>
      <c r="J1" s="18"/>
      <c r="L1" s="18"/>
      <c r="M1" s="18"/>
      <c r="N1" s="18"/>
      <c r="O1" s="18"/>
      <c r="P1" s="18"/>
      <c r="Q1" s="18"/>
      <c r="R1" s="18"/>
      <c r="T1" s="18"/>
      <c r="U1" s="18"/>
      <c r="V1" s="18"/>
      <c r="W1" s="18"/>
      <c r="X1" s="18"/>
      <c r="Y1" s="18"/>
      <c r="Z1" s="18"/>
      <c r="AA1" s="16"/>
      <c r="AB1" s="18"/>
      <c r="AC1" s="18"/>
      <c r="AD1" s="18"/>
      <c r="AE1" s="18"/>
      <c r="AF1" s="18"/>
      <c r="AG1" s="18"/>
      <c r="AH1" s="18"/>
      <c r="AJ1" s="18"/>
      <c r="AK1" s="18"/>
      <c r="AL1" s="18"/>
      <c r="AM1" s="18"/>
      <c r="AN1" s="18"/>
      <c r="AO1" s="18"/>
      <c r="AP1" s="18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9" x14ac:dyDescent="0.3">
      <c r="A2" s="121" t="s">
        <v>4</v>
      </c>
      <c r="B2" s="121"/>
      <c r="C2" s="121"/>
      <c r="D2" s="121"/>
      <c r="E2" s="121"/>
      <c r="F2" s="121"/>
      <c r="G2" s="121"/>
      <c r="H2" s="121"/>
      <c r="I2" s="18"/>
      <c r="J2" s="18"/>
      <c r="L2" s="18"/>
      <c r="M2" s="18"/>
      <c r="N2" s="18"/>
      <c r="O2" s="18"/>
      <c r="P2" s="18"/>
      <c r="Q2" s="18"/>
      <c r="R2" s="18"/>
      <c r="T2" s="18"/>
      <c r="U2" s="18"/>
      <c r="V2" s="18"/>
      <c r="W2" s="18"/>
      <c r="X2" s="18"/>
      <c r="Y2" s="18"/>
      <c r="Z2" s="18"/>
      <c r="AA2" s="16"/>
      <c r="AB2" s="18"/>
      <c r="AC2" s="18"/>
      <c r="AD2" s="18"/>
      <c r="AE2" s="18"/>
      <c r="AF2" s="18"/>
      <c r="AG2" s="18"/>
      <c r="AH2" s="18"/>
      <c r="AJ2" s="18"/>
      <c r="AK2" s="18"/>
      <c r="AL2" s="18"/>
      <c r="AM2" s="18"/>
      <c r="AN2" s="18"/>
      <c r="AO2" s="18"/>
      <c r="AP2" s="18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 spans="1:69" x14ac:dyDescent="0.3">
      <c r="A3" s="121" t="s">
        <v>5</v>
      </c>
      <c r="B3" s="121"/>
      <c r="C3" s="121"/>
      <c r="D3" s="121"/>
      <c r="E3" s="121"/>
      <c r="F3" s="121"/>
      <c r="G3" s="121"/>
      <c r="H3" s="121"/>
      <c r="I3" s="18"/>
      <c r="J3" s="181"/>
      <c r="L3" s="18"/>
      <c r="M3" s="18"/>
      <c r="N3" s="18"/>
      <c r="O3" s="18"/>
      <c r="P3" s="18"/>
      <c r="Q3" s="18"/>
      <c r="R3" s="18"/>
      <c r="T3" s="18"/>
      <c r="U3" s="18"/>
      <c r="V3" s="18"/>
      <c r="W3" s="18"/>
      <c r="X3" s="18"/>
      <c r="Y3" s="18"/>
      <c r="Z3" s="18"/>
      <c r="AA3" s="16"/>
      <c r="AB3" s="18"/>
      <c r="AC3" s="18"/>
      <c r="AD3" s="18"/>
      <c r="AE3" s="18"/>
      <c r="AF3" s="18"/>
      <c r="AG3" s="18"/>
      <c r="AH3" s="18"/>
      <c r="AJ3" s="18"/>
      <c r="AK3" s="18"/>
      <c r="AL3" s="18"/>
      <c r="AM3" s="18"/>
      <c r="AN3" s="18"/>
      <c r="AO3" s="18"/>
      <c r="AP3" s="18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spans="1:69" x14ac:dyDescent="0.3">
      <c r="A4" s="121"/>
      <c r="B4" s="121"/>
      <c r="C4" s="121"/>
      <c r="D4" s="121"/>
      <c r="E4" s="121"/>
      <c r="F4" s="166"/>
      <c r="G4" s="121"/>
      <c r="H4" s="18"/>
      <c r="I4" s="18"/>
      <c r="J4" s="18"/>
      <c r="K4" s="18"/>
      <c r="L4" s="18"/>
      <c r="N4" s="18"/>
      <c r="O4" s="18"/>
      <c r="P4" s="18"/>
      <c r="Q4" s="18"/>
      <c r="R4" s="18"/>
      <c r="S4" s="18"/>
      <c r="T4" s="18"/>
      <c r="U4" s="16"/>
      <c r="V4" s="18"/>
      <c r="W4" s="18"/>
      <c r="X4" s="18"/>
      <c r="Y4" s="18"/>
      <c r="Z4" s="18"/>
      <c r="AA4" s="18"/>
      <c r="AB4" s="18"/>
      <c r="AD4" s="18"/>
      <c r="AE4" s="18"/>
      <c r="AF4" s="18"/>
      <c r="AG4" s="18"/>
      <c r="AH4" s="18"/>
      <c r="AI4" s="18"/>
      <c r="AJ4" s="18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8"/>
      <c r="AW4" s="18"/>
      <c r="AX4" s="15"/>
      <c r="AY4" s="16"/>
      <c r="AZ4" s="16"/>
      <c r="BA4" s="16"/>
      <c r="BB4" s="31"/>
      <c r="BC4" s="18"/>
      <c r="BD4" s="16"/>
      <c r="BE4" s="16"/>
      <c r="BF4" s="16"/>
      <c r="BG4" s="16"/>
      <c r="BH4" s="16"/>
      <c r="BI4" s="16"/>
      <c r="BJ4" s="16"/>
    </row>
    <row r="5" spans="1:69" x14ac:dyDescent="0.3">
      <c r="A5" s="115"/>
      <c r="B5" s="115"/>
      <c r="C5" s="16"/>
      <c r="D5" s="16"/>
      <c r="E5" s="115"/>
      <c r="F5" s="15"/>
      <c r="G5" s="16"/>
      <c r="H5" s="18"/>
      <c r="I5" s="18"/>
      <c r="J5" s="18"/>
      <c r="K5" s="18"/>
      <c r="L5" s="18"/>
      <c r="N5" s="18"/>
      <c r="O5" s="18"/>
      <c r="P5" s="18"/>
      <c r="Q5" s="18"/>
      <c r="R5" s="18"/>
      <c r="S5" s="18"/>
      <c r="T5" s="18"/>
      <c r="U5" s="16"/>
      <c r="V5" s="18"/>
      <c r="W5" s="18"/>
      <c r="X5" s="18"/>
      <c r="Y5" s="18"/>
      <c r="Z5" s="18"/>
      <c r="AA5" s="18"/>
      <c r="AB5" s="18"/>
      <c r="AD5" s="18"/>
      <c r="AE5" s="18"/>
      <c r="AF5" s="18"/>
      <c r="AG5" s="18"/>
      <c r="AH5" s="18"/>
      <c r="AI5" s="18"/>
      <c r="AJ5" s="18"/>
      <c r="AK5" s="16"/>
      <c r="AL5" s="16"/>
      <c r="AM5" s="16"/>
      <c r="AN5" s="16"/>
      <c r="AO5" s="16"/>
      <c r="AP5" s="16"/>
      <c r="AQ5" s="16"/>
      <c r="AR5" s="16"/>
      <c r="AS5" s="16"/>
      <c r="AT5" s="16"/>
      <c r="AV5" s="32"/>
      <c r="AW5" s="18"/>
      <c r="AX5" s="15"/>
      <c r="AY5" s="16"/>
      <c r="AZ5" s="16"/>
      <c r="BA5" s="16"/>
      <c r="BB5" s="18"/>
      <c r="BC5" s="18"/>
      <c r="BD5" s="16"/>
      <c r="BE5" s="16"/>
      <c r="BF5" s="16"/>
      <c r="BG5" s="16"/>
      <c r="BH5" s="16"/>
      <c r="BI5" s="16"/>
      <c r="BJ5" s="16"/>
    </row>
    <row r="6" spans="1:69" x14ac:dyDescent="0.3">
      <c r="A6" s="115"/>
      <c r="B6" s="115"/>
      <c r="C6" s="183" t="s">
        <v>6</v>
      </c>
      <c r="D6" s="161"/>
      <c r="E6" s="184"/>
      <c r="F6" s="16"/>
      <c r="G6" s="183" t="s">
        <v>211</v>
      </c>
      <c r="H6" s="161"/>
      <c r="I6" s="184"/>
      <c r="J6" s="275"/>
      <c r="K6" s="18"/>
      <c r="L6" s="27"/>
      <c r="M6" s="16"/>
      <c r="N6" s="16"/>
      <c r="O6" s="16"/>
      <c r="P6" s="16"/>
      <c r="Q6" s="16"/>
      <c r="R6" s="16"/>
      <c r="S6" s="16"/>
      <c r="T6" s="27"/>
      <c r="U6" s="16"/>
      <c r="V6" s="16"/>
      <c r="W6" s="16"/>
      <c r="X6" s="16"/>
      <c r="Y6" s="16"/>
      <c r="Z6" s="16"/>
      <c r="AA6" s="16"/>
      <c r="AB6" s="16"/>
      <c r="AC6" s="18"/>
      <c r="AD6" s="18"/>
      <c r="AE6" s="18"/>
      <c r="AF6" s="18"/>
      <c r="AG6" s="18"/>
      <c r="AH6" s="18"/>
      <c r="AI6" s="18"/>
      <c r="AJ6" s="27"/>
      <c r="AK6" s="18"/>
      <c r="AL6" s="18"/>
      <c r="AM6" s="18"/>
      <c r="AN6" s="18"/>
      <c r="AO6" s="18"/>
      <c r="AP6" s="18"/>
      <c r="AQ6" s="18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5"/>
      <c r="BD6" s="15"/>
      <c r="BE6" s="15"/>
      <c r="BF6" s="16"/>
      <c r="BG6" s="16"/>
      <c r="BH6" s="16"/>
      <c r="BI6" s="15"/>
      <c r="BJ6" s="15"/>
      <c r="BK6" s="15"/>
      <c r="BL6" s="16"/>
      <c r="BM6" s="16"/>
      <c r="BN6" s="16"/>
      <c r="BO6" s="16"/>
      <c r="BP6" s="16"/>
      <c r="BQ6" s="16"/>
    </row>
    <row r="7" spans="1:69" x14ac:dyDescent="0.3">
      <c r="A7" s="115"/>
      <c r="B7" s="115"/>
      <c r="C7" s="185" t="s">
        <v>212</v>
      </c>
      <c r="D7" s="162"/>
      <c r="E7" s="186"/>
      <c r="F7" s="192"/>
      <c r="G7" s="185" t="s">
        <v>212</v>
      </c>
      <c r="H7" s="162"/>
      <c r="I7" s="186"/>
      <c r="J7" s="275"/>
      <c r="K7" s="18"/>
      <c r="L7" s="27"/>
      <c r="M7" s="16"/>
      <c r="N7" s="16"/>
      <c r="O7" s="16"/>
      <c r="P7" s="16"/>
      <c r="Q7" s="16"/>
      <c r="R7" s="16"/>
      <c r="S7" s="16"/>
      <c r="T7" s="27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27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5"/>
      <c r="BD7" s="15"/>
      <c r="BE7" s="15"/>
      <c r="BF7" s="16"/>
      <c r="BG7" s="16"/>
      <c r="BH7" s="16"/>
      <c r="BI7" s="15"/>
      <c r="BJ7" s="15"/>
      <c r="BK7" s="15"/>
      <c r="BL7" s="16"/>
      <c r="BM7" s="16"/>
      <c r="BN7" s="16"/>
      <c r="BO7" s="16"/>
      <c r="BP7" s="16"/>
      <c r="BQ7" s="16"/>
    </row>
    <row r="8" spans="1:69" x14ac:dyDescent="0.3">
      <c r="A8" s="115"/>
      <c r="B8" s="115"/>
      <c r="C8" s="187">
        <v>2003</v>
      </c>
      <c r="D8" s="163"/>
      <c r="E8" s="164">
        <v>2002</v>
      </c>
      <c r="F8" s="134"/>
      <c r="G8" s="187">
        <v>2003</v>
      </c>
      <c r="H8" s="163"/>
      <c r="I8" s="164">
        <v>2002</v>
      </c>
      <c r="J8" s="275"/>
      <c r="K8" s="21"/>
      <c r="L8" s="27"/>
      <c r="M8" s="16"/>
      <c r="N8" s="16"/>
      <c r="O8" s="16"/>
      <c r="P8" s="16"/>
      <c r="Q8" s="21"/>
      <c r="R8" s="16"/>
      <c r="S8" s="16"/>
      <c r="T8" s="27"/>
      <c r="U8" s="16"/>
      <c r="V8" s="16"/>
      <c r="W8" s="16"/>
      <c r="X8" s="16"/>
      <c r="Y8" s="21"/>
      <c r="Z8" s="16"/>
      <c r="AA8" s="16"/>
      <c r="AB8" s="16"/>
      <c r="AC8" s="16"/>
      <c r="AD8" s="16"/>
      <c r="AE8" s="15"/>
      <c r="AF8" s="15"/>
      <c r="AG8" s="21"/>
      <c r="AH8" s="15"/>
      <c r="AI8" s="15"/>
      <c r="AJ8" s="38"/>
      <c r="AK8" s="15"/>
      <c r="AL8" s="15"/>
      <c r="AM8" s="15"/>
      <c r="AN8" s="15"/>
      <c r="AO8" s="21"/>
      <c r="AP8" s="15"/>
      <c r="AQ8" s="15"/>
      <c r="AR8" s="15"/>
      <c r="AS8" s="15"/>
      <c r="AT8" s="16"/>
      <c r="AU8" s="15"/>
      <c r="AV8" s="15"/>
      <c r="AW8" s="21"/>
      <c r="AX8" s="15"/>
      <c r="AY8" s="15"/>
      <c r="AZ8" s="16"/>
      <c r="BA8" s="16"/>
      <c r="BB8" s="16"/>
      <c r="BC8" s="15"/>
      <c r="BD8" s="15"/>
      <c r="BE8" s="15"/>
      <c r="BF8" s="16"/>
      <c r="BG8" s="16"/>
      <c r="BH8" s="16"/>
      <c r="BI8" s="15"/>
      <c r="BJ8" s="15"/>
      <c r="BK8" s="15"/>
      <c r="BL8" s="16"/>
      <c r="BM8" s="16"/>
      <c r="BN8" s="16"/>
      <c r="BO8" s="16"/>
      <c r="BP8" s="16"/>
      <c r="BQ8" s="16"/>
    </row>
    <row r="9" spans="1:69" x14ac:dyDescent="0.3">
      <c r="A9" s="115"/>
      <c r="B9" s="115"/>
      <c r="C9" s="188"/>
      <c r="D9" s="165"/>
      <c r="E9" s="189"/>
      <c r="F9" s="135"/>
      <c r="G9" s="188"/>
      <c r="H9" s="165"/>
      <c r="I9" s="189"/>
      <c r="J9" s="275"/>
      <c r="K9" s="15"/>
      <c r="L9" s="27"/>
      <c r="M9" s="16"/>
      <c r="N9" s="16"/>
      <c r="O9" s="15"/>
      <c r="P9" s="15"/>
      <c r="Q9" s="15"/>
      <c r="R9" s="15"/>
      <c r="S9" s="15"/>
      <c r="T9" s="27"/>
      <c r="U9" s="16"/>
      <c r="V9" s="16"/>
      <c r="W9" s="15"/>
      <c r="X9" s="15"/>
      <c r="Y9" s="15"/>
      <c r="Z9" s="15"/>
      <c r="AA9" s="15"/>
      <c r="AB9" s="16"/>
      <c r="AC9" s="16"/>
      <c r="AD9" s="16"/>
      <c r="AE9" s="15"/>
      <c r="AF9" s="15"/>
      <c r="AG9" s="15"/>
      <c r="AH9" s="15"/>
      <c r="AI9" s="15"/>
      <c r="AJ9" s="38"/>
      <c r="AK9" s="15"/>
      <c r="AL9" s="15"/>
      <c r="AM9" s="15"/>
      <c r="AN9" s="15"/>
      <c r="AO9" s="15"/>
      <c r="AP9" s="15"/>
      <c r="AQ9" s="15"/>
      <c r="AR9" s="15"/>
      <c r="AS9" s="15"/>
      <c r="AT9" s="16"/>
      <c r="AU9" s="15"/>
      <c r="AV9" s="15"/>
      <c r="AW9" s="15"/>
      <c r="AX9" s="15"/>
      <c r="AY9" s="15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</row>
    <row r="10" spans="1:69" x14ac:dyDescent="0.3">
      <c r="A10"/>
      <c r="B10"/>
      <c r="C10" s="169"/>
      <c r="D10" s="169"/>
      <c r="E10" s="169"/>
      <c r="F10" s="136"/>
      <c r="G10" s="169"/>
      <c r="H10" s="169"/>
      <c r="I10" s="169"/>
      <c r="J10" s="275"/>
      <c r="K10" s="27"/>
      <c r="BE10" s="27"/>
      <c r="BF10" s="27"/>
      <c r="BK10" s="27"/>
    </row>
    <row r="11" spans="1:69" x14ac:dyDescent="0.3">
      <c r="A11" s="118" t="s">
        <v>124</v>
      </c>
      <c r="B11"/>
      <c r="C11" s="168">
        <v>864.1</v>
      </c>
      <c r="D11" s="169"/>
      <c r="E11" s="168">
        <v>976.94200000000001</v>
      </c>
      <c r="F11" s="194"/>
      <c r="G11" s="168">
        <v>1722</v>
      </c>
      <c r="H11" s="169"/>
      <c r="I11" s="168">
        <v>1887.527</v>
      </c>
      <c r="J11" s="275"/>
      <c r="K11" s="25"/>
      <c r="L11" s="25"/>
      <c r="O11" s="25"/>
      <c r="P11" s="25"/>
      <c r="Q11" s="25"/>
      <c r="R11" s="25"/>
      <c r="S11" s="25"/>
      <c r="T11" s="25"/>
      <c r="W11" s="25"/>
      <c r="X11" s="25"/>
      <c r="Y11" s="25"/>
      <c r="Z11" s="25"/>
      <c r="AA11" s="25"/>
      <c r="AE11" s="25"/>
      <c r="AF11" s="25"/>
      <c r="AG11" s="25"/>
      <c r="AH11" s="25"/>
      <c r="AI11" s="25"/>
      <c r="AJ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BA11" s="27"/>
      <c r="BC11" s="25"/>
      <c r="BD11" s="25"/>
      <c r="BE11" s="25"/>
      <c r="BF11" s="25"/>
      <c r="BG11" s="27"/>
      <c r="BI11" s="25"/>
      <c r="BJ11" s="25"/>
      <c r="BK11" s="25"/>
    </row>
    <row r="12" spans="1:69" x14ac:dyDescent="0.3">
      <c r="A12" s="118" t="s">
        <v>8</v>
      </c>
      <c r="B12"/>
      <c r="C12" s="170">
        <v>468.8</v>
      </c>
      <c r="D12" s="169"/>
      <c r="E12" s="170">
        <v>638.74599999999998</v>
      </c>
      <c r="F12" s="138"/>
      <c r="G12" s="170">
        <v>1025.5</v>
      </c>
      <c r="H12" s="169"/>
      <c r="I12" s="170">
        <v>1282.1089999999999</v>
      </c>
      <c r="J12" s="276"/>
      <c r="K12" s="20"/>
      <c r="L12" s="25"/>
      <c r="O12" s="20"/>
      <c r="P12" s="20"/>
      <c r="Q12" s="20"/>
      <c r="R12" s="20"/>
      <c r="S12" s="20"/>
      <c r="T12" s="25"/>
      <c r="W12" s="20"/>
      <c r="X12" s="20"/>
      <c r="Y12" s="20"/>
      <c r="Z12" s="20"/>
      <c r="AA12" s="20"/>
      <c r="AE12" s="20"/>
      <c r="AF12" s="20"/>
      <c r="AG12" s="20"/>
      <c r="AH12" s="20"/>
      <c r="AI12" s="20"/>
      <c r="AJ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BA12" s="27"/>
      <c r="BC12" s="20"/>
      <c r="BD12" s="20"/>
      <c r="BE12" s="20"/>
      <c r="BF12" s="20"/>
      <c r="BG12" s="27"/>
      <c r="BI12" s="20"/>
      <c r="BJ12" s="20"/>
      <c r="BK12" s="20"/>
    </row>
    <row r="13" spans="1:69" x14ac:dyDescent="0.3">
      <c r="A13" s="118" t="s">
        <v>9</v>
      </c>
      <c r="B13"/>
      <c r="C13" s="170">
        <v>412.5</v>
      </c>
      <c r="D13" s="169"/>
      <c r="E13" s="170">
        <v>618.93600000000004</v>
      </c>
      <c r="F13" s="138"/>
      <c r="G13" s="170">
        <v>955.3</v>
      </c>
      <c r="H13" s="169"/>
      <c r="I13" s="170">
        <v>1222.836</v>
      </c>
      <c r="J13" s="276"/>
      <c r="K13" s="20"/>
      <c r="L13" s="25"/>
      <c r="T13" s="25"/>
      <c r="AE13" s="20"/>
      <c r="AF13" s="20"/>
      <c r="AG13" s="20"/>
      <c r="AH13" s="20"/>
      <c r="AI13" s="20"/>
      <c r="AT13" s="27"/>
      <c r="BC13" s="20"/>
      <c r="BD13" s="20"/>
      <c r="BE13" s="20"/>
      <c r="BF13" s="20"/>
      <c r="BI13" s="20"/>
      <c r="BJ13" s="20"/>
      <c r="BK13" s="20"/>
    </row>
    <row r="14" spans="1:69" x14ac:dyDescent="0.3">
      <c r="A14"/>
      <c r="B14"/>
      <c r="C14" s="170"/>
      <c r="D14" s="169"/>
      <c r="E14" s="170"/>
      <c r="F14" s="138"/>
      <c r="G14" s="170"/>
      <c r="H14" s="169"/>
      <c r="I14" s="170"/>
      <c r="J14" s="276"/>
      <c r="K14" s="20"/>
      <c r="L14" s="25"/>
      <c r="T14" s="25"/>
      <c r="AT14" s="27"/>
      <c r="BA14" s="27"/>
      <c r="BC14" s="20"/>
      <c r="BD14" s="20"/>
      <c r="BE14" s="20"/>
      <c r="BF14" s="20"/>
      <c r="BG14" s="27"/>
      <c r="BI14" s="20"/>
      <c r="BJ14" s="20"/>
      <c r="BK14" s="20"/>
    </row>
    <row r="15" spans="1:69" x14ac:dyDescent="0.3">
      <c r="A15" t="s">
        <v>10</v>
      </c>
      <c r="B15"/>
      <c r="C15" s="170"/>
      <c r="D15" s="169"/>
      <c r="E15" s="170"/>
      <c r="F15" s="137"/>
      <c r="G15" s="170"/>
      <c r="H15" s="169"/>
      <c r="I15" s="170"/>
      <c r="J15" s="275"/>
      <c r="K15" s="25"/>
      <c r="L15" s="25"/>
      <c r="O15" s="25"/>
      <c r="P15" s="25"/>
      <c r="Q15" s="25"/>
      <c r="R15" s="25"/>
      <c r="S15" s="25"/>
      <c r="T15" s="25"/>
      <c r="W15" s="25"/>
      <c r="X15" s="25"/>
      <c r="Y15" s="25"/>
      <c r="Z15" s="25"/>
      <c r="AA15" s="25"/>
      <c r="AE15" s="25"/>
      <c r="AF15" s="25"/>
      <c r="AG15" s="25"/>
      <c r="AH15" s="25"/>
      <c r="AI15" s="25"/>
      <c r="AJ15" s="25"/>
      <c r="AM15" s="25"/>
      <c r="AN15" s="25"/>
      <c r="AO15" s="25"/>
      <c r="AP15" s="25"/>
      <c r="AQ15" s="25"/>
      <c r="AR15" s="25"/>
      <c r="AS15" s="25"/>
      <c r="AT15" s="26"/>
      <c r="AU15" s="25"/>
      <c r="AV15" s="25"/>
      <c r="AW15" s="25"/>
      <c r="AX15" s="25"/>
      <c r="AY15" s="25"/>
      <c r="BB15" s="27"/>
      <c r="BC15" s="20"/>
      <c r="BD15" s="20"/>
      <c r="BE15" s="20"/>
      <c r="BF15" s="25"/>
      <c r="BH15" s="27"/>
      <c r="BI15" s="20"/>
      <c r="BJ15" s="20"/>
      <c r="BK15" s="20"/>
    </row>
    <row r="16" spans="1:69" x14ac:dyDescent="0.3">
      <c r="A16"/>
      <c r="B16" s="118" t="s">
        <v>129</v>
      </c>
      <c r="C16" s="168">
        <v>-29.2</v>
      </c>
      <c r="D16" s="169"/>
      <c r="E16" s="168">
        <v>-6.7960000000000003</v>
      </c>
      <c r="F16" s="138"/>
      <c r="G16" s="168">
        <v>-14.8</v>
      </c>
      <c r="H16" s="169"/>
      <c r="I16" s="168">
        <v>-16.067</v>
      </c>
      <c r="J16" s="276"/>
      <c r="K16" s="20"/>
      <c r="L16" s="25"/>
      <c r="O16" s="20"/>
      <c r="P16" s="20"/>
      <c r="Q16" s="20"/>
      <c r="R16" s="20"/>
      <c r="S16" s="20"/>
      <c r="T16" s="25"/>
      <c r="W16" s="20"/>
      <c r="X16" s="20"/>
      <c r="Y16" s="20"/>
      <c r="Z16" s="20"/>
      <c r="AA16" s="20"/>
      <c r="AE16" s="20"/>
      <c r="AF16" s="20"/>
      <c r="AG16" s="20"/>
      <c r="AH16" s="20"/>
      <c r="AI16" s="20"/>
      <c r="AJ16" s="20"/>
      <c r="AM16" s="39"/>
      <c r="AN16" s="39"/>
      <c r="AO16" s="22"/>
      <c r="AP16" s="22"/>
      <c r="AQ16" s="20"/>
      <c r="AR16" s="20"/>
      <c r="AS16" s="20"/>
      <c r="AT16" s="20"/>
      <c r="AU16" s="39"/>
      <c r="AV16" s="39"/>
      <c r="AW16" s="22"/>
      <c r="AX16" s="22"/>
      <c r="AY16" s="20"/>
      <c r="BB16" s="27"/>
      <c r="BC16" s="20"/>
      <c r="BD16" s="20"/>
      <c r="BE16" s="20"/>
      <c r="BF16" s="20"/>
      <c r="BH16" s="27"/>
      <c r="BI16" s="20"/>
      <c r="BJ16" s="20"/>
      <c r="BK16" s="20"/>
    </row>
    <row r="17" spans="1:63" x14ac:dyDescent="0.3">
      <c r="A17"/>
      <c r="B17" t="s">
        <v>11</v>
      </c>
      <c r="C17" s="170">
        <v>59.5</v>
      </c>
      <c r="D17" s="169"/>
      <c r="E17" s="170">
        <v>82.917000000000016</v>
      </c>
      <c r="F17" s="138"/>
      <c r="G17" s="170">
        <v>130.1</v>
      </c>
      <c r="H17" s="169"/>
      <c r="I17" s="170">
        <v>167.61400000000003</v>
      </c>
      <c r="J17" s="276"/>
      <c r="K17" s="20"/>
      <c r="L17" s="25"/>
      <c r="O17" s="20"/>
      <c r="P17" s="20"/>
      <c r="Q17" s="20"/>
      <c r="R17" s="20"/>
      <c r="S17" s="20"/>
      <c r="T17" s="25"/>
      <c r="W17" s="20"/>
      <c r="X17" s="20"/>
      <c r="Y17" s="20"/>
      <c r="Z17" s="20"/>
      <c r="AA17" s="20"/>
      <c r="AE17" s="20"/>
      <c r="AF17" s="20"/>
      <c r="AG17" s="20"/>
      <c r="AH17" s="20"/>
      <c r="AI17" s="20"/>
      <c r="AJ17" s="20"/>
      <c r="AM17" s="22"/>
      <c r="AN17" s="22"/>
      <c r="AO17" s="22"/>
      <c r="AP17" s="22"/>
      <c r="AQ17" s="20"/>
      <c r="AR17" s="20"/>
      <c r="AS17" s="20"/>
      <c r="AT17" s="20"/>
      <c r="AU17" s="22"/>
      <c r="AV17" s="22"/>
      <c r="AW17" s="22"/>
      <c r="AX17" s="22"/>
      <c r="AY17" s="20"/>
      <c r="BB17" s="27"/>
      <c r="BC17" s="20"/>
      <c r="BD17" s="20"/>
      <c r="BE17" s="20"/>
      <c r="BF17" s="20"/>
      <c r="BH17" s="27"/>
      <c r="BI17" s="20"/>
      <c r="BJ17" s="20"/>
      <c r="BK17" s="20"/>
    </row>
    <row r="18" spans="1:63" x14ac:dyDescent="0.3">
      <c r="A18" t="s">
        <v>12</v>
      </c>
      <c r="B18" s="118" t="s">
        <v>130</v>
      </c>
      <c r="C18" s="170">
        <v>-7.6</v>
      </c>
      <c r="D18" s="169"/>
      <c r="E18" s="170">
        <v>-25.312000000000005</v>
      </c>
      <c r="F18" s="139"/>
      <c r="G18" s="170">
        <v>-24.6</v>
      </c>
      <c r="H18" s="169"/>
      <c r="I18" s="170">
        <v>-37.517000000000003</v>
      </c>
      <c r="J18" s="276"/>
      <c r="K18" s="20"/>
      <c r="L18" s="25"/>
      <c r="O18" s="20"/>
      <c r="P18" s="20"/>
      <c r="Q18" s="20"/>
      <c r="R18" s="20"/>
      <c r="S18" s="20"/>
      <c r="T18" s="25"/>
      <c r="W18" s="20"/>
      <c r="X18" s="20"/>
      <c r="Y18" s="20"/>
      <c r="Z18" s="20"/>
      <c r="AA18" s="20"/>
      <c r="AE18" s="20"/>
      <c r="AF18" s="20"/>
      <c r="AG18" s="22"/>
      <c r="AH18" s="20"/>
      <c r="AI18" s="20"/>
      <c r="AJ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BC18" s="20"/>
      <c r="BD18" s="20"/>
      <c r="BE18" s="20"/>
      <c r="BF18" s="20"/>
      <c r="BI18" s="20"/>
      <c r="BJ18" s="20"/>
      <c r="BK18" s="20"/>
    </row>
    <row r="19" spans="1:63" x14ac:dyDescent="0.3">
      <c r="A19"/>
      <c r="B19"/>
      <c r="C19" s="171"/>
      <c r="D19" s="169"/>
      <c r="E19" s="171"/>
      <c r="F19" s="137"/>
      <c r="G19" s="171"/>
      <c r="H19" s="169"/>
      <c r="I19" s="171"/>
      <c r="J19" s="276"/>
      <c r="K19" s="20"/>
      <c r="L19" s="25"/>
      <c r="O19" s="20"/>
      <c r="P19" s="20"/>
      <c r="Q19" s="20"/>
      <c r="R19" s="20"/>
      <c r="S19" s="20"/>
      <c r="T19" s="25"/>
      <c r="W19" s="20"/>
      <c r="X19" s="20"/>
      <c r="Y19" s="20"/>
      <c r="Z19" s="20"/>
      <c r="AA19" s="20"/>
      <c r="AE19" s="20"/>
      <c r="AF19" s="20"/>
      <c r="AG19" s="20"/>
      <c r="AH19" s="20"/>
      <c r="AI19" s="20"/>
      <c r="AJ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BA19" s="27"/>
      <c r="BC19" s="20"/>
      <c r="BD19" s="20"/>
      <c r="BE19" s="20"/>
      <c r="BF19" s="20"/>
      <c r="BG19" s="27"/>
      <c r="BI19" s="20"/>
      <c r="BJ19" s="20"/>
      <c r="BK19" s="20"/>
    </row>
    <row r="20" spans="1:63" x14ac:dyDescent="0.3">
      <c r="A20" s="118" t="s">
        <v>13</v>
      </c>
      <c r="B20"/>
      <c r="C20" s="168">
        <v>22.7</v>
      </c>
      <c r="D20" s="169"/>
      <c r="E20" s="168">
        <v>50.809000000000005</v>
      </c>
      <c r="F20" s="138"/>
      <c r="G20" s="168">
        <v>90.7</v>
      </c>
      <c r="H20" s="169"/>
      <c r="I20" s="168">
        <v>114.03</v>
      </c>
      <c r="J20" s="276"/>
      <c r="K20" s="20"/>
      <c r="L20" s="25"/>
      <c r="S20" s="20"/>
      <c r="T20" s="25"/>
      <c r="AA20" s="20"/>
      <c r="AE20" s="22"/>
      <c r="AF20" s="22"/>
      <c r="AG20" s="22"/>
      <c r="AH20" s="22"/>
      <c r="AI20" s="20"/>
      <c r="AJ20" s="20"/>
      <c r="AM20" s="22"/>
      <c r="AN20" s="22"/>
      <c r="AO20" s="22"/>
      <c r="AP20" s="22"/>
      <c r="AQ20" s="20"/>
      <c r="AR20" s="20"/>
      <c r="AS20" s="20"/>
      <c r="AT20" s="27"/>
      <c r="AW20" s="20"/>
      <c r="AX20" s="20"/>
      <c r="AY20" s="20"/>
      <c r="BC20" s="20"/>
      <c r="BD20" s="20"/>
      <c r="BE20" s="20"/>
      <c r="BF20" s="20"/>
      <c r="BI20" s="20"/>
      <c r="BJ20" s="20"/>
      <c r="BK20" s="20"/>
    </row>
    <row r="21" spans="1:63" x14ac:dyDescent="0.3">
      <c r="A21"/>
      <c r="B21"/>
      <c r="C21" s="170"/>
      <c r="D21" s="169"/>
      <c r="E21" s="170"/>
      <c r="F21" s="138"/>
      <c r="G21" s="170"/>
      <c r="H21" s="169"/>
      <c r="I21" s="170"/>
      <c r="J21" s="276"/>
      <c r="K21" s="20"/>
      <c r="L21" s="25"/>
      <c r="O21" s="20"/>
      <c r="P21" s="20"/>
      <c r="Q21" s="20"/>
      <c r="R21" s="20"/>
      <c r="S21" s="20"/>
      <c r="T21" s="25"/>
      <c r="W21" s="20"/>
      <c r="X21" s="20"/>
      <c r="Y21" s="20"/>
      <c r="Z21" s="20"/>
      <c r="AA21" s="20"/>
      <c r="AE21" s="20"/>
      <c r="AF21" s="20"/>
      <c r="AG21" s="20"/>
      <c r="AH21" s="20"/>
      <c r="AI21" s="20"/>
      <c r="AJ21" s="20"/>
      <c r="AM21" s="20"/>
      <c r="AP21" s="39"/>
      <c r="AQ21" s="20"/>
      <c r="AR21" s="20"/>
      <c r="AS21" s="20"/>
      <c r="AT21" s="20"/>
      <c r="AY21" s="20"/>
      <c r="BA21" s="27"/>
      <c r="BC21" s="20"/>
      <c r="BD21" s="20"/>
      <c r="BE21" s="20"/>
      <c r="BF21" s="20"/>
      <c r="BG21" s="27"/>
      <c r="BI21" s="20"/>
      <c r="BJ21" s="20"/>
      <c r="BK21" s="20"/>
    </row>
    <row r="22" spans="1:63" x14ac:dyDescent="0.3">
      <c r="A22" t="s">
        <v>109</v>
      </c>
      <c r="B22"/>
      <c r="C22" s="168">
        <v>11</v>
      </c>
      <c r="D22" s="169"/>
      <c r="E22" s="168">
        <v>22.4</v>
      </c>
      <c r="F22" s="138"/>
      <c r="G22" s="168">
        <v>28</v>
      </c>
      <c r="H22" s="169"/>
      <c r="I22" s="168">
        <v>44.9</v>
      </c>
      <c r="J22" s="276"/>
      <c r="K22" s="20"/>
      <c r="L22" s="25"/>
      <c r="O22" s="20"/>
      <c r="P22" s="20"/>
      <c r="Q22" s="20"/>
      <c r="R22" s="20"/>
      <c r="S22" s="20"/>
      <c r="T22" s="25"/>
      <c r="W22" s="20"/>
      <c r="X22" s="20"/>
      <c r="Y22" s="20"/>
      <c r="Z22" s="20"/>
      <c r="AA22" s="20"/>
      <c r="AE22" s="20"/>
      <c r="AF22" s="20"/>
      <c r="AG22" s="20"/>
      <c r="AH22" s="20"/>
      <c r="AI22" s="20"/>
      <c r="AJ22" s="22"/>
      <c r="AM22" s="22"/>
      <c r="AN22" s="22"/>
      <c r="AO22" s="22"/>
      <c r="AP22" s="22"/>
      <c r="AQ22" s="20"/>
      <c r="AR22" s="20"/>
      <c r="AS22" s="20"/>
      <c r="AT22" s="20"/>
      <c r="AU22" s="22"/>
      <c r="AV22" s="22"/>
      <c r="AW22" s="22"/>
      <c r="AX22" s="22"/>
      <c r="AY22" s="20"/>
      <c r="BA22" s="27"/>
      <c r="BC22" s="20"/>
      <c r="BD22" s="20"/>
      <c r="BE22" s="20"/>
      <c r="BF22" s="20"/>
      <c r="BG22" s="27"/>
      <c r="BI22" s="20"/>
      <c r="BJ22" s="20"/>
      <c r="BK22" s="20"/>
    </row>
    <row r="23" spans="1:63" x14ac:dyDescent="0.3">
      <c r="A23" t="s">
        <v>14</v>
      </c>
      <c r="B23"/>
      <c r="C23" s="170">
        <v>-8.6</v>
      </c>
      <c r="D23" s="169"/>
      <c r="E23" s="170">
        <v>-8.8239999999999981</v>
      </c>
      <c r="F23" s="138"/>
      <c r="G23" s="170">
        <v>-17.399999999999999</v>
      </c>
      <c r="H23" s="169"/>
      <c r="I23" s="170">
        <v>-17.646999999999998</v>
      </c>
      <c r="J23" s="276"/>
      <c r="K23" s="20"/>
      <c r="L23" s="25"/>
      <c r="O23" s="22"/>
      <c r="P23" s="22"/>
      <c r="Q23" s="22"/>
      <c r="R23" s="22"/>
      <c r="S23" s="20"/>
      <c r="T23" s="25"/>
      <c r="W23" s="22"/>
      <c r="X23" s="22"/>
      <c r="Y23" s="22"/>
      <c r="Z23" s="22"/>
      <c r="AA23" s="20"/>
      <c r="AE23" s="22"/>
      <c r="AF23" s="22"/>
      <c r="AG23" s="22"/>
      <c r="AH23" s="22"/>
      <c r="AI23" s="20"/>
      <c r="AJ23" s="20"/>
      <c r="AM23" s="22"/>
      <c r="AN23" s="22"/>
      <c r="AO23" s="22"/>
      <c r="AP23" s="22"/>
      <c r="AQ23" s="20"/>
      <c r="AR23" s="20"/>
      <c r="AS23" s="20"/>
      <c r="AT23" s="20"/>
      <c r="AU23" s="22"/>
      <c r="AV23" s="22"/>
      <c r="AW23" s="22"/>
      <c r="AX23" s="22"/>
      <c r="AY23" s="20"/>
      <c r="BA23" s="27"/>
      <c r="BC23" s="20"/>
      <c r="BD23" s="20"/>
      <c r="BE23" s="20"/>
      <c r="BF23" s="20"/>
      <c r="BG23" s="27"/>
      <c r="BI23" s="20"/>
      <c r="BJ23" s="20"/>
      <c r="BK23" s="20"/>
    </row>
    <row r="24" spans="1:63" x14ac:dyDescent="0.3">
      <c r="A24" t="s">
        <v>15</v>
      </c>
      <c r="B24"/>
      <c r="C24" s="172">
        <v>-7.05</v>
      </c>
      <c r="D24" s="169"/>
      <c r="E24" s="170">
        <v>0</v>
      </c>
      <c r="F24" s="138"/>
      <c r="G24" s="172">
        <v>-14.75</v>
      </c>
      <c r="H24" s="169"/>
      <c r="I24" s="170">
        <v>-15.4</v>
      </c>
      <c r="J24" s="276"/>
      <c r="K24" s="20"/>
      <c r="L24" s="25"/>
      <c r="O24" s="20"/>
      <c r="P24" s="20"/>
      <c r="Q24" s="20"/>
      <c r="R24" s="20"/>
      <c r="S24" s="20"/>
      <c r="T24" s="25"/>
      <c r="W24" s="20"/>
      <c r="X24" s="20"/>
      <c r="Y24" s="20"/>
      <c r="Z24" s="20"/>
      <c r="AA24" s="20"/>
      <c r="AE24" s="20"/>
      <c r="AF24" s="20"/>
      <c r="AG24" s="20"/>
      <c r="AH24" s="20"/>
      <c r="AI24" s="20"/>
      <c r="AJ24" s="20"/>
      <c r="AM24" s="22"/>
      <c r="AN24" s="22"/>
      <c r="AO24" s="22"/>
      <c r="AP24" s="22"/>
      <c r="AQ24" s="20"/>
      <c r="AR24" s="20"/>
      <c r="AS24" s="20"/>
      <c r="AT24" s="20"/>
      <c r="AU24" s="22"/>
      <c r="AV24" s="22"/>
      <c r="AW24" s="22"/>
      <c r="AX24" s="22"/>
      <c r="AY24" s="20"/>
      <c r="BA24" s="27"/>
      <c r="BC24" s="20"/>
      <c r="BD24" s="20"/>
      <c r="BE24" s="20"/>
      <c r="BF24" s="20"/>
      <c r="BG24" s="27"/>
      <c r="BI24" s="20"/>
      <c r="BJ24" s="20"/>
      <c r="BK24" s="20"/>
    </row>
    <row r="25" spans="1:63" x14ac:dyDescent="0.3">
      <c r="A25" s="118" t="s">
        <v>16</v>
      </c>
      <c r="B25"/>
      <c r="C25" s="170">
        <v>-3.7</v>
      </c>
      <c r="D25" s="169"/>
      <c r="E25" s="170">
        <v>-3.6960000000000002</v>
      </c>
      <c r="F25" s="139"/>
      <c r="G25" s="170">
        <v>-7.4</v>
      </c>
      <c r="H25" s="169"/>
      <c r="I25" s="170">
        <v>-7.3920000000000003</v>
      </c>
      <c r="J25" s="276"/>
      <c r="K25" s="20"/>
      <c r="L25" s="25"/>
      <c r="O25" s="20"/>
      <c r="P25" s="20"/>
      <c r="Q25" s="20"/>
      <c r="R25" s="20"/>
      <c r="S25" s="20"/>
      <c r="T25" s="25"/>
      <c r="W25" s="20"/>
      <c r="X25" s="20"/>
      <c r="Y25" s="20"/>
      <c r="Z25" s="20"/>
      <c r="AA25" s="20"/>
      <c r="AE25" s="20"/>
      <c r="AF25" s="20"/>
      <c r="AG25" s="20"/>
      <c r="AH25" s="20"/>
      <c r="AI25" s="20"/>
      <c r="AJ25" s="20"/>
      <c r="AM25" s="22"/>
      <c r="AN25" s="22"/>
      <c r="AO25" s="22"/>
      <c r="AP25" s="22"/>
      <c r="AQ25" s="20"/>
      <c r="AR25" s="20"/>
      <c r="AS25" s="20"/>
      <c r="AT25" s="20"/>
      <c r="AU25" s="20"/>
      <c r="AV25" s="20"/>
      <c r="AW25" s="20"/>
      <c r="AX25" s="20"/>
      <c r="AY25" s="20"/>
      <c r="BC25" s="20"/>
      <c r="BD25" s="20"/>
      <c r="BE25" s="20"/>
      <c r="BF25" s="20"/>
      <c r="BI25" s="20"/>
      <c r="BJ25" s="20"/>
      <c r="BK25" s="20"/>
    </row>
    <row r="26" spans="1:63" x14ac:dyDescent="0.3">
      <c r="A26"/>
      <c r="B26"/>
      <c r="C26" s="171"/>
      <c r="D26" s="169"/>
      <c r="E26" s="171"/>
      <c r="F26" s="138"/>
      <c r="G26" s="171"/>
      <c r="H26" s="169"/>
      <c r="I26" s="171"/>
      <c r="J26" s="276"/>
      <c r="K26" s="20"/>
      <c r="L26" s="25"/>
      <c r="O26" s="20"/>
      <c r="P26" s="20"/>
      <c r="Q26" s="20"/>
      <c r="R26" s="20"/>
      <c r="S26" s="20"/>
      <c r="T26" s="25"/>
      <c r="W26" s="20"/>
      <c r="X26" s="20"/>
      <c r="Y26" s="20"/>
      <c r="Z26" s="20"/>
      <c r="AA26" s="20"/>
      <c r="AD26" s="20"/>
      <c r="AE26" s="20"/>
      <c r="AF26" s="20"/>
      <c r="AG26" s="20"/>
      <c r="AH26" s="20"/>
      <c r="AI26" s="20"/>
      <c r="AJ26" s="22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BA26" s="27"/>
      <c r="BC26" s="20"/>
      <c r="BD26" s="20"/>
      <c r="BE26" s="20"/>
      <c r="BF26" s="20"/>
      <c r="BG26" s="27"/>
      <c r="BI26" s="20"/>
      <c r="BJ26" s="20"/>
      <c r="BK26" s="20"/>
    </row>
    <row r="27" spans="1:63" x14ac:dyDescent="0.3">
      <c r="A27" t="s">
        <v>213</v>
      </c>
      <c r="B27"/>
      <c r="C27" s="170">
        <v>14.3</v>
      </c>
      <c r="D27" s="169"/>
      <c r="E27" s="170">
        <v>60.689000000000007</v>
      </c>
      <c r="F27" s="138"/>
      <c r="G27" s="170">
        <v>79.144999999999996</v>
      </c>
      <c r="H27" s="169"/>
      <c r="I27" s="170">
        <v>118.49100000000004</v>
      </c>
      <c r="J27" s="277"/>
      <c r="K27" s="20"/>
      <c r="L27" s="25"/>
      <c r="O27" s="22"/>
      <c r="P27" s="22"/>
      <c r="Q27" s="22"/>
      <c r="R27" s="22"/>
      <c r="S27" s="20"/>
      <c r="T27" s="25"/>
      <c r="W27" s="22"/>
      <c r="X27" s="22"/>
      <c r="Y27" s="22"/>
      <c r="Z27" s="22"/>
      <c r="AA27" s="20"/>
      <c r="AE27" s="22"/>
      <c r="AF27" s="22"/>
      <c r="AG27" s="22"/>
      <c r="AH27" s="22"/>
      <c r="AI27" s="20"/>
      <c r="AJ27" s="20"/>
      <c r="AM27" s="22"/>
      <c r="AN27" s="22"/>
      <c r="AO27" s="22"/>
      <c r="AP27" s="22"/>
      <c r="AQ27" s="20"/>
      <c r="AR27" s="20"/>
      <c r="AS27" s="20"/>
      <c r="AU27" s="22"/>
      <c r="AV27" s="22"/>
      <c r="AW27" s="22"/>
      <c r="AX27" s="22"/>
      <c r="AY27" s="20"/>
      <c r="BA27" s="27"/>
      <c r="BC27" s="20"/>
      <c r="BD27" s="20"/>
      <c r="BE27" s="20"/>
      <c r="BF27" s="20"/>
      <c r="BG27" s="27"/>
      <c r="BI27" s="20"/>
      <c r="BJ27" s="20"/>
      <c r="BK27" s="20"/>
    </row>
    <row r="28" spans="1:63" x14ac:dyDescent="0.3">
      <c r="A28" s="118" t="s">
        <v>113</v>
      </c>
      <c r="B28"/>
      <c r="C28" s="172">
        <v>2.3170000000000002</v>
      </c>
      <c r="D28" s="182"/>
      <c r="E28" s="170">
        <v>17.899999999999999</v>
      </c>
      <c r="F28" s="139"/>
      <c r="G28" s="172">
        <v>24.747</v>
      </c>
      <c r="H28" s="182"/>
      <c r="I28" s="170">
        <v>38.799999999999997</v>
      </c>
      <c r="J28" s="276"/>
      <c r="K28" s="20"/>
      <c r="L28" s="25"/>
      <c r="O28" s="20"/>
      <c r="P28" s="20"/>
      <c r="Q28" s="20"/>
      <c r="R28" s="20"/>
      <c r="S28" s="20"/>
      <c r="T28" s="25"/>
      <c r="W28" s="20"/>
      <c r="X28" s="20"/>
      <c r="Y28" s="20"/>
      <c r="Z28" s="20"/>
      <c r="AA28" s="20"/>
      <c r="AE28" s="22"/>
      <c r="AF28" s="22"/>
      <c r="AG28" s="22"/>
      <c r="AH28" s="22"/>
      <c r="AI28" s="20"/>
      <c r="AJ28" s="20"/>
      <c r="AM28" s="22"/>
      <c r="AN28" s="22"/>
      <c r="AO28" s="22"/>
      <c r="AP28" s="22"/>
      <c r="AQ28" s="20"/>
      <c r="AR28" s="20"/>
      <c r="AS28" s="20"/>
      <c r="AU28" s="20"/>
      <c r="AV28" s="20"/>
      <c r="AW28" s="20"/>
      <c r="AX28" s="20"/>
      <c r="AY28" s="20"/>
      <c r="BC28" s="20"/>
      <c r="BD28" s="20"/>
      <c r="BE28" s="20"/>
      <c r="BF28" s="20"/>
      <c r="BI28" s="20"/>
      <c r="BJ28" s="20"/>
      <c r="BK28" s="20"/>
    </row>
    <row r="29" spans="1:63" x14ac:dyDescent="0.3">
      <c r="A29"/>
      <c r="B29"/>
      <c r="C29" s="171"/>
      <c r="D29" s="169"/>
      <c r="E29" s="171"/>
      <c r="F29" s="195"/>
      <c r="G29" s="171"/>
      <c r="H29" s="169"/>
      <c r="I29" s="171"/>
      <c r="J29" s="276"/>
      <c r="K29" s="20"/>
      <c r="L29" s="25"/>
      <c r="O29" s="20"/>
      <c r="P29" s="20"/>
      <c r="Q29" s="20"/>
      <c r="R29" s="20"/>
      <c r="S29" s="20"/>
      <c r="T29" s="25"/>
      <c r="W29" s="20"/>
      <c r="X29" s="20"/>
      <c r="Y29" s="20"/>
      <c r="Z29" s="20"/>
      <c r="AA29" s="20"/>
      <c r="AE29" s="20"/>
      <c r="AF29" s="20"/>
      <c r="AG29" s="20"/>
      <c r="AH29" s="20"/>
      <c r="AI29" s="20"/>
      <c r="AJ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BA29" s="27"/>
      <c r="BC29" s="20"/>
      <c r="BD29" s="20"/>
      <c r="BE29" s="20"/>
      <c r="BF29" s="20"/>
      <c r="BG29" s="27"/>
      <c r="BI29" s="20"/>
      <c r="BJ29" s="20"/>
      <c r="BK29" s="20"/>
    </row>
    <row r="30" spans="1:63" x14ac:dyDescent="0.3">
      <c r="A30" s="118" t="s">
        <v>132</v>
      </c>
      <c r="B30"/>
      <c r="C30" s="170">
        <v>11.983000000000001</v>
      </c>
      <c r="D30" s="169"/>
      <c r="E30" s="170">
        <v>42.789000000000009</v>
      </c>
      <c r="F30" s="138"/>
      <c r="G30" s="170">
        <v>54.397999999999982</v>
      </c>
      <c r="H30" s="169"/>
      <c r="I30" s="170">
        <v>79.691000000000045</v>
      </c>
      <c r="J30" s="284"/>
      <c r="K30" s="20"/>
      <c r="L30" s="25"/>
      <c r="O30" s="20"/>
      <c r="P30" s="20"/>
      <c r="Q30" s="20"/>
      <c r="R30" s="20"/>
      <c r="S30" s="20"/>
      <c r="T30" s="25"/>
      <c r="W30" s="20"/>
      <c r="X30" s="20"/>
      <c r="Y30" s="20"/>
      <c r="Z30" s="20"/>
      <c r="AA30" s="20"/>
      <c r="AE30" s="20"/>
      <c r="AF30" s="20"/>
      <c r="AG30" s="20"/>
      <c r="AH30" s="20"/>
      <c r="AI30" s="20"/>
      <c r="AJ30" s="20"/>
      <c r="AM30" s="20"/>
      <c r="AN30" s="20"/>
      <c r="AO30" s="20"/>
      <c r="AP30" s="20"/>
      <c r="AQ30" s="20"/>
      <c r="AR30" s="20"/>
      <c r="AS30" s="20"/>
      <c r="AU30" s="20"/>
      <c r="AV30" s="20"/>
      <c r="AW30" s="20"/>
      <c r="AX30" s="20"/>
      <c r="AY30" s="20"/>
      <c r="BA30" s="27"/>
      <c r="BC30" s="20"/>
      <c r="BD30" s="20"/>
      <c r="BE30" s="20"/>
      <c r="BF30" s="20"/>
      <c r="BG30" s="27"/>
      <c r="BI30" s="20"/>
      <c r="BJ30" s="20"/>
      <c r="BK30" s="20"/>
    </row>
    <row r="31" spans="1:63" x14ac:dyDescent="0.3">
      <c r="A31" s="190" t="s">
        <v>133</v>
      </c>
      <c r="B31"/>
      <c r="C31" s="196">
        <v>3.1</v>
      </c>
      <c r="D31" s="169"/>
      <c r="E31" s="196">
        <v>0</v>
      </c>
      <c r="F31" s="138"/>
      <c r="G31" s="196">
        <v>4.5</v>
      </c>
      <c r="H31" s="169"/>
      <c r="I31" s="196">
        <v>0</v>
      </c>
      <c r="J31" s="277"/>
      <c r="K31" s="20"/>
      <c r="L31" s="25"/>
      <c r="O31" s="22"/>
      <c r="P31" s="22"/>
      <c r="Q31" s="22"/>
      <c r="R31" s="22"/>
      <c r="S31" s="20"/>
      <c r="T31" s="25"/>
      <c r="W31" s="22"/>
      <c r="X31" s="22"/>
      <c r="Y31" s="22"/>
      <c r="Z31" s="22"/>
      <c r="AA31" s="20"/>
      <c r="AE31" s="22"/>
      <c r="AF31" s="22"/>
      <c r="AG31" s="22"/>
      <c r="AH31" s="22"/>
      <c r="AI31" s="20"/>
      <c r="AJ31" s="20"/>
      <c r="AM31" s="22"/>
      <c r="AN31" s="22"/>
      <c r="AO31" s="22"/>
      <c r="AP31" s="22"/>
      <c r="AQ31" s="20"/>
      <c r="AR31" s="20"/>
      <c r="AS31" s="20"/>
      <c r="AU31" s="22"/>
      <c r="AV31" s="22"/>
      <c r="AW31" s="22"/>
      <c r="AX31" s="22"/>
      <c r="AY31" s="20"/>
      <c r="BA31" s="27"/>
      <c r="BC31" s="20"/>
      <c r="BD31" s="20"/>
      <c r="BE31" s="20"/>
      <c r="BF31" s="20"/>
      <c r="BG31" s="27"/>
      <c r="BI31" s="20"/>
      <c r="BJ31" s="20"/>
      <c r="BK31" s="20"/>
    </row>
    <row r="32" spans="1:63" ht="15.75" customHeight="1" x14ac:dyDescent="0.3">
      <c r="A32" s="190"/>
      <c r="B32"/>
      <c r="C32" s="170"/>
      <c r="D32" s="169"/>
      <c r="E32" s="170"/>
      <c r="F32" s="138"/>
      <c r="G32" s="170"/>
      <c r="H32" s="169"/>
      <c r="I32" s="170"/>
      <c r="J32" s="276"/>
      <c r="K32" s="197"/>
      <c r="R32" s="22"/>
      <c r="S32" s="20"/>
      <c r="Z32" s="22"/>
      <c r="AA32" s="20"/>
      <c r="AI32" s="20"/>
      <c r="AM32" s="22"/>
      <c r="AN32" s="22"/>
      <c r="AO32" s="22"/>
      <c r="AP32" s="22"/>
      <c r="AQ32" s="20"/>
      <c r="AR32" s="20"/>
      <c r="AS32" s="20"/>
      <c r="AU32" s="22"/>
      <c r="AV32" s="22"/>
      <c r="AW32" s="22"/>
      <c r="AX32" s="22"/>
      <c r="AY32" s="20"/>
      <c r="BA32" s="27"/>
      <c r="BC32" s="20"/>
      <c r="BD32" s="20"/>
      <c r="BE32" s="20"/>
      <c r="BF32" s="20"/>
      <c r="BG32" s="27"/>
      <c r="BI32" s="20"/>
      <c r="BJ32" s="20"/>
      <c r="BK32" s="20"/>
    </row>
    <row r="33" spans="1:74" ht="15.75" customHeight="1" x14ac:dyDescent="0.3">
      <c r="A33" s="190" t="s">
        <v>214</v>
      </c>
      <c r="B33"/>
      <c r="C33" s="170">
        <v>15.083</v>
      </c>
      <c r="D33" s="169"/>
      <c r="E33" s="170">
        <v>42.789000000000009</v>
      </c>
      <c r="F33" s="138"/>
      <c r="G33" s="170">
        <v>58.897999999999982</v>
      </c>
      <c r="H33" s="169"/>
      <c r="I33" s="170">
        <v>79.691000000000045</v>
      </c>
      <c r="J33" s="284"/>
      <c r="K33" s="197"/>
      <c r="O33" s="20"/>
      <c r="P33" s="20"/>
      <c r="Q33" s="20"/>
      <c r="R33" s="22"/>
      <c r="S33" s="20"/>
      <c r="T33" s="20"/>
      <c r="U33" s="20"/>
      <c r="V33" s="20"/>
      <c r="W33" s="20"/>
      <c r="X33" s="20"/>
      <c r="Y33" s="20"/>
      <c r="Z33" s="22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N33" s="22"/>
      <c r="AO33" s="22"/>
      <c r="AP33" s="22"/>
      <c r="AQ33" s="20"/>
      <c r="AR33" s="20"/>
      <c r="AS33" s="20"/>
      <c r="AT33" s="20"/>
      <c r="AU33" s="22"/>
      <c r="AV33" s="22"/>
      <c r="AW33" s="22"/>
      <c r="AX33" s="22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</row>
    <row r="34" spans="1:74" ht="15.75" hidden="1" customHeight="1" x14ac:dyDescent="0.3">
      <c r="A34" s="190" t="s">
        <v>125</v>
      </c>
      <c r="B34"/>
      <c r="C34" s="170"/>
      <c r="D34" s="169"/>
      <c r="E34" s="170">
        <v>0</v>
      </c>
      <c r="F34" s="138"/>
      <c r="G34" s="170"/>
      <c r="H34" s="169"/>
      <c r="I34" s="170">
        <v>0</v>
      </c>
      <c r="J34" s="276"/>
      <c r="K34" s="20"/>
      <c r="L34" s="25"/>
      <c r="O34" s="22"/>
      <c r="P34" s="20"/>
      <c r="Q34" s="22"/>
      <c r="R34" s="22"/>
      <c r="S34" s="20"/>
      <c r="T34" s="25"/>
      <c r="W34" s="22"/>
      <c r="X34" s="20"/>
      <c r="Y34" s="22"/>
      <c r="Z34" s="22"/>
      <c r="AA34" s="20"/>
      <c r="AE34" s="22"/>
      <c r="AF34" s="22"/>
      <c r="AG34" s="22"/>
      <c r="AH34" s="22"/>
      <c r="AI34" s="20"/>
      <c r="AJ34" s="20"/>
      <c r="AM34" s="22"/>
      <c r="AN34" s="22"/>
      <c r="AO34" s="22"/>
      <c r="AP34" s="22"/>
      <c r="AQ34" s="20"/>
      <c r="AR34" s="20"/>
      <c r="AS34" s="20"/>
      <c r="AU34" s="20"/>
      <c r="AV34" s="22"/>
      <c r="AW34" s="22"/>
      <c r="AX34" s="22"/>
      <c r="AY34" s="20"/>
      <c r="BC34" s="20"/>
      <c r="BD34" s="20"/>
      <c r="BE34" s="20"/>
      <c r="BF34" s="20"/>
      <c r="BI34" s="20"/>
      <c r="BJ34" s="20"/>
      <c r="BK34" s="20"/>
    </row>
    <row r="35" spans="1:74" x14ac:dyDescent="0.3">
      <c r="A35" s="190" t="s">
        <v>215</v>
      </c>
      <c r="B35"/>
      <c r="C35" s="170"/>
      <c r="D35" s="169"/>
      <c r="E35" s="170"/>
      <c r="F35" s="140"/>
      <c r="G35" s="170">
        <v>5.5</v>
      </c>
      <c r="H35" s="169"/>
      <c r="I35" s="170">
        <v>16</v>
      </c>
      <c r="J35" s="276"/>
      <c r="K35" s="20"/>
      <c r="L35" s="25"/>
      <c r="O35" s="20"/>
      <c r="P35" s="20"/>
      <c r="Q35" s="20"/>
      <c r="R35" s="20"/>
      <c r="S35" s="20"/>
      <c r="T35" s="25"/>
      <c r="W35" s="20"/>
      <c r="X35" s="20"/>
      <c r="Y35" s="20"/>
      <c r="Z35" s="20"/>
      <c r="AA35" s="20"/>
      <c r="AE35" s="20"/>
      <c r="AF35" s="20"/>
      <c r="AG35" s="20"/>
      <c r="AH35" s="20"/>
      <c r="AI35" s="20"/>
      <c r="AJ35" s="20"/>
      <c r="AM35" s="20"/>
      <c r="AN35" s="20"/>
      <c r="AO35" s="20"/>
      <c r="AP35" s="20"/>
      <c r="AQ35" s="20"/>
      <c r="AR35" s="20"/>
      <c r="AS35" s="20"/>
      <c r="AU35" s="20"/>
      <c r="AV35" s="20"/>
      <c r="AW35" s="20"/>
      <c r="AX35" s="20"/>
      <c r="AY35" s="20"/>
      <c r="BA35" s="27"/>
      <c r="BC35" s="25"/>
      <c r="BD35" s="25"/>
      <c r="BE35" s="25"/>
      <c r="BF35" s="25"/>
      <c r="BG35" s="27"/>
      <c r="BI35" s="25"/>
      <c r="BJ35" s="25"/>
      <c r="BK35" s="25"/>
      <c r="BL35" s="33"/>
    </row>
    <row r="36" spans="1:74" hidden="1" x14ac:dyDescent="0.3">
      <c r="A36" s="190" t="s">
        <v>126</v>
      </c>
      <c r="B36"/>
      <c r="C36" s="170">
        <v>0</v>
      </c>
      <c r="D36" s="170"/>
      <c r="E36" s="170">
        <v>0</v>
      </c>
      <c r="F36" s="195"/>
      <c r="G36" s="170">
        <v>0</v>
      </c>
      <c r="H36" s="170"/>
      <c r="I36" s="170">
        <v>0</v>
      </c>
      <c r="J36" s="275"/>
      <c r="K36" s="25"/>
      <c r="L36" s="25"/>
      <c r="O36" s="25"/>
      <c r="P36" s="25"/>
      <c r="Q36" s="25"/>
      <c r="R36" s="25"/>
      <c r="S36" s="25"/>
      <c r="T36" s="25"/>
      <c r="W36" s="25"/>
      <c r="X36" s="25"/>
      <c r="Y36" s="25"/>
      <c r="Z36" s="25"/>
      <c r="AA36" s="25"/>
      <c r="AE36" s="25"/>
      <c r="AF36" s="25"/>
      <c r="AG36" s="25"/>
      <c r="AH36" s="25"/>
      <c r="AI36" s="25"/>
      <c r="AJ36" s="25"/>
      <c r="AM36" s="25"/>
      <c r="AN36" s="25"/>
      <c r="AO36" s="25"/>
      <c r="AP36" s="25"/>
      <c r="AQ36" s="25"/>
      <c r="AR36" s="25"/>
      <c r="AS36" s="25"/>
      <c r="AU36" s="25"/>
      <c r="AV36" s="25"/>
      <c r="AW36" s="25"/>
      <c r="AX36" s="25"/>
      <c r="AY36" s="25"/>
      <c r="BC36" s="20"/>
      <c r="BD36" s="20"/>
      <c r="BE36" s="20"/>
      <c r="BF36" s="20"/>
      <c r="BI36" s="20"/>
      <c r="BJ36" s="20"/>
      <c r="BK36" s="20"/>
    </row>
    <row r="37" spans="1:74" x14ac:dyDescent="0.3">
      <c r="A37" s="118" t="s">
        <v>18</v>
      </c>
      <c r="B37"/>
      <c r="C37" s="172">
        <v>16.100000000000001</v>
      </c>
      <c r="D37" s="169"/>
      <c r="E37" s="173">
        <v>-28.3</v>
      </c>
      <c r="F37" s="141"/>
      <c r="G37" s="172">
        <v>-7.2</v>
      </c>
      <c r="H37" s="169"/>
      <c r="I37" s="173">
        <v>-36.700000000000003</v>
      </c>
      <c r="J37" s="276"/>
      <c r="K37" s="20"/>
      <c r="L37" s="25"/>
      <c r="O37" s="20"/>
      <c r="P37" s="20"/>
      <c r="Q37" s="20"/>
      <c r="R37" s="20"/>
      <c r="S37" s="20"/>
      <c r="T37" s="25"/>
      <c r="W37" s="20"/>
      <c r="X37" s="20"/>
      <c r="Y37" s="20"/>
      <c r="Z37" s="20"/>
      <c r="AA37" s="20"/>
      <c r="AE37" s="20"/>
      <c r="AF37" s="20"/>
      <c r="AG37" s="20"/>
      <c r="AH37" s="20"/>
      <c r="AI37" s="20"/>
      <c r="AJ37" s="20"/>
      <c r="AM37" s="20"/>
      <c r="AN37" s="20"/>
      <c r="AO37" s="20"/>
      <c r="AP37" s="20"/>
      <c r="AQ37" s="20"/>
      <c r="AR37" s="20"/>
      <c r="AS37" s="20"/>
      <c r="AU37" s="20"/>
      <c r="AV37" s="20"/>
      <c r="AW37" s="20"/>
      <c r="AX37" s="20"/>
      <c r="AY37" s="20"/>
      <c r="BA37" s="27"/>
      <c r="BC37" s="20"/>
      <c r="BD37" s="20"/>
      <c r="BE37" s="20"/>
      <c r="BF37" s="20"/>
      <c r="BG37" s="27"/>
      <c r="BI37" s="20"/>
      <c r="BJ37" s="20"/>
      <c r="BK37" s="20"/>
    </row>
    <row r="38" spans="1:74" ht="15.75" customHeight="1" x14ac:dyDescent="0.3">
      <c r="A38" t="s">
        <v>17</v>
      </c>
      <c r="B38"/>
      <c r="C38" s="170">
        <v>-0.70700000000000007</v>
      </c>
      <c r="D38" s="169"/>
      <c r="E38" s="170">
        <v>-2.3719999999999999</v>
      </c>
      <c r="F38" s="141"/>
      <c r="G38" s="170">
        <v>-1.5720000000000001</v>
      </c>
      <c r="H38" s="169"/>
      <c r="I38" s="170">
        <v>-5.1059999999999999</v>
      </c>
      <c r="J38" s="278"/>
      <c r="K38" s="20"/>
      <c r="L38" s="25"/>
      <c r="O38" s="22"/>
      <c r="P38" s="22"/>
      <c r="Q38" s="22"/>
      <c r="R38" s="22"/>
      <c r="S38" s="20"/>
      <c r="T38" s="25"/>
      <c r="W38" s="22"/>
      <c r="X38" s="22"/>
      <c r="Y38" s="22"/>
      <c r="Z38" s="22"/>
      <c r="AA38" s="20"/>
      <c r="AE38" s="22"/>
      <c r="AF38" s="22"/>
      <c r="AG38" s="22"/>
      <c r="AH38" s="22"/>
      <c r="AI38" s="20"/>
      <c r="AJ38" s="20"/>
      <c r="AM38" s="20"/>
      <c r="AN38" s="20"/>
      <c r="AO38" s="20"/>
      <c r="AP38" s="20"/>
      <c r="AQ38" s="20"/>
      <c r="AR38" s="20"/>
      <c r="AS38" s="20"/>
      <c r="AU38" s="20"/>
      <c r="AV38" s="20"/>
      <c r="AW38" s="20"/>
      <c r="AX38" s="20"/>
      <c r="AY38" s="20"/>
      <c r="BC38" s="20"/>
      <c r="BD38" s="20"/>
      <c r="BE38" s="20"/>
      <c r="BF38" s="20"/>
      <c r="BI38" s="20"/>
      <c r="BJ38" s="20"/>
      <c r="BK38" s="20"/>
    </row>
    <row r="39" spans="1:74" ht="15.75" hidden="1" customHeight="1" x14ac:dyDescent="0.3">
      <c r="A39" s="118" t="s">
        <v>135</v>
      </c>
      <c r="B39"/>
      <c r="C39" s="172">
        <v>0</v>
      </c>
      <c r="D39" s="169"/>
      <c r="E39" s="173">
        <v>0</v>
      </c>
      <c r="F39" s="141"/>
      <c r="G39" s="172">
        <v>0</v>
      </c>
      <c r="H39" s="169"/>
      <c r="I39" s="173">
        <v>0</v>
      </c>
      <c r="J39" s="276"/>
      <c r="K39" s="20"/>
      <c r="L39" s="25"/>
      <c r="O39" s="20"/>
      <c r="P39" s="20"/>
      <c r="Q39" s="20"/>
      <c r="R39" s="20"/>
      <c r="S39" s="20"/>
      <c r="T39" s="25"/>
      <c r="W39" s="20"/>
      <c r="X39" s="20"/>
      <c r="Y39" s="20"/>
      <c r="Z39" s="20"/>
      <c r="AA39" s="20"/>
      <c r="AE39" s="20"/>
      <c r="AF39" s="20"/>
      <c r="AG39" s="20"/>
      <c r="AH39" s="20"/>
      <c r="AI39" s="20"/>
      <c r="AJ39" s="20"/>
      <c r="AM39" s="20"/>
      <c r="AN39" s="20"/>
      <c r="AO39" s="20"/>
      <c r="AP39" s="20"/>
      <c r="AQ39" s="20"/>
      <c r="AR39" s="20"/>
      <c r="AS39" s="20"/>
      <c r="AU39" s="20"/>
      <c r="AV39" s="20"/>
      <c r="AW39" s="20"/>
      <c r="AX39" s="20"/>
      <c r="AY39" s="20"/>
      <c r="BA39" s="27"/>
      <c r="BB39" s="25"/>
      <c r="BC39" s="25"/>
      <c r="BD39" s="25"/>
      <c r="BE39" s="25"/>
      <c r="BF39" s="25"/>
      <c r="BG39" s="27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74" ht="16.5" hidden="1" customHeight="1" x14ac:dyDescent="0.3">
      <c r="A40" s="190" t="s">
        <v>136</v>
      </c>
      <c r="B40"/>
      <c r="C40" s="172">
        <v>0</v>
      </c>
      <c r="D40" s="169"/>
      <c r="E40" s="173">
        <v>0</v>
      </c>
      <c r="F40" s="198"/>
      <c r="G40" s="172">
        <v>0</v>
      </c>
      <c r="H40" s="169"/>
      <c r="I40" s="173">
        <v>0</v>
      </c>
      <c r="J40" s="275"/>
      <c r="K40" s="25"/>
      <c r="L40" s="25"/>
      <c r="N40" s="25"/>
      <c r="O40" s="25"/>
      <c r="P40" s="25"/>
      <c r="Q40" s="25"/>
      <c r="R40" s="25"/>
      <c r="S40" s="25"/>
      <c r="T40" s="25"/>
      <c r="V40" s="25"/>
      <c r="W40" s="25"/>
      <c r="X40" s="25"/>
      <c r="Y40" s="25"/>
      <c r="Z40" s="25"/>
      <c r="AA40" s="25"/>
      <c r="AB40" s="25"/>
      <c r="AD40" s="25"/>
      <c r="AE40" s="25"/>
      <c r="AF40" s="25"/>
      <c r="AG40" s="25"/>
      <c r="AH40" s="25"/>
      <c r="AI40" s="25"/>
      <c r="AJ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7"/>
      <c r="BB40" s="25"/>
      <c r="BC40" s="25"/>
      <c r="BD40" s="25"/>
      <c r="BE40" s="25"/>
      <c r="BF40" s="25"/>
      <c r="BG40" s="27"/>
      <c r="BH40" s="25"/>
      <c r="BI40" s="25"/>
      <c r="BJ40" s="25"/>
      <c r="BK40" s="25"/>
      <c r="BL40" s="25"/>
      <c r="BM40" s="25"/>
      <c r="BN40" s="25"/>
    </row>
    <row r="41" spans="1:74" x14ac:dyDescent="0.3">
      <c r="A41" s="118" t="s">
        <v>216</v>
      </c>
      <c r="B41"/>
      <c r="C41" s="172">
        <v>0</v>
      </c>
      <c r="D41" s="169"/>
      <c r="E41" s="173"/>
      <c r="F41" s="137"/>
      <c r="G41" s="172"/>
      <c r="H41" s="169"/>
      <c r="I41" s="173">
        <v>-40.4</v>
      </c>
      <c r="J41" s="275"/>
      <c r="K41" s="25"/>
      <c r="L41" s="25"/>
      <c r="N41" s="25"/>
      <c r="O41" s="25"/>
      <c r="P41" s="25"/>
      <c r="Q41" s="25"/>
      <c r="R41" s="25"/>
      <c r="S41" s="25"/>
      <c r="T41" s="25"/>
      <c r="V41" s="25"/>
      <c r="W41" s="25"/>
      <c r="X41" s="25"/>
      <c r="Y41" s="25"/>
      <c r="Z41" s="25"/>
      <c r="AA41" s="25"/>
      <c r="AB41" s="25"/>
      <c r="AD41" s="25"/>
      <c r="AE41" s="25"/>
      <c r="AF41" s="25"/>
      <c r="AG41" s="25"/>
      <c r="AH41" s="25"/>
      <c r="AI41" s="25"/>
      <c r="AJ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C41" s="20"/>
      <c r="BD41" s="20"/>
      <c r="BE41" s="20"/>
      <c r="BF41" s="20"/>
      <c r="BI41" s="20"/>
      <c r="BJ41" s="20"/>
      <c r="BK41" s="20"/>
    </row>
    <row r="42" spans="1:74" ht="15.75" hidden="1" customHeight="1" x14ac:dyDescent="0.3">
      <c r="A42" t="s">
        <v>19</v>
      </c>
      <c r="B42"/>
      <c r="C42" s="170">
        <v>0</v>
      </c>
      <c r="D42" s="169"/>
      <c r="E42" s="173">
        <v>0</v>
      </c>
      <c r="F42" s="141"/>
      <c r="G42" s="170">
        <v>0</v>
      </c>
      <c r="H42" s="169"/>
      <c r="I42" s="173">
        <v>0</v>
      </c>
      <c r="J42" s="276"/>
      <c r="K42" s="20"/>
      <c r="L42" s="25"/>
      <c r="S42" s="20"/>
      <c r="T42" s="25"/>
      <c r="AA42" s="20"/>
      <c r="AG42" s="20"/>
      <c r="AH42" s="20"/>
      <c r="AI42" s="20"/>
      <c r="AJ42" s="20"/>
      <c r="AO42" s="20"/>
      <c r="AP42" s="20"/>
      <c r="AQ42" s="20"/>
      <c r="AR42" s="20"/>
      <c r="AS42" s="20"/>
      <c r="AW42" s="20"/>
      <c r="AX42" s="20"/>
      <c r="AY42" s="20"/>
      <c r="BC42" s="20"/>
      <c r="BD42" s="20"/>
      <c r="BE42" s="20"/>
      <c r="BF42" s="20"/>
      <c r="BI42" s="20"/>
      <c r="BJ42" s="20"/>
      <c r="BK42" s="20"/>
    </row>
    <row r="43" spans="1:74" ht="15.75" customHeight="1" x14ac:dyDescent="0.3">
      <c r="A43"/>
      <c r="B43"/>
      <c r="C43" s="171"/>
      <c r="D43" s="169"/>
      <c r="E43" s="174"/>
      <c r="F43" s="199"/>
      <c r="G43" s="171"/>
      <c r="H43" s="169"/>
      <c r="I43" s="174"/>
      <c r="J43" s="279"/>
      <c r="K43" s="24"/>
      <c r="L43" s="25"/>
      <c r="O43" s="24"/>
      <c r="P43" s="24"/>
      <c r="Q43" s="24"/>
      <c r="R43" s="24"/>
      <c r="S43" s="24"/>
      <c r="T43" s="25"/>
      <c r="W43" s="24"/>
      <c r="X43" s="24"/>
      <c r="Y43" s="24"/>
      <c r="Z43" s="24"/>
      <c r="AA43" s="24"/>
      <c r="AE43" s="24"/>
      <c r="AF43" s="24"/>
      <c r="AG43" s="24"/>
      <c r="AH43" s="24"/>
      <c r="AI43" s="24"/>
      <c r="AJ43" s="24"/>
      <c r="AM43" s="24"/>
      <c r="AN43" s="24"/>
      <c r="AO43" s="24"/>
      <c r="AP43" s="24"/>
      <c r="AQ43" s="24"/>
      <c r="AR43" s="20"/>
      <c r="AS43" s="20"/>
      <c r="AU43" s="24"/>
      <c r="AV43" s="24"/>
      <c r="AW43" s="24"/>
      <c r="AX43" s="24"/>
      <c r="AY43" s="24"/>
      <c r="BC43" s="20"/>
      <c r="BD43" s="20"/>
      <c r="BE43" s="20"/>
      <c r="BF43" s="20"/>
      <c r="BI43" s="20"/>
      <c r="BJ43" s="20"/>
      <c r="BK43" s="20"/>
    </row>
    <row r="44" spans="1:74" ht="15.75" customHeight="1" thickBot="1" x14ac:dyDescent="0.35">
      <c r="A44" s="118" t="s">
        <v>137</v>
      </c>
      <c r="B44"/>
      <c r="C44" s="175">
        <v>30.475999999999999</v>
      </c>
      <c r="D44" s="169"/>
      <c r="E44" s="175">
        <v>12.117000000000008</v>
      </c>
      <c r="F44" s="142"/>
      <c r="G44" s="175">
        <v>55.575999999999979</v>
      </c>
      <c r="H44" s="169"/>
      <c r="I44" s="175">
        <v>13.484999999999999</v>
      </c>
      <c r="J44" s="284"/>
      <c r="K44" s="33"/>
      <c r="L44" s="25"/>
      <c r="O44" s="200"/>
      <c r="P44" s="33"/>
      <c r="Q44" s="33"/>
      <c r="R44" s="33"/>
      <c r="S44" s="33"/>
      <c r="T44" s="25"/>
      <c r="W44" s="200"/>
      <c r="X44" s="33"/>
      <c r="Y44" s="33"/>
      <c r="Z44" s="33"/>
      <c r="AA44" s="33"/>
      <c r="AE44" s="33"/>
      <c r="AF44" s="33"/>
      <c r="AG44" s="33"/>
      <c r="AH44" s="33"/>
      <c r="AI44" s="33"/>
      <c r="AJ44" s="33"/>
      <c r="AM44" s="33"/>
      <c r="AN44" s="33"/>
      <c r="AO44" s="33"/>
      <c r="AP44" s="33"/>
      <c r="AQ44" s="33"/>
      <c r="AR44" s="20"/>
      <c r="AS44" s="20"/>
      <c r="AU44" s="33"/>
      <c r="AV44" s="33"/>
      <c r="AW44" s="33"/>
      <c r="AX44" s="33"/>
      <c r="AY44" s="33"/>
      <c r="BC44" s="20"/>
      <c r="BD44" s="20"/>
      <c r="BE44" s="20"/>
      <c r="BF44" s="20"/>
      <c r="BI44" s="20"/>
      <c r="BJ44" s="20"/>
      <c r="BK44" s="20"/>
    </row>
    <row r="45" spans="1:74" ht="15.75" customHeight="1" thickTop="1" x14ac:dyDescent="0.3">
      <c r="A45"/>
      <c r="B45"/>
      <c r="C45" s="170"/>
      <c r="D45" s="169"/>
      <c r="E45" s="176"/>
      <c r="F45" s="142"/>
      <c r="G45" s="170"/>
      <c r="H45" s="169"/>
      <c r="I45" s="176"/>
      <c r="J45" s="280"/>
      <c r="K45" s="33"/>
      <c r="L45" s="25"/>
      <c r="O45" s="33"/>
      <c r="P45" s="33"/>
      <c r="Q45" s="33"/>
      <c r="R45" s="33"/>
      <c r="S45" s="33"/>
      <c r="T45" s="25"/>
      <c r="W45" s="33"/>
      <c r="X45" s="33"/>
      <c r="Y45" s="33"/>
      <c r="Z45" s="33"/>
      <c r="AA45" s="33"/>
      <c r="AE45" s="33"/>
      <c r="AF45" s="33"/>
      <c r="AG45" s="33"/>
      <c r="AH45" s="33"/>
      <c r="AI45" s="33"/>
      <c r="AJ45" s="33"/>
      <c r="AM45" s="200"/>
      <c r="AN45" s="33"/>
      <c r="AO45" s="33"/>
      <c r="AP45" s="33"/>
      <c r="AQ45" s="33"/>
      <c r="AR45" s="20"/>
      <c r="AS45" s="20"/>
      <c r="AU45" s="33"/>
      <c r="AV45" s="33"/>
      <c r="AW45" s="33"/>
      <c r="AX45" s="33"/>
      <c r="AY45" s="33"/>
      <c r="BC45" s="20"/>
      <c r="BD45" s="20"/>
      <c r="BE45" s="20"/>
      <c r="BF45" s="20"/>
      <c r="BI45" s="20"/>
      <c r="BJ45" s="20"/>
      <c r="BK45" s="20"/>
    </row>
    <row r="46" spans="1:74" ht="15.75" hidden="1" customHeight="1" x14ac:dyDescent="0.3">
      <c r="A46" t="s">
        <v>217</v>
      </c>
      <c r="B46"/>
      <c r="C46" s="201" t="s">
        <v>218</v>
      </c>
      <c r="D46" s="169"/>
      <c r="E46" s="176">
        <v>0</v>
      </c>
      <c r="F46" s="142"/>
      <c r="G46" s="201" t="s">
        <v>218</v>
      </c>
      <c r="H46" s="169"/>
      <c r="I46" s="176">
        <v>0</v>
      </c>
      <c r="J46" s="280"/>
      <c r="K46" s="33"/>
      <c r="L46" s="25"/>
      <c r="O46" s="33"/>
      <c r="P46" s="33"/>
      <c r="Q46" s="33"/>
      <c r="R46" s="33"/>
      <c r="S46" s="33"/>
      <c r="T46" s="25"/>
      <c r="W46" s="33"/>
      <c r="X46" s="33"/>
      <c r="Y46" s="33"/>
      <c r="Z46" s="33"/>
      <c r="AA46" s="33"/>
      <c r="AE46" s="33"/>
      <c r="AF46" s="33"/>
      <c r="AG46" s="33"/>
      <c r="AH46" s="33"/>
      <c r="AI46" s="33"/>
      <c r="AJ46" s="33"/>
      <c r="AM46" s="33"/>
      <c r="AN46" s="33"/>
      <c r="AO46" s="33"/>
      <c r="AP46" s="33"/>
      <c r="AQ46" s="200"/>
      <c r="AR46" s="20"/>
      <c r="AS46" s="20"/>
      <c r="AU46" s="33"/>
      <c r="AV46" s="33"/>
      <c r="AW46" s="33"/>
      <c r="AX46" s="33"/>
      <c r="AY46" s="33"/>
      <c r="BC46" s="20"/>
      <c r="BD46" s="20"/>
      <c r="BE46" s="20"/>
      <c r="BF46" s="20"/>
      <c r="BI46" s="20"/>
      <c r="BJ46" s="20"/>
      <c r="BK46" s="20"/>
    </row>
    <row r="47" spans="1:74" ht="15.75" hidden="1" customHeight="1" x14ac:dyDescent="0.3">
      <c r="A47"/>
      <c r="B47"/>
      <c r="C47" s="176"/>
      <c r="D47" s="169"/>
      <c r="E47" s="176"/>
      <c r="F47" s="142"/>
      <c r="G47" s="176"/>
      <c r="H47" s="169"/>
      <c r="I47" s="176"/>
      <c r="J47" s="280"/>
      <c r="K47" s="33"/>
      <c r="L47" s="25"/>
      <c r="O47" s="33"/>
      <c r="P47" s="33"/>
      <c r="Q47" s="33"/>
      <c r="R47" s="33"/>
      <c r="S47" s="33"/>
      <c r="T47" s="25"/>
      <c r="W47" s="33"/>
      <c r="X47" s="33"/>
      <c r="Y47" s="33"/>
      <c r="Z47" s="33"/>
      <c r="AA47" s="33"/>
      <c r="AE47" s="33"/>
      <c r="AF47" s="33"/>
      <c r="AG47" s="33"/>
      <c r="AH47" s="33"/>
      <c r="AI47" s="33"/>
      <c r="AJ47" s="33"/>
      <c r="AM47" s="33"/>
      <c r="AN47" s="33"/>
      <c r="AO47" s="33"/>
      <c r="AP47" s="33"/>
      <c r="AQ47" s="200"/>
      <c r="AR47" s="20"/>
      <c r="AS47" s="20"/>
      <c r="AU47" s="33"/>
      <c r="AV47" s="33"/>
      <c r="AW47" s="33"/>
      <c r="AX47" s="33"/>
      <c r="AY47" s="33"/>
      <c r="BC47" s="20"/>
      <c r="BD47" s="20"/>
      <c r="BE47" s="20"/>
      <c r="BF47" s="20"/>
      <c r="BI47" s="20"/>
      <c r="BJ47" s="20"/>
      <c r="BK47" s="20"/>
    </row>
    <row r="48" spans="1:74" ht="15.75" hidden="1" customHeight="1" thickBot="1" x14ac:dyDescent="0.35">
      <c r="A48" s="118" t="s">
        <v>219</v>
      </c>
      <c r="B48"/>
      <c r="C48" s="175">
        <v>30.475999999999999</v>
      </c>
      <c r="D48" s="169"/>
      <c r="E48" s="175">
        <v>12.117000000000008</v>
      </c>
      <c r="F48" s="142"/>
      <c r="G48" s="175">
        <v>55.575999999999979</v>
      </c>
      <c r="H48" s="169"/>
      <c r="I48" s="175">
        <v>13.484999999999999</v>
      </c>
      <c r="J48" s="280"/>
      <c r="K48" s="33"/>
      <c r="L48" s="25"/>
      <c r="O48" s="33"/>
      <c r="P48" s="33"/>
      <c r="Q48" s="33"/>
      <c r="R48" s="33"/>
      <c r="S48" s="33"/>
      <c r="T48" s="25"/>
      <c r="W48" s="33"/>
      <c r="X48" s="33"/>
      <c r="Y48" s="33"/>
      <c r="Z48" s="33"/>
      <c r="AA48" s="33"/>
      <c r="AE48" s="33"/>
      <c r="AF48" s="33"/>
      <c r="AG48" s="33"/>
      <c r="AH48" s="33"/>
      <c r="AI48" s="33"/>
      <c r="AJ48" s="33"/>
      <c r="AM48" s="33"/>
      <c r="AN48" s="33"/>
      <c r="AO48" s="33"/>
      <c r="AP48" s="33"/>
      <c r="AQ48" s="33"/>
      <c r="AR48" s="20"/>
      <c r="AS48" s="20"/>
      <c r="AU48" s="33"/>
      <c r="AV48" s="33"/>
      <c r="AW48" s="33"/>
      <c r="AX48" s="33"/>
      <c r="AY48" s="33"/>
      <c r="BC48" s="20"/>
      <c r="BD48" s="20"/>
      <c r="BE48" s="20"/>
      <c r="BF48" s="20"/>
      <c r="BI48" s="20"/>
      <c r="BJ48" s="20"/>
      <c r="BK48" s="20"/>
    </row>
    <row r="49" spans="1:63" ht="15.75" hidden="1" customHeight="1" thickTop="1" x14ac:dyDescent="0.3">
      <c r="A49"/>
      <c r="B49"/>
      <c r="C49" s="168"/>
      <c r="D49" s="169"/>
      <c r="E49" s="168"/>
      <c r="F49" s="202"/>
      <c r="G49" s="168"/>
      <c r="H49" s="169"/>
      <c r="I49" s="168"/>
      <c r="J49" s="280"/>
      <c r="K49" s="33"/>
      <c r="L49" s="25"/>
      <c r="O49" s="33"/>
      <c r="P49" s="33"/>
      <c r="Q49" s="33"/>
      <c r="R49" s="33"/>
      <c r="S49" s="33"/>
      <c r="T49" s="25"/>
      <c r="W49" s="33"/>
      <c r="X49" s="33"/>
      <c r="Y49" s="33"/>
      <c r="Z49" s="33"/>
      <c r="AA49" s="33"/>
      <c r="AE49" s="33"/>
      <c r="AF49" s="33"/>
      <c r="AG49" s="33"/>
      <c r="AH49" s="33"/>
      <c r="AI49" s="33"/>
      <c r="AJ49" s="33"/>
      <c r="AM49" s="33"/>
      <c r="AN49" s="33"/>
      <c r="AO49" s="33"/>
      <c r="AP49" s="33"/>
      <c r="AQ49" s="33"/>
      <c r="AR49" s="20"/>
      <c r="AS49" s="20"/>
      <c r="AU49" s="33"/>
      <c r="AV49" s="33"/>
      <c r="AW49" s="33"/>
      <c r="AX49" s="33"/>
      <c r="AY49" s="33"/>
      <c r="BC49" s="20"/>
      <c r="BD49" s="20"/>
      <c r="BE49" s="20"/>
      <c r="BF49" s="20"/>
      <c r="BI49" s="20"/>
      <c r="BJ49" s="20"/>
      <c r="BK49" s="20"/>
    </row>
    <row r="50" spans="1:63" ht="15.75" hidden="1" customHeight="1" x14ac:dyDescent="0.3">
      <c r="A50" t="s">
        <v>220</v>
      </c>
      <c r="B50"/>
      <c r="C50" s="176"/>
      <c r="D50" s="169"/>
      <c r="E50" s="176"/>
      <c r="F50" s="140"/>
      <c r="G50" s="176"/>
      <c r="H50" s="169"/>
      <c r="I50" s="176"/>
      <c r="J50" s="276"/>
      <c r="K50" s="20"/>
      <c r="L50" s="25"/>
      <c r="O50" s="20"/>
      <c r="P50" s="20"/>
      <c r="Q50" s="20"/>
      <c r="R50" s="20"/>
      <c r="S50" s="20"/>
      <c r="T50" s="25"/>
      <c r="W50" s="20"/>
      <c r="X50" s="20"/>
      <c r="Y50" s="20"/>
      <c r="Z50" s="20"/>
      <c r="AA50" s="20"/>
      <c r="AE50" s="20"/>
      <c r="AF50" s="20"/>
      <c r="AG50" s="20"/>
      <c r="AH50" s="20"/>
      <c r="AI50" s="20"/>
      <c r="AJ50" s="33"/>
      <c r="AM50" s="20"/>
      <c r="AN50" s="20"/>
      <c r="AO50" s="20"/>
      <c r="AP50" s="20"/>
      <c r="AQ50" s="20"/>
      <c r="AR50" s="20"/>
      <c r="AS50" s="20"/>
      <c r="AU50" s="20"/>
      <c r="AV50" s="20"/>
      <c r="AW50" s="20"/>
      <c r="AX50" s="20"/>
      <c r="AY50" s="20"/>
      <c r="BC50" s="20"/>
      <c r="BD50" s="20"/>
      <c r="BE50" s="20"/>
      <c r="BF50" s="20"/>
      <c r="BI50" s="20"/>
      <c r="BJ50" s="20"/>
      <c r="BK50" s="20"/>
    </row>
    <row r="51" spans="1:63" ht="16.5" hidden="1" customHeight="1" x14ac:dyDescent="0.3">
      <c r="A51"/>
      <c r="B51" s="118" t="s">
        <v>221</v>
      </c>
      <c r="C51" s="178">
        <v>0.17</v>
      </c>
      <c r="D51" s="169"/>
      <c r="E51" s="177">
        <v>0.63</v>
      </c>
      <c r="F51" s="203"/>
      <c r="G51" s="178">
        <v>0.78</v>
      </c>
      <c r="H51" s="169"/>
      <c r="I51" s="177">
        <v>1.4</v>
      </c>
      <c r="J51" s="279"/>
      <c r="K51" s="24"/>
      <c r="L51" s="25"/>
      <c r="O51" s="24"/>
      <c r="P51" s="24"/>
      <c r="Q51" s="24"/>
      <c r="R51" s="24"/>
      <c r="S51" s="24"/>
      <c r="T51" s="25"/>
      <c r="W51" s="24"/>
      <c r="X51" s="24"/>
      <c r="Y51" s="24"/>
      <c r="Z51" s="24"/>
      <c r="AA51" s="24"/>
      <c r="AE51" s="24"/>
      <c r="AF51" s="24"/>
      <c r="AG51" s="24"/>
      <c r="AH51" s="24"/>
      <c r="AI51" s="24"/>
      <c r="AJ51" s="20"/>
      <c r="AM51" s="24"/>
      <c r="AN51" s="24"/>
      <c r="AO51" s="24"/>
      <c r="AP51" s="24"/>
      <c r="AQ51" s="24"/>
      <c r="AR51" s="20"/>
      <c r="AS51" s="20"/>
      <c r="AU51" s="24"/>
      <c r="AV51" s="24"/>
      <c r="AW51" s="24"/>
      <c r="AX51" s="24"/>
      <c r="AY51" s="24"/>
      <c r="BC51" s="20"/>
      <c r="BD51" s="20"/>
      <c r="BE51" s="20"/>
      <c r="BF51" s="20"/>
      <c r="BI51" s="20"/>
      <c r="BJ51" s="20"/>
      <c r="BK51" s="20"/>
    </row>
    <row r="52" spans="1:63" ht="16.5" hidden="1" customHeight="1" x14ac:dyDescent="0.3">
      <c r="A52"/>
      <c r="B52" s="190" t="s">
        <v>125</v>
      </c>
      <c r="C52" s="178">
        <v>0</v>
      </c>
      <c r="D52" s="169"/>
      <c r="E52" s="178">
        <v>0</v>
      </c>
      <c r="F52" s="143"/>
      <c r="G52" s="178">
        <v>0</v>
      </c>
      <c r="H52" s="169"/>
      <c r="I52" s="178">
        <v>0</v>
      </c>
      <c r="J52" s="281"/>
      <c r="K52" s="40"/>
      <c r="L52" s="25"/>
      <c r="O52" s="41"/>
      <c r="P52" s="41"/>
      <c r="Q52" s="41"/>
      <c r="R52" s="41"/>
      <c r="S52" s="41"/>
      <c r="T52" s="25"/>
      <c r="W52" s="41"/>
      <c r="X52" s="41"/>
      <c r="Y52" s="41"/>
      <c r="Z52" s="41"/>
      <c r="AA52" s="41"/>
      <c r="AE52" s="41"/>
      <c r="AF52" s="41"/>
      <c r="AG52" s="41"/>
      <c r="AH52" s="41"/>
      <c r="AI52" s="41"/>
      <c r="AJ52" s="33"/>
      <c r="AM52" s="40"/>
      <c r="AN52" s="40"/>
      <c r="AO52" s="40"/>
      <c r="AP52" s="40"/>
      <c r="AQ52" s="40"/>
      <c r="AR52" s="20"/>
      <c r="AS52" s="20"/>
      <c r="AU52" s="40"/>
      <c r="AV52" s="40"/>
      <c r="AW52" s="40"/>
      <c r="AX52" s="40"/>
      <c r="AY52" s="40"/>
      <c r="BC52" s="20"/>
      <c r="BD52" s="20"/>
      <c r="BE52" s="20"/>
      <c r="BF52" s="20"/>
      <c r="BI52" s="20"/>
      <c r="BJ52" s="20"/>
      <c r="BK52" s="20"/>
    </row>
    <row r="53" spans="1:63" ht="15.75" hidden="1" customHeight="1" x14ac:dyDescent="0.3">
      <c r="A53"/>
      <c r="B53" s="190" t="s">
        <v>222</v>
      </c>
      <c r="C53" s="178">
        <v>0</v>
      </c>
      <c r="D53" s="169"/>
      <c r="E53" s="178">
        <v>0</v>
      </c>
      <c r="F53" s="136"/>
      <c r="G53" s="178">
        <v>0.08</v>
      </c>
      <c r="H53" s="169"/>
      <c r="I53" s="178">
        <v>0.23</v>
      </c>
      <c r="J53" s="241"/>
      <c r="L53" s="25"/>
      <c r="O53" s="41"/>
      <c r="P53" s="41"/>
      <c r="Q53" s="41"/>
      <c r="R53" s="41"/>
      <c r="S53" s="41"/>
      <c r="T53" s="25"/>
      <c r="W53" s="41"/>
      <c r="X53" s="41"/>
      <c r="Y53" s="41"/>
      <c r="Z53" s="41"/>
      <c r="AA53" s="41"/>
      <c r="AE53" s="41"/>
      <c r="AF53" s="41"/>
      <c r="AG53" s="41"/>
      <c r="AH53" s="41"/>
      <c r="AI53" s="41"/>
      <c r="AJ53" s="40"/>
      <c r="AO53" s="20"/>
      <c r="AP53" s="20"/>
      <c r="AQ53" s="20"/>
      <c r="AR53" s="20"/>
      <c r="AS53" s="20"/>
      <c r="AW53" s="20"/>
      <c r="AX53" s="20"/>
      <c r="AY53" s="20"/>
      <c r="BC53" s="20"/>
      <c r="BD53" s="20"/>
      <c r="BE53" s="20"/>
      <c r="BF53" s="20"/>
      <c r="BI53" s="20"/>
      <c r="BJ53" s="20"/>
      <c r="BK53" s="20"/>
    </row>
    <row r="54" spans="1:63" hidden="1" x14ac:dyDescent="0.3">
      <c r="A54"/>
      <c r="B54" s="190" t="s">
        <v>126</v>
      </c>
      <c r="C54" s="178">
        <v>0</v>
      </c>
      <c r="D54" s="169"/>
      <c r="E54" s="178">
        <v>0</v>
      </c>
      <c r="F54" s="141"/>
      <c r="G54" s="178">
        <v>0</v>
      </c>
      <c r="H54" s="169"/>
      <c r="I54" s="178">
        <v>0</v>
      </c>
      <c r="J54" s="276"/>
      <c r="K54" s="20"/>
      <c r="L54" s="25"/>
      <c r="S54" s="20"/>
      <c r="T54" s="25"/>
      <c r="AA54" s="20"/>
      <c r="AG54" s="20"/>
      <c r="AH54" s="20"/>
      <c r="AI54" s="20"/>
      <c r="AJ54" s="20"/>
      <c r="AO54" s="20"/>
      <c r="AP54" s="20"/>
      <c r="AQ54" s="20"/>
      <c r="AR54" s="20"/>
      <c r="AS54" s="20"/>
      <c r="AW54" s="20"/>
      <c r="AX54" s="20"/>
      <c r="AY54" s="20"/>
      <c r="BA54" s="27"/>
      <c r="BC54" s="20"/>
      <c r="BD54" s="20"/>
      <c r="BE54" s="20"/>
      <c r="BF54" s="20"/>
      <c r="BG54" s="27"/>
      <c r="BI54" s="20"/>
      <c r="BJ54" s="20"/>
      <c r="BK54" s="20"/>
    </row>
    <row r="55" spans="1:63" hidden="1" x14ac:dyDescent="0.3">
      <c r="A55"/>
      <c r="B55" t="s">
        <v>20</v>
      </c>
      <c r="C55" s="178">
        <v>-0.01</v>
      </c>
      <c r="D55" s="169"/>
      <c r="E55" s="178">
        <v>-0.03</v>
      </c>
      <c r="F55" s="195"/>
      <c r="G55" s="178">
        <v>-0.1</v>
      </c>
      <c r="H55" s="169"/>
      <c r="I55" s="178">
        <v>-0.54</v>
      </c>
      <c r="J55" s="279"/>
      <c r="K55" s="24"/>
      <c r="L55" s="25"/>
      <c r="O55" s="24"/>
      <c r="P55" s="24"/>
      <c r="Q55" s="24"/>
      <c r="R55" s="24"/>
      <c r="S55" s="24"/>
      <c r="T55" s="25"/>
      <c r="W55" s="24"/>
      <c r="X55" s="24"/>
      <c r="Y55" s="24"/>
      <c r="Z55" s="24"/>
      <c r="AA55" s="24"/>
      <c r="AE55" s="24"/>
      <c r="AF55" s="24"/>
      <c r="AG55" s="204"/>
      <c r="AH55" s="204"/>
      <c r="AI55" s="204"/>
      <c r="AJ55" s="20"/>
      <c r="AM55" s="204"/>
      <c r="AN55" s="24"/>
      <c r="AO55" s="24"/>
      <c r="AP55" s="24"/>
      <c r="AQ55" s="24"/>
      <c r="AR55" s="204"/>
      <c r="AS55" s="24"/>
      <c r="AT55" s="24"/>
      <c r="AU55" s="24"/>
      <c r="AV55" s="24"/>
      <c r="AW55" s="24"/>
      <c r="AX55" s="24"/>
      <c r="AY55" s="24"/>
      <c r="BB55" s="27"/>
      <c r="BC55" s="24"/>
      <c r="BD55" s="24"/>
      <c r="BE55" s="24"/>
      <c r="BF55" s="24"/>
      <c r="BH55" s="27"/>
      <c r="BI55" s="24"/>
      <c r="BJ55" s="24"/>
      <c r="BK55" s="24"/>
    </row>
    <row r="56" spans="1:63" hidden="1" x14ac:dyDescent="0.3">
      <c r="A56"/>
      <c r="B56" s="118" t="s">
        <v>21</v>
      </c>
      <c r="C56" s="178">
        <v>0.23</v>
      </c>
      <c r="D56" s="169"/>
      <c r="E56" s="178">
        <v>-0.42</v>
      </c>
      <c r="F56" s="142"/>
      <c r="G56" s="178">
        <v>-0.02</v>
      </c>
      <c r="H56" s="169"/>
      <c r="I56" s="178">
        <v>-7.0000000000000007E-2</v>
      </c>
      <c r="J56" s="280"/>
      <c r="K56" s="33"/>
      <c r="L56" s="25"/>
      <c r="O56" s="33"/>
      <c r="P56" s="33"/>
      <c r="Q56" s="33"/>
      <c r="R56" s="33"/>
      <c r="S56" s="33"/>
      <c r="T56" s="25"/>
      <c r="W56" s="33"/>
      <c r="X56" s="33"/>
      <c r="Y56" s="33"/>
      <c r="Z56" s="33"/>
      <c r="AA56" s="33"/>
      <c r="AE56" s="33"/>
      <c r="AF56" s="33"/>
      <c r="AG56" s="33"/>
      <c r="AH56" s="33"/>
      <c r="AI56" s="33"/>
      <c r="AJ56" s="204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BB56" s="27"/>
      <c r="BC56" s="33"/>
      <c r="BD56" s="33"/>
      <c r="BE56" s="33"/>
      <c r="BF56" s="33"/>
      <c r="BH56" s="27"/>
      <c r="BI56" s="33"/>
      <c r="BJ56" s="33"/>
      <c r="BK56" s="33"/>
    </row>
    <row r="57" spans="1:63" hidden="1" x14ac:dyDescent="0.3">
      <c r="A57"/>
      <c r="B57" t="s">
        <v>135</v>
      </c>
      <c r="C57" s="178">
        <v>0</v>
      </c>
      <c r="D57" s="169"/>
      <c r="E57" s="178">
        <v>0</v>
      </c>
      <c r="F57" s="142"/>
      <c r="G57" s="178">
        <v>0</v>
      </c>
      <c r="H57" s="169"/>
      <c r="I57" s="178">
        <v>0</v>
      </c>
      <c r="J57" s="280"/>
      <c r="K57" s="33"/>
      <c r="L57" s="25"/>
      <c r="O57" s="33"/>
      <c r="P57" s="33"/>
      <c r="Q57" s="33"/>
      <c r="R57" s="33"/>
      <c r="S57" s="33"/>
      <c r="T57" s="25"/>
      <c r="W57" s="33"/>
      <c r="X57" s="33"/>
      <c r="Y57" s="33"/>
      <c r="Z57" s="33"/>
      <c r="AA57" s="33"/>
      <c r="AE57" s="33"/>
      <c r="AF57" s="33"/>
      <c r="AG57" s="33"/>
      <c r="AH57" s="33"/>
      <c r="AI57" s="33"/>
      <c r="AJ57" s="33"/>
      <c r="AM57" s="200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BB57" s="27"/>
      <c r="BC57" s="33"/>
      <c r="BD57" s="33"/>
      <c r="BE57" s="33"/>
      <c r="BF57" s="33"/>
      <c r="BH57" s="27"/>
      <c r="BI57" s="33"/>
      <c r="BJ57" s="33"/>
      <c r="BK57" s="33"/>
    </row>
    <row r="58" spans="1:63" ht="15.75" hidden="1" customHeight="1" x14ac:dyDescent="0.3">
      <c r="A58"/>
      <c r="B58" s="190" t="s">
        <v>136</v>
      </c>
      <c r="C58" s="178">
        <v>0</v>
      </c>
      <c r="D58" s="169"/>
      <c r="E58" s="178">
        <v>0</v>
      </c>
      <c r="F58" s="142"/>
      <c r="G58" s="178">
        <v>0</v>
      </c>
      <c r="H58" s="169"/>
      <c r="I58" s="178">
        <v>0</v>
      </c>
      <c r="J58" s="280"/>
      <c r="K58" s="33"/>
      <c r="O58" s="33"/>
      <c r="P58" s="33"/>
      <c r="Q58" s="33"/>
      <c r="R58" s="33"/>
      <c r="S58" s="33"/>
      <c r="W58" s="33"/>
      <c r="X58" s="33"/>
      <c r="Y58" s="33"/>
      <c r="Z58" s="33"/>
      <c r="AA58" s="33"/>
      <c r="AE58" s="33"/>
      <c r="AF58" s="33"/>
      <c r="AG58" s="33"/>
      <c r="AH58" s="33"/>
      <c r="AI58" s="33"/>
      <c r="AM58" s="33"/>
      <c r="AN58" s="33"/>
      <c r="AO58" s="33"/>
      <c r="AP58" s="33"/>
      <c r="AQ58" s="33"/>
      <c r="AR58" s="33"/>
      <c r="AS58" s="33"/>
      <c r="AT58" s="200"/>
      <c r="AU58" s="33"/>
      <c r="AV58" s="33"/>
      <c r="AW58" s="33"/>
      <c r="AX58" s="33"/>
      <c r="AY58" s="33"/>
      <c r="BB58" s="27"/>
      <c r="BC58" s="33"/>
      <c r="BD58" s="33"/>
      <c r="BE58" s="33"/>
      <c r="BF58" s="33"/>
      <c r="BH58" s="27"/>
      <c r="BI58" s="33"/>
      <c r="BJ58" s="33"/>
      <c r="BK58" s="33"/>
    </row>
    <row r="59" spans="1:63" ht="15.75" hidden="1" customHeight="1" x14ac:dyDescent="0.3">
      <c r="A59"/>
      <c r="B59" s="118" t="s">
        <v>223</v>
      </c>
      <c r="C59" s="178">
        <v>0</v>
      </c>
      <c r="D59" s="169"/>
      <c r="E59" s="178">
        <v>0</v>
      </c>
      <c r="F59" s="142"/>
      <c r="G59" s="178">
        <v>0</v>
      </c>
      <c r="H59" s="169"/>
      <c r="I59" s="178">
        <v>-0.59</v>
      </c>
      <c r="J59" s="280"/>
      <c r="K59" s="33"/>
      <c r="O59" s="33"/>
      <c r="P59" s="33"/>
      <c r="Q59" s="33"/>
      <c r="R59" s="33"/>
      <c r="S59" s="33"/>
      <c r="W59" s="33"/>
      <c r="X59" s="33"/>
      <c r="Y59" s="33"/>
      <c r="Z59" s="33"/>
      <c r="AA59" s="33"/>
      <c r="AE59" s="33"/>
      <c r="AF59" s="33"/>
      <c r="AG59" s="33"/>
      <c r="AH59" s="33"/>
      <c r="AI59" s="33"/>
      <c r="AM59" s="33"/>
      <c r="AN59" s="33"/>
      <c r="AO59" s="33"/>
      <c r="AP59" s="33"/>
      <c r="AQ59" s="33"/>
      <c r="AR59" s="33"/>
      <c r="AS59" s="33"/>
      <c r="AT59" s="200"/>
      <c r="AU59" s="33"/>
      <c r="AV59" s="33"/>
      <c r="AW59" s="33"/>
      <c r="AX59" s="33"/>
      <c r="AY59" s="33"/>
      <c r="BB59" s="27"/>
      <c r="BC59" s="33"/>
      <c r="BD59" s="33"/>
      <c r="BE59" s="33"/>
      <c r="BF59" s="33"/>
      <c r="BH59" s="27"/>
      <c r="BI59" s="33"/>
      <c r="BJ59" s="33"/>
      <c r="BK59" s="33"/>
    </row>
    <row r="60" spans="1:63" ht="15.75" hidden="1" customHeight="1" x14ac:dyDescent="0.3">
      <c r="A60"/>
      <c r="B60" t="s">
        <v>22</v>
      </c>
      <c r="C60" s="178">
        <v>0</v>
      </c>
      <c r="D60" s="169"/>
      <c r="E60" s="178">
        <v>0</v>
      </c>
      <c r="F60" s="142"/>
      <c r="G60" s="178">
        <v>0</v>
      </c>
      <c r="H60" s="169"/>
      <c r="I60" s="178">
        <v>0</v>
      </c>
      <c r="J60" s="280"/>
      <c r="K60" s="33"/>
      <c r="L60" s="25"/>
      <c r="O60" s="33"/>
      <c r="P60" s="33"/>
      <c r="Q60" s="33"/>
      <c r="R60" s="33"/>
      <c r="S60" s="33"/>
      <c r="T60" s="25"/>
      <c r="W60" s="33"/>
      <c r="X60" s="33"/>
      <c r="Y60" s="33"/>
      <c r="Z60" s="33"/>
      <c r="AA60" s="33"/>
      <c r="AE60" s="33"/>
      <c r="AF60" s="33"/>
      <c r="AG60" s="33"/>
      <c r="AH60" s="33"/>
      <c r="AI60" s="33"/>
      <c r="AJ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BB60" s="27"/>
      <c r="BC60" s="33"/>
      <c r="BD60" s="33"/>
      <c r="BE60" s="33"/>
      <c r="BF60" s="33"/>
      <c r="BH60" s="27"/>
      <c r="BI60" s="33"/>
      <c r="BJ60" s="33"/>
      <c r="BK60" s="33"/>
    </row>
    <row r="61" spans="1:63" ht="15.75" hidden="1" customHeight="1" x14ac:dyDescent="0.3">
      <c r="A61"/>
      <c r="B61" t="s">
        <v>139</v>
      </c>
      <c r="C61" s="205">
        <v>0</v>
      </c>
      <c r="D61" s="169"/>
      <c r="E61" s="205">
        <v>0</v>
      </c>
      <c r="F61" s="202"/>
      <c r="G61" s="205">
        <v>0</v>
      </c>
      <c r="H61" s="169"/>
      <c r="I61" s="205">
        <v>0</v>
      </c>
      <c r="J61" s="280"/>
      <c r="K61" s="33"/>
      <c r="L61" s="25"/>
      <c r="O61" s="33"/>
      <c r="P61" s="33"/>
      <c r="Q61" s="33"/>
      <c r="R61" s="33"/>
      <c r="S61" s="33"/>
      <c r="T61" s="25"/>
      <c r="W61" s="33"/>
      <c r="X61" s="33"/>
      <c r="Y61" s="33"/>
      <c r="Z61" s="33"/>
      <c r="AA61" s="33"/>
      <c r="AE61" s="33"/>
      <c r="AF61" s="33"/>
      <c r="AG61" s="33"/>
      <c r="AH61" s="33"/>
      <c r="AI61" s="33"/>
      <c r="AJ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BC61" s="20"/>
      <c r="BD61" s="20"/>
      <c r="BE61" s="20"/>
      <c r="BF61" s="20"/>
      <c r="BI61" s="20"/>
      <c r="BJ61" s="20"/>
      <c r="BK61" s="20"/>
    </row>
    <row r="62" spans="1:63" hidden="1" x14ac:dyDescent="0.3">
      <c r="A62"/>
      <c r="B62"/>
      <c r="C62" s="174"/>
      <c r="D62" s="169"/>
      <c r="E62" s="174"/>
      <c r="F62" s="140"/>
      <c r="G62" s="174"/>
      <c r="H62" s="169"/>
      <c r="I62" s="174"/>
      <c r="J62" s="276"/>
      <c r="K62" s="20"/>
      <c r="L62" s="25"/>
      <c r="O62" s="20"/>
      <c r="P62" s="20"/>
      <c r="Q62" s="20"/>
      <c r="R62" s="20"/>
      <c r="S62" s="20"/>
      <c r="T62" s="25"/>
      <c r="W62" s="20"/>
      <c r="X62" s="20"/>
      <c r="Y62" s="20"/>
      <c r="Z62" s="20"/>
      <c r="AA62" s="20"/>
      <c r="AE62" s="20"/>
      <c r="AF62" s="20"/>
      <c r="AG62" s="20"/>
      <c r="AH62" s="20"/>
      <c r="AI62" s="20"/>
      <c r="AJ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BB62" s="27"/>
      <c r="BC62" s="24"/>
      <c r="BD62" s="24"/>
      <c r="BE62" s="24"/>
      <c r="BF62" s="24"/>
      <c r="BH62" s="27"/>
      <c r="BI62" s="24"/>
      <c r="BJ62" s="24"/>
      <c r="BK62" s="24"/>
    </row>
    <row r="63" spans="1:63" ht="16.2" hidden="1" thickBot="1" x14ac:dyDescent="0.35">
      <c r="A63"/>
      <c r="B63"/>
      <c r="C63" s="179">
        <v>0.44</v>
      </c>
      <c r="D63" s="169"/>
      <c r="E63" s="179">
        <v>0.18</v>
      </c>
      <c r="F63" s="195"/>
      <c r="G63" s="179">
        <v>0.8</v>
      </c>
      <c r="H63" s="169"/>
      <c r="I63" s="179">
        <v>0.2</v>
      </c>
      <c r="J63" s="279"/>
      <c r="K63" s="24"/>
      <c r="L63" s="25"/>
      <c r="O63" s="24"/>
      <c r="P63" s="24"/>
      <c r="Q63" s="24"/>
      <c r="R63" s="24"/>
      <c r="S63" s="24"/>
      <c r="T63" s="25"/>
      <c r="W63" s="24"/>
      <c r="X63" s="24"/>
      <c r="Y63" s="24"/>
      <c r="Z63" s="24"/>
      <c r="AA63" s="24"/>
      <c r="AE63" s="24"/>
      <c r="AF63" s="24"/>
      <c r="AG63" s="24"/>
      <c r="AH63" s="24"/>
      <c r="AI63" s="24"/>
      <c r="AJ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BC63" s="20"/>
      <c r="BD63" s="20"/>
      <c r="BE63" s="20"/>
      <c r="BF63" s="20"/>
      <c r="BI63" s="20"/>
      <c r="BJ63" s="20"/>
      <c r="BK63" s="20"/>
    </row>
    <row r="64" spans="1:63" hidden="1" x14ac:dyDescent="0.3">
      <c r="A64" t="s">
        <v>224</v>
      </c>
      <c r="B64"/>
      <c r="C64" s="180">
        <v>68.873000000000005</v>
      </c>
      <c r="D64" s="169"/>
      <c r="E64" s="180">
        <v>68.028000000000006</v>
      </c>
      <c r="F64" s="143"/>
      <c r="G64" s="180">
        <v>69.435000000000002</v>
      </c>
      <c r="H64" s="169"/>
      <c r="I64" s="180">
        <v>68.400000000000006</v>
      </c>
      <c r="J64" s="282"/>
      <c r="K64" s="40"/>
      <c r="L64" s="25"/>
      <c r="O64" s="41"/>
      <c r="P64" s="41"/>
      <c r="Q64" s="41"/>
      <c r="R64" s="41"/>
      <c r="S64" s="41"/>
      <c r="T64" s="25"/>
      <c r="W64" s="41"/>
      <c r="X64" s="41"/>
      <c r="Y64" s="41"/>
      <c r="Z64" s="41"/>
      <c r="AA64" s="41"/>
      <c r="AE64" s="41"/>
      <c r="AF64" s="41"/>
      <c r="AG64" s="41"/>
      <c r="AH64" s="41"/>
      <c r="AI64" s="41"/>
      <c r="AJ64" s="41"/>
      <c r="AM64" s="40"/>
      <c r="AN64" s="40"/>
      <c r="AO64" s="40"/>
      <c r="AP64" s="40"/>
      <c r="AQ64" s="40"/>
      <c r="AR64" s="40"/>
      <c r="AS64" s="40"/>
      <c r="AT64" s="41"/>
      <c r="AU64" s="40"/>
      <c r="AV64" s="40"/>
      <c r="AW64" s="40"/>
      <c r="AX64" s="40"/>
      <c r="AY64" s="40"/>
      <c r="AZ64" s="41"/>
      <c r="BA64" s="27"/>
      <c r="BC64" s="41"/>
      <c r="BD64" s="41"/>
      <c r="BE64" s="41"/>
      <c r="BF64" s="41"/>
      <c r="BG64" s="27"/>
      <c r="BI64" s="41"/>
      <c r="BJ64" s="41"/>
      <c r="BK64" s="41"/>
    </row>
    <row r="65" spans="1:62" x14ac:dyDescent="0.3">
      <c r="A65"/>
      <c r="B65"/>
      <c r="C65" s="169"/>
      <c r="D65" s="169"/>
      <c r="E65" s="169"/>
      <c r="F65" s="20"/>
      <c r="G65" s="169"/>
      <c r="H65" s="169"/>
      <c r="I65" s="169"/>
      <c r="J65" s="276"/>
      <c r="K65" s="25"/>
      <c r="N65" s="20"/>
      <c r="O65" s="20"/>
      <c r="P65" s="20"/>
      <c r="Q65" s="20"/>
      <c r="R65" s="20"/>
      <c r="S65" s="25"/>
      <c r="V65" s="20"/>
      <c r="W65" s="20"/>
      <c r="X65" s="20"/>
      <c r="Y65" s="20"/>
      <c r="Z65" s="20"/>
      <c r="AD65" s="41"/>
      <c r="AE65" s="41"/>
      <c r="AF65" s="41"/>
      <c r="AG65" s="41"/>
      <c r="AH65" s="41"/>
      <c r="AI65" s="20"/>
      <c r="AL65" s="20"/>
      <c r="AM65" s="20"/>
      <c r="AN65" s="20"/>
      <c r="AO65" s="20"/>
      <c r="AP65" s="20"/>
      <c r="AQ65" s="20"/>
      <c r="AR65" s="20"/>
      <c r="AT65" s="20"/>
      <c r="AU65" s="20"/>
      <c r="AV65" s="20"/>
      <c r="AW65" s="20"/>
      <c r="AX65" s="20"/>
      <c r="BB65" s="20"/>
      <c r="BC65" s="20"/>
      <c r="BD65" s="20"/>
      <c r="BE65" s="27"/>
      <c r="BF65" s="27"/>
      <c r="BH65" s="20"/>
      <c r="BI65" s="20"/>
      <c r="BJ65" s="20"/>
    </row>
    <row r="66" spans="1:62" ht="15.75" customHeight="1" x14ac:dyDescent="0.3">
      <c r="A66" t="s">
        <v>23</v>
      </c>
      <c r="B66"/>
      <c r="C66" s="176"/>
      <c r="D66" s="169"/>
      <c r="E66" s="176"/>
      <c r="F66" s="206"/>
      <c r="G66" s="176"/>
      <c r="H66" s="169"/>
      <c r="I66" s="176"/>
      <c r="J66" s="283"/>
      <c r="K66" s="25"/>
      <c r="N66" s="17"/>
      <c r="O66" s="17"/>
      <c r="P66" s="17"/>
      <c r="Q66" s="17"/>
      <c r="R66" s="17"/>
      <c r="S66" s="25"/>
      <c r="V66" s="17"/>
      <c r="W66" s="17"/>
      <c r="X66" s="17"/>
      <c r="Y66" s="17"/>
      <c r="Z66" s="17"/>
      <c r="AD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20"/>
      <c r="AR66" s="20"/>
      <c r="AS66" s="17"/>
      <c r="AT66" s="20"/>
      <c r="AU66" s="20"/>
      <c r="AV66" s="20"/>
      <c r="AW66" s="20"/>
      <c r="AX66" s="20"/>
      <c r="AZ66" s="27"/>
      <c r="BB66" s="17"/>
      <c r="BC66" s="17"/>
      <c r="BD66" s="17"/>
      <c r="BE66" s="17"/>
      <c r="BF66" s="27"/>
      <c r="BH66" s="17"/>
      <c r="BI66" s="17"/>
      <c r="BJ66" s="17"/>
    </row>
    <row r="67" spans="1:62" x14ac:dyDescent="0.3">
      <c r="A67"/>
      <c r="B67" s="118" t="s">
        <v>225</v>
      </c>
      <c r="C67" s="177">
        <v>0.22</v>
      </c>
      <c r="D67" s="169"/>
      <c r="E67" s="177">
        <v>0.62</v>
      </c>
      <c r="F67" s="20"/>
      <c r="G67" s="177">
        <v>0.83499999999999996</v>
      </c>
      <c r="H67" s="169"/>
      <c r="I67" s="177">
        <v>1.1499999999999999</v>
      </c>
      <c r="J67" s="284"/>
      <c r="K67" s="25"/>
      <c r="N67" s="40"/>
      <c r="O67" s="40"/>
      <c r="P67" s="40"/>
      <c r="Q67" s="40"/>
      <c r="R67" s="40"/>
      <c r="S67" s="25"/>
      <c r="V67" s="40"/>
      <c r="W67" s="40"/>
      <c r="X67" s="40"/>
      <c r="Y67" s="40"/>
      <c r="Z67" s="40"/>
      <c r="AD67" s="40"/>
      <c r="AE67" s="40"/>
      <c r="AF67" s="40"/>
      <c r="AG67" s="40"/>
      <c r="AH67" s="40"/>
      <c r="AI67" s="40"/>
      <c r="AL67" s="20"/>
      <c r="AM67" s="20"/>
      <c r="AN67" s="20"/>
      <c r="AO67" s="20"/>
      <c r="AP67" s="20"/>
      <c r="AQ67" s="20"/>
      <c r="AR67" s="20"/>
      <c r="AT67" s="20"/>
      <c r="AU67" s="20"/>
      <c r="AV67" s="20"/>
      <c r="AW67" s="20"/>
      <c r="AX67" s="20"/>
      <c r="BB67" s="20"/>
      <c r="BC67" s="20"/>
      <c r="BD67" s="20"/>
      <c r="BE67" s="27"/>
      <c r="BH67" s="20"/>
      <c r="BI67" s="20"/>
      <c r="BJ67" s="20"/>
    </row>
    <row r="68" spans="1:62" hidden="1" x14ac:dyDescent="0.3">
      <c r="A68"/>
      <c r="B68" s="190" t="s">
        <v>125</v>
      </c>
      <c r="C68" s="178">
        <v>0</v>
      </c>
      <c r="D68" s="178"/>
      <c r="E68" s="178">
        <v>0</v>
      </c>
      <c r="F68" s="19"/>
      <c r="G68" s="178">
        <v>0</v>
      </c>
      <c r="H68" s="178"/>
      <c r="I68" s="178">
        <v>0</v>
      </c>
      <c r="J68" s="241"/>
      <c r="K68" s="25"/>
      <c r="S68" s="25"/>
      <c r="T68" s="42"/>
      <c r="U68" s="42"/>
    </row>
    <row r="69" spans="1:62" x14ac:dyDescent="0.3">
      <c r="A69"/>
      <c r="B69" s="190" t="s">
        <v>215</v>
      </c>
      <c r="C69" s="178">
        <v>0</v>
      </c>
      <c r="D69" s="169"/>
      <c r="E69" s="178">
        <v>0</v>
      </c>
      <c r="F69" s="20"/>
      <c r="G69" s="178">
        <v>0.08</v>
      </c>
      <c r="H69" s="169"/>
      <c r="I69" s="178">
        <v>0.23</v>
      </c>
      <c r="J69" s="276"/>
      <c r="K69" s="25"/>
      <c r="S69" s="25"/>
      <c r="T69" s="42"/>
      <c r="U69" s="42"/>
      <c r="AZ69" s="27"/>
      <c r="BA69" s="27"/>
      <c r="BB69" s="20"/>
      <c r="BC69" s="20"/>
      <c r="BD69" s="27"/>
      <c r="BE69" s="27"/>
      <c r="BF69" s="27"/>
      <c r="BG69" s="27"/>
      <c r="BH69" s="20"/>
      <c r="BI69" s="20"/>
      <c r="BJ69" s="27"/>
    </row>
    <row r="70" spans="1:62" hidden="1" x14ac:dyDescent="0.3">
      <c r="A70"/>
      <c r="B70" s="190" t="s">
        <v>126</v>
      </c>
      <c r="C70" s="178">
        <v>0</v>
      </c>
      <c r="D70" s="169"/>
      <c r="E70" s="178">
        <v>0</v>
      </c>
      <c r="F70" s="20"/>
      <c r="G70" s="178">
        <v>0</v>
      </c>
      <c r="H70" s="169"/>
      <c r="I70" s="178">
        <v>0</v>
      </c>
      <c r="J70" s="276"/>
      <c r="K70" s="25"/>
      <c r="S70" s="25"/>
      <c r="T70" s="42"/>
      <c r="U70" s="42"/>
      <c r="AZ70" s="27"/>
      <c r="BA70" s="27"/>
      <c r="BB70" s="20"/>
      <c r="BC70" s="20"/>
      <c r="BD70" s="27"/>
      <c r="BE70" s="27"/>
      <c r="BF70" s="27"/>
      <c r="BG70" s="27"/>
      <c r="BH70" s="20"/>
      <c r="BI70" s="20"/>
      <c r="BJ70" s="27"/>
    </row>
    <row r="71" spans="1:62" x14ac:dyDescent="0.3">
      <c r="A71"/>
      <c r="B71" s="118" t="s">
        <v>21</v>
      </c>
      <c r="C71" s="178">
        <v>0.23</v>
      </c>
      <c r="D71" s="169"/>
      <c r="E71" s="178">
        <v>-0.41499999999999998</v>
      </c>
      <c r="F71" s="19"/>
      <c r="G71" s="178">
        <v>-0.1</v>
      </c>
      <c r="H71" s="169"/>
      <c r="I71" s="178">
        <v>-0.53</v>
      </c>
      <c r="J71" s="241"/>
      <c r="K71" s="25"/>
      <c r="S71" s="25"/>
      <c r="U71" s="42"/>
      <c r="BA71" s="27"/>
      <c r="BG71" s="27"/>
    </row>
    <row r="72" spans="1:62" x14ac:dyDescent="0.3">
      <c r="A72"/>
      <c r="B72" t="s">
        <v>20</v>
      </c>
      <c r="C72" s="178">
        <v>-0.01</v>
      </c>
      <c r="D72" s="169"/>
      <c r="E72" s="178">
        <v>-0.03</v>
      </c>
      <c r="F72" s="19"/>
      <c r="G72" s="178">
        <v>-0.02</v>
      </c>
      <c r="H72" s="169"/>
      <c r="I72" s="178">
        <v>-7.0000000000000007E-2</v>
      </c>
      <c r="J72" s="241"/>
      <c r="K72" s="25"/>
      <c r="S72" s="25"/>
    </row>
    <row r="73" spans="1:62" hidden="1" x14ac:dyDescent="0.3">
      <c r="A73"/>
      <c r="B73" s="118" t="s">
        <v>135</v>
      </c>
      <c r="C73" s="178">
        <v>0</v>
      </c>
      <c r="D73" s="169"/>
      <c r="E73" s="178">
        <v>0</v>
      </c>
      <c r="F73" s="19"/>
      <c r="G73" s="178">
        <v>0</v>
      </c>
      <c r="H73" s="169"/>
      <c r="I73" s="178">
        <v>0</v>
      </c>
      <c r="J73" s="241"/>
      <c r="K73" s="25"/>
      <c r="S73" s="25"/>
    </row>
    <row r="74" spans="1:62" hidden="1" x14ac:dyDescent="0.3">
      <c r="A74"/>
      <c r="B74" s="190" t="s">
        <v>136</v>
      </c>
      <c r="C74" s="178">
        <v>0</v>
      </c>
      <c r="D74" s="169"/>
      <c r="E74" s="178">
        <v>0</v>
      </c>
      <c r="F74" s="19"/>
      <c r="G74" s="178">
        <v>0</v>
      </c>
      <c r="H74" s="169"/>
      <c r="I74" s="178">
        <v>0</v>
      </c>
      <c r="J74" s="241"/>
      <c r="K74" s="25"/>
      <c r="S74" s="25"/>
    </row>
    <row r="75" spans="1:62" x14ac:dyDescent="0.3">
      <c r="A75"/>
      <c r="B75" s="118" t="s">
        <v>216</v>
      </c>
      <c r="C75" s="178">
        <v>0</v>
      </c>
      <c r="D75" s="169"/>
      <c r="E75" s="178">
        <v>0</v>
      </c>
      <c r="F75" s="19"/>
      <c r="G75" s="178">
        <v>0</v>
      </c>
      <c r="H75" s="169"/>
      <c r="I75" s="178">
        <v>-0.58499999999999996</v>
      </c>
      <c r="J75" s="241"/>
      <c r="K75" s="25"/>
      <c r="S75" s="25"/>
    </row>
    <row r="76" spans="1:62" hidden="1" x14ac:dyDescent="0.3">
      <c r="A76"/>
      <c r="B76" t="s">
        <v>22</v>
      </c>
      <c r="C76" s="178">
        <v>0</v>
      </c>
      <c r="D76" s="169"/>
      <c r="E76" s="178">
        <v>0</v>
      </c>
      <c r="F76" s="19"/>
      <c r="G76" s="178">
        <v>0</v>
      </c>
      <c r="H76" s="169"/>
      <c r="I76" s="178">
        <v>0</v>
      </c>
      <c r="J76" s="241"/>
      <c r="K76" s="25"/>
      <c r="S76" s="25"/>
    </row>
    <row r="77" spans="1:62" hidden="1" x14ac:dyDescent="0.3">
      <c r="A77"/>
      <c r="B77" t="s">
        <v>139</v>
      </c>
      <c r="C77" s="205">
        <v>0</v>
      </c>
      <c r="D77" s="169"/>
      <c r="E77" s="205">
        <v>0</v>
      </c>
      <c r="F77" s="19"/>
      <c r="G77" s="205">
        <v>0</v>
      </c>
      <c r="H77" s="169"/>
      <c r="I77" s="205">
        <v>0</v>
      </c>
      <c r="J77" s="241"/>
      <c r="K77" s="25"/>
      <c r="S77" s="25"/>
    </row>
    <row r="78" spans="1:62" x14ac:dyDescent="0.3">
      <c r="A78"/>
      <c r="B78"/>
      <c r="C78" s="174"/>
      <c r="D78" s="169"/>
      <c r="E78" s="174"/>
      <c r="F78" s="19"/>
      <c r="G78" s="174"/>
      <c r="H78" s="169"/>
      <c r="I78" s="174"/>
      <c r="J78" s="241"/>
      <c r="K78" s="25"/>
      <c r="S78" s="25"/>
    </row>
    <row r="79" spans="1:62" ht="16.2" thickBot="1" x14ac:dyDescent="0.35">
      <c r="A79"/>
      <c r="B79"/>
      <c r="C79" s="179">
        <v>0.44</v>
      </c>
      <c r="D79" s="169"/>
      <c r="E79" s="179">
        <v>0.17</v>
      </c>
      <c r="F79" s="25"/>
      <c r="G79" s="179">
        <v>0.8</v>
      </c>
      <c r="H79" s="169"/>
      <c r="I79" s="179">
        <v>0.19</v>
      </c>
      <c r="J79" s="284"/>
      <c r="K79" s="25"/>
      <c r="N79" s="25"/>
      <c r="O79" s="25"/>
      <c r="P79" s="25"/>
      <c r="Q79" s="25"/>
      <c r="R79" s="25"/>
      <c r="S79" s="25"/>
      <c r="V79" s="25"/>
      <c r="W79" s="25"/>
      <c r="X79" s="25"/>
      <c r="Y79" s="25"/>
      <c r="Z79" s="25"/>
      <c r="AD79" s="25"/>
      <c r="AE79" s="25"/>
      <c r="AF79" s="25"/>
      <c r="AG79" s="25"/>
      <c r="AH79" s="25"/>
      <c r="AI79" s="25"/>
      <c r="AL79" s="22"/>
      <c r="AM79" s="22"/>
      <c r="AN79" s="22"/>
      <c r="AO79" s="22"/>
      <c r="AP79" s="20"/>
      <c r="AQ79" s="20"/>
      <c r="AR79" s="20"/>
      <c r="AT79" s="22"/>
      <c r="AU79" s="22"/>
      <c r="AV79" s="22"/>
      <c r="AW79" s="22"/>
      <c r="AX79" s="20"/>
      <c r="BB79" s="25"/>
      <c r="BC79" s="25"/>
      <c r="BD79" s="25"/>
      <c r="BE79" s="25"/>
      <c r="BH79" s="25"/>
      <c r="BI79" s="25"/>
      <c r="BJ79" s="25"/>
    </row>
    <row r="80" spans="1:62" ht="16.2" thickTop="1" x14ac:dyDescent="0.3">
      <c r="A80" t="s">
        <v>226</v>
      </c>
      <c r="B80"/>
      <c r="C80" s="180">
        <v>69.924999999999997</v>
      </c>
      <c r="D80" s="169"/>
      <c r="E80" s="180">
        <v>69.41</v>
      </c>
      <c r="F80" s="20"/>
      <c r="G80" s="180">
        <v>69.665000000000006</v>
      </c>
      <c r="H80" s="169"/>
      <c r="I80" s="180">
        <v>69.209000000000003</v>
      </c>
      <c r="J80" s="276"/>
      <c r="K80" s="25"/>
      <c r="N80" s="20"/>
      <c r="O80" s="20"/>
      <c r="P80" s="20"/>
      <c r="Q80" s="20"/>
      <c r="R80" s="20"/>
      <c r="S80" s="25"/>
      <c r="V80" s="20"/>
      <c r="W80" s="20"/>
      <c r="X80" s="20"/>
      <c r="Y80" s="20"/>
      <c r="Z80" s="20"/>
      <c r="AD80" s="20"/>
      <c r="AE80" s="20"/>
      <c r="AF80" s="20"/>
      <c r="AG80" s="20"/>
      <c r="AH80" s="20"/>
      <c r="AI80" s="20"/>
      <c r="AL80" s="22"/>
      <c r="AM80" s="22"/>
      <c r="AN80" s="22"/>
      <c r="AO80" s="22"/>
      <c r="AP80" s="20"/>
      <c r="AQ80" s="20"/>
      <c r="AR80" s="20"/>
      <c r="AT80" s="22"/>
      <c r="AU80" s="22"/>
      <c r="AV80" s="22"/>
      <c r="AW80" s="22"/>
      <c r="AX80" s="20"/>
      <c r="BB80" s="20"/>
      <c r="BC80" s="20"/>
      <c r="BD80" s="20"/>
      <c r="BE80" s="20"/>
      <c r="BH80" s="20"/>
      <c r="BI80" s="20"/>
      <c r="BJ80" s="20"/>
    </row>
    <row r="81" spans="1:62" x14ac:dyDescent="0.3">
      <c r="A81"/>
      <c r="B81"/>
      <c r="C81" s="176"/>
      <c r="D81" s="176"/>
      <c r="E81" s="176"/>
      <c r="F81" s="22"/>
      <c r="G81" s="176"/>
      <c r="H81" s="176"/>
      <c r="I81" s="176"/>
      <c r="J81" s="276"/>
      <c r="K81" s="25"/>
      <c r="N81" s="20"/>
      <c r="O81" s="20"/>
      <c r="P81" s="20"/>
      <c r="Q81" s="20"/>
      <c r="R81" s="20"/>
      <c r="S81" s="25"/>
      <c r="V81" s="20"/>
      <c r="W81" s="22"/>
      <c r="X81" s="20"/>
      <c r="Y81" s="20"/>
      <c r="Z81" s="20"/>
      <c r="AD81" s="20"/>
      <c r="AE81" s="20"/>
      <c r="AF81" s="20"/>
      <c r="AG81" s="20"/>
      <c r="AH81" s="20"/>
      <c r="AI81" s="20"/>
      <c r="AL81" s="22"/>
      <c r="AM81" s="22"/>
      <c r="AN81" s="22"/>
      <c r="AO81" s="22"/>
      <c r="AP81" s="20"/>
      <c r="AQ81" s="20"/>
      <c r="AR81" s="20"/>
      <c r="AT81" s="22"/>
      <c r="AU81" s="22"/>
      <c r="AV81" s="22"/>
      <c r="AW81" s="22"/>
      <c r="AX81" s="20"/>
      <c r="BB81" s="20"/>
      <c r="BC81" s="20"/>
      <c r="BD81" s="20"/>
      <c r="BE81" s="20"/>
      <c r="BH81" s="20"/>
      <c r="BI81" s="20"/>
      <c r="BJ81" s="20"/>
    </row>
    <row r="82" spans="1:62" x14ac:dyDescent="0.3">
      <c r="A82" t="s">
        <v>155</v>
      </c>
      <c r="C82" s="229">
        <v>0.125</v>
      </c>
      <c r="D82" s="176"/>
      <c r="E82" s="229">
        <v>0.125</v>
      </c>
      <c r="F82" s="22"/>
      <c r="G82" s="302">
        <v>0.25</v>
      </c>
      <c r="H82" s="177"/>
      <c r="I82" s="302">
        <v>0.25</v>
      </c>
      <c r="J82" s="276"/>
      <c r="K82" s="25"/>
      <c r="N82" s="20"/>
      <c r="O82" s="20"/>
      <c r="P82" s="20"/>
      <c r="Q82" s="20"/>
      <c r="R82" s="20"/>
      <c r="S82" s="25"/>
      <c r="V82" s="20"/>
      <c r="W82" s="22"/>
      <c r="X82" s="20"/>
      <c r="Y82" s="20"/>
      <c r="Z82" s="20"/>
      <c r="AD82" s="20"/>
      <c r="AE82" s="20"/>
      <c r="AF82" s="20"/>
      <c r="AG82" s="20"/>
      <c r="AH82" s="20"/>
      <c r="AI82" s="20"/>
      <c r="AL82" s="22"/>
      <c r="AM82" s="22"/>
      <c r="AN82" s="22"/>
      <c r="AO82" s="22"/>
      <c r="AP82" s="20"/>
      <c r="AQ82" s="20"/>
      <c r="AR82" s="20"/>
      <c r="AT82" s="22"/>
      <c r="AU82" s="22"/>
      <c r="AV82" s="22"/>
      <c r="AW82" s="22"/>
      <c r="AX82" s="20"/>
      <c r="BB82" s="20"/>
      <c r="BC82" s="20"/>
      <c r="BD82" s="20"/>
      <c r="BE82" s="20"/>
      <c r="BH82" s="20"/>
      <c r="BI82" s="20"/>
      <c r="BJ82" s="20"/>
    </row>
    <row r="83" spans="1:62" x14ac:dyDescent="0.3">
      <c r="A83"/>
      <c r="B83"/>
      <c r="C83" s="229"/>
      <c r="D83" s="176"/>
      <c r="E83" s="229"/>
      <c r="F83" s="22"/>
      <c r="G83" s="229"/>
      <c r="H83" s="176"/>
      <c r="I83" s="229"/>
      <c r="J83" s="276"/>
      <c r="K83" s="25"/>
      <c r="N83" s="20"/>
      <c r="O83" s="20"/>
      <c r="P83" s="20"/>
      <c r="Q83" s="20"/>
      <c r="R83" s="20"/>
      <c r="S83" s="25"/>
      <c r="V83" s="20"/>
      <c r="W83" s="22"/>
      <c r="X83" s="20"/>
      <c r="Y83" s="20"/>
      <c r="Z83" s="20"/>
      <c r="AD83" s="20"/>
      <c r="AE83" s="20"/>
      <c r="AF83" s="20"/>
      <c r="AG83" s="20"/>
      <c r="AH83" s="20"/>
      <c r="AI83" s="20"/>
      <c r="AL83" s="22"/>
      <c r="AM83" s="22"/>
      <c r="AN83" s="22"/>
      <c r="AO83" s="22"/>
      <c r="AP83" s="20"/>
      <c r="AQ83" s="20"/>
      <c r="AR83" s="20"/>
      <c r="AT83" s="22"/>
      <c r="AU83" s="22"/>
      <c r="AV83" s="22"/>
      <c r="AW83" s="22"/>
      <c r="AX83" s="20"/>
      <c r="BB83" s="20"/>
      <c r="BC83" s="20"/>
      <c r="BD83" s="20"/>
      <c r="BE83" s="20"/>
      <c r="BH83" s="20"/>
      <c r="BI83" s="20"/>
      <c r="BJ83" s="20"/>
    </row>
    <row r="84" spans="1:62" x14ac:dyDescent="0.3">
      <c r="A84" s="118" t="s">
        <v>25</v>
      </c>
      <c r="B84" t="s">
        <v>227</v>
      </c>
      <c r="C84" s="207"/>
      <c r="D84" s="207"/>
      <c r="E84" s="207"/>
      <c r="F84" s="19"/>
      <c r="J84" s="241"/>
      <c r="K84" s="25"/>
      <c r="S84" s="25"/>
    </row>
    <row r="85" spans="1:62" x14ac:dyDescent="0.3">
      <c r="A85"/>
      <c r="B85" s="208" t="s">
        <v>228</v>
      </c>
      <c r="C85" s="176"/>
      <c r="D85" s="176"/>
      <c r="E85" s="176"/>
      <c r="F85" s="25"/>
      <c r="G85" s="25"/>
      <c r="H85" s="25"/>
      <c r="I85" s="25"/>
      <c r="J85" s="275"/>
      <c r="K85" s="25"/>
      <c r="L85" s="20"/>
      <c r="N85" s="25"/>
      <c r="O85" s="25"/>
      <c r="P85" s="25"/>
      <c r="Q85" s="25"/>
      <c r="R85" s="25"/>
      <c r="S85" s="25"/>
      <c r="T85" s="20"/>
      <c r="V85" s="25"/>
      <c r="W85" s="25"/>
      <c r="X85" s="25"/>
      <c r="Y85" s="25"/>
      <c r="Z85" s="25"/>
      <c r="AB85" s="20"/>
      <c r="AD85" s="25"/>
      <c r="AE85" s="25"/>
      <c r="AF85" s="25"/>
      <c r="AG85" s="25"/>
      <c r="AH85" s="25"/>
      <c r="AI85" s="25"/>
      <c r="AJ85" s="20"/>
      <c r="AL85" s="25"/>
      <c r="AM85" s="25"/>
      <c r="AN85" s="25"/>
      <c r="AO85" s="25"/>
      <c r="AP85" s="25"/>
      <c r="AQ85" s="25"/>
      <c r="AR85" s="25"/>
      <c r="AS85" s="20"/>
      <c r="AT85" s="25"/>
      <c r="AU85" s="25"/>
      <c r="AV85" s="25"/>
      <c r="AW85" s="25"/>
      <c r="AX85" s="25"/>
      <c r="BB85" s="25"/>
      <c r="BC85" s="25"/>
      <c r="BD85" s="25"/>
      <c r="BE85" s="25"/>
      <c r="BH85" s="25"/>
      <c r="BI85" s="25"/>
      <c r="BJ85" s="25"/>
    </row>
    <row r="86" spans="1:62" x14ac:dyDescent="0.3">
      <c r="A86"/>
      <c r="B86" t="s">
        <v>229</v>
      </c>
      <c r="C86" s="169"/>
      <c r="D86" s="169"/>
      <c r="E86" s="169"/>
      <c r="F86" s="19"/>
      <c r="J86" s="241"/>
      <c r="K86" s="25"/>
      <c r="S86" s="25"/>
    </row>
    <row r="87" spans="1:62" x14ac:dyDescent="0.3">
      <c r="A87" s="208" t="s">
        <v>26</v>
      </c>
      <c r="B87" t="s">
        <v>230</v>
      </c>
      <c r="C87" s="176"/>
      <c r="D87" s="176"/>
      <c r="E87" s="191"/>
      <c r="F87" s="19"/>
      <c r="J87" s="241"/>
      <c r="K87" s="25"/>
      <c r="S87" s="25"/>
    </row>
    <row r="88" spans="1:62" x14ac:dyDescent="0.3">
      <c r="A88"/>
      <c r="B88" s="208" t="s">
        <v>186</v>
      </c>
      <c r="C88" s="169"/>
      <c r="D88" s="169"/>
      <c r="E88" s="169"/>
      <c r="F88" s="19"/>
      <c r="J88" s="241"/>
      <c r="K88" s="25"/>
      <c r="S88" s="25"/>
    </row>
    <row r="89" spans="1:62" x14ac:dyDescent="0.3">
      <c r="A89" s="208" t="s">
        <v>66</v>
      </c>
      <c r="B89" s="36" t="s">
        <v>187</v>
      </c>
      <c r="C89" s="169"/>
      <c r="D89" s="169"/>
      <c r="E89" s="169"/>
      <c r="F89" s="25"/>
      <c r="G89" s="25"/>
      <c r="H89" s="25"/>
      <c r="I89" s="25"/>
      <c r="J89" s="275"/>
      <c r="K89" s="25"/>
      <c r="N89" s="25"/>
      <c r="O89" s="25"/>
      <c r="P89" s="25"/>
      <c r="Q89" s="25"/>
      <c r="R89" s="25"/>
      <c r="S89" s="25"/>
      <c r="V89" s="25"/>
      <c r="W89" s="25"/>
      <c r="X89" s="25"/>
      <c r="Y89" s="25"/>
      <c r="Z89" s="25"/>
      <c r="AD89" s="25"/>
      <c r="AE89" s="25"/>
      <c r="AF89" s="25"/>
      <c r="AG89" s="25"/>
      <c r="AH89" s="25"/>
      <c r="AI89" s="25"/>
      <c r="AL89" s="22"/>
      <c r="AM89" s="22"/>
      <c r="AN89" s="22"/>
      <c r="AO89" s="22"/>
      <c r="AP89" s="20"/>
      <c r="AQ89" s="20"/>
      <c r="AR89" s="20"/>
      <c r="BB89" s="25"/>
      <c r="BC89" s="25"/>
      <c r="BD89" s="25"/>
      <c r="BE89" s="25"/>
      <c r="BH89" s="25"/>
      <c r="BI89" s="25"/>
      <c r="BJ89" s="25"/>
    </row>
    <row r="90" spans="1:62" x14ac:dyDescent="0.3">
      <c r="A90" s="118"/>
      <c r="B90" s="36" t="s">
        <v>188</v>
      </c>
      <c r="J90" s="241"/>
    </row>
  </sheetData>
  <phoneticPr fontId="0" type="noConversion"/>
  <pageMargins left="0.5" right="0.5" top="0.5" bottom="0.5" header="0.5" footer="0.5"/>
  <pageSetup scale="77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Button 6">
              <controlPr defaultSize="0" print="0" autoFill="0" autoLine="0" autoPict="0" macro="[0]!Macro8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Macro14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3">
    <pageSetUpPr fitToPage="1"/>
  </sheetPr>
  <dimension ref="A1:BV88"/>
  <sheetViews>
    <sheetView zoomScale="75" workbookViewId="0"/>
  </sheetViews>
  <sheetFormatPr defaultColWidth="9.81640625" defaultRowHeight="15.6" x14ac:dyDescent="0.3"/>
  <cols>
    <col min="1" max="1" width="4.81640625" style="19" customWidth="1"/>
    <col min="2" max="2" width="44.08984375" style="19" customWidth="1"/>
    <col min="3" max="3" width="10.81640625" style="19" customWidth="1"/>
    <col min="4" max="4" width="2.81640625" style="19" customWidth="1"/>
    <col min="5" max="5" width="10.81640625" style="19" customWidth="1"/>
    <col min="6" max="6" width="2.81640625" style="167" customWidth="1"/>
    <col min="7" max="7" width="10.90625" style="19" customWidth="1"/>
    <col min="8" max="8" width="2.81640625" style="19" customWidth="1"/>
    <col min="9" max="9" width="10.81640625" style="19" customWidth="1"/>
    <col min="10" max="10" width="2.81640625" style="19" customWidth="1"/>
    <col min="11" max="13" width="10.81640625" style="19" customWidth="1"/>
    <col min="14" max="14" width="4.81640625" style="19" customWidth="1"/>
    <col min="15" max="15" width="40.6328125" style="19" customWidth="1"/>
    <col min="16" max="21" width="9.81640625" style="19"/>
    <col min="22" max="22" width="4.81640625" style="19" customWidth="1"/>
    <col min="23" max="23" width="45.81640625" style="19" customWidth="1"/>
    <col min="24" max="29" width="9.81640625" style="19"/>
    <col min="30" max="30" width="5.81640625" style="19" customWidth="1"/>
    <col min="31" max="31" width="39.1796875" style="19" customWidth="1"/>
    <col min="32" max="44" width="9.81640625" style="19"/>
    <col min="45" max="45" width="18.81640625" style="19" customWidth="1"/>
    <col min="46" max="46" width="4.81640625" style="19" customWidth="1"/>
    <col min="47" max="47" width="42.81640625" style="19" customWidth="1"/>
    <col min="48" max="48" width="13.81640625" style="19" customWidth="1"/>
    <col min="49" max="49" width="14.81640625" style="19" customWidth="1"/>
    <col min="50" max="51" width="9.81640625" style="19"/>
    <col min="52" max="52" width="4.81640625" style="19" customWidth="1"/>
    <col min="53" max="53" width="44.81640625" style="19" customWidth="1"/>
    <col min="54" max="54" width="13.36328125" style="19" customWidth="1"/>
    <col min="55" max="55" width="14.81640625" style="19" customWidth="1"/>
    <col min="56" max="16384" width="9.81640625" style="19"/>
  </cols>
  <sheetData>
    <row r="1" spans="1:69" x14ac:dyDescent="0.3">
      <c r="A1" s="121" t="s">
        <v>3</v>
      </c>
      <c r="B1" s="121"/>
      <c r="C1" s="121"/>
      <c r="D1" s="121"/>
      <c r="E1" s="121"/>
      <c r="F1" s="121"/>
      <c r="G1" s="121"/>
      <c r="H1" s="121"/>
      <c r="I1" s="18"/>
      <c r="J1" s="18"/>
      <c r="L1" s="18"/>
      <c r="M1" s="18"/>
      <c r="N1" s="18"/>
      <c r="O1" s="18"/>
      <c r="P1" s="18"/>
      <c r="Q1" s="18"/>
      <c r="R1" s="18"/>
      <c r="T1" s="18"/>
      <c r="U1" s="18"/>
      <c r="V1" s="18"/>
      <c r="W1" s="18"/>
      <c r="X1" s="18"/>
      <c r="Y1" s="18"/>
      <c r="Z1" s="18"/>
      <c r="AA1" s="16"/>
      <c r="AB1" s="18"/>
      <c r="AC1" s="18"/>
      <c r="AD1" s="18"/>
      <c r="AE1" s="18"/>
      <c r="AF1" s="18"/>
      <c r="AG1" s="18"/>
      <c r="AH1" s="18"/>
      <c r="AJ1" s="18"/>
      <c r="AK1" s="18"/>
      <c r="AL1" s="18"/>
      <c r="AM1" s="18"/>
      <c r="AN1" s="18"/>
      <c r="AO1" s="18"/>
      <c r="AP1" s="18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9" x14ac:dyDescent="0.3">
      <c r="A2" s="121" t="s">
        <v>199</v>
      </c>
      <c r="B2" s="121"/>
      <c r="C2" s="121"/>
      <c r="D2" s="121"/>
      <c r="E2" s="121"/>
      <c r="F2" s="121"/>
      <c r="G2" s="121"/>
      <c r="H2" s="121"/>
      <c r="I2" s="18"/>
      <c r="J2" s="18"/>
      <c r="L2" s="18"/>
      <c r="M2" s="18"/>
      <c r="N2" s="18"/>
      <c r="O2" s="18"/>
      <c r="P2" s="18"/>
      <c r="Q2" s="18"/>
      <c r="R2" s="18"/>
      <c r="T2" s="18"/>
      <c r="U2" s="18"/>
      <c r="V2" s="18"/>
      <c r="W2" s="18"/>
      <c r="X2" s="18"/>
      <c r="Y2" s="18"/>
      <c r="Z2" s="18"/>
      <c r="AA2" s="16"/>
      <c r="AB2" s="18"/>
      <c r="AC2" s="18"/>
      <c r="AD2" s="18"/>
      <c r="AE2" s="18"/>
      <c r="AF2" s="18"/>
      <c r="AG2" s="18"/>
      <c r="AH2" s="18"/>
      <c r="AJ2" s="18"/>
      <c r="AK2" s="18"/>
      <c r="AL2" s="18"/>
      <c r="AM2" s="18"/>
      <c r="AN2" s="18"/>
      <c r="AO2" s="18"/>
      <c r="AP2" s="18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 spans="1:69" x14ac:dyDescent="0.3">
      <c r="A3" s="121" t="s">
        <v>5</v>
      </c>
      <c r="B3" s="121"/>
      <c r="C3" s="121"/>
      <c r="D3" s="121"/>
      <c r="E3" s="121"/>
      <c r="F3" s="121"/>
      <c r="G3" s="121"/>
      <c r="H3" s="121"/>
      <c r="I3" s="18"/>
      <c r="J3" s="181"/>
      <c r="L3" s="18"/>
      <c r="M3" s="18"/>
      <c r="N3" s="18"/>
      <c r="O3" s="18"/>
      <c r="P3" s="18"/>
      <c r="Q3" s="18"/>
      <c r="R3" s="18"/>
      <c r="T3" s="18"/>
      <c r="U3" s="18"/>
      <c r="V3" s="18"/>
      <c r="W3" s="18"/>
      <c r="X3" s="18"/>
      <c r="Y3" s="18"/>
      <c r="Z3" s="18"/>
      <c r="AA3" s="16"/>
      <c r="AB3" s="18"/>
      <c r="AC3" s="18"/>
      <c r="AD3" s="18"/>
      <c r="AE3" s="18"/>
      <c r="AF3" s="18"/>
      <c r="AG3" s="18"/>
      <c r="AH3" s="18"/>
      <c r="AJ3" s="18"/>
      <c r="AK3" s="18"/>
      <c r="AL3" s="18"/>
      <c r="AM3" s="18"/>
      <c r="AN3" s="18"/>
      <c r="AO3" s="18"/>
      <c r="AP3" s="18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spans="1:69" x14ac:dyDescent="0.3">
      <c r="A4" s="121"/>
      <c r="B4" s="121"/>
      <c r="C4" s="121"/>
      <c r="D4" s="121"/>
      <c r="E4" s="121"/>
      <c r="F4" s="166"/>
      <c r="G4" s="121"/>
      <c r="H4" s="18"/>
      <c r="I4" s="18"/>
      <c r="J4" s="18"/>
      <c r="K4" s="18"/>
      <c r="L4" s="18"/>
      <c r="N4" s="18"/>
      <c r="O4" s="18"/>
      <c r="P4" s="18"/>
      <c r="Q4" s="18"/>
      <c r="R4" s="18"/>
      <c r="S4" s="18"/>
      <c r="T4" s="18"/>
      <c r="U4" s="16"/>
      <c r="V4" s="18"/>
      <c r="W4" s="18"/>
      <c r="X4" s="18"/>
      <c r="Y4" s="18"/>
      <c r="Z4" s="18"/>
      <c r="AA4" s="18"/>
      <c r="AB4" s="18"/>
      <c r="AD4" s="18"/>
      <c r="AE4" s="18"/>
      <c r="AF4" s="18"/>
      <c r="AG4" s="18"/>
      <c r="AH4" s="18"/>
      <c r="AI4" s="18"/>
      <c r="AJ4" s="18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8"/>
      <c r="AW4" s="18"/>
      <c r="AX4" s="15"/>
      <c r="AY4" s="16"/>
      <c r="AZ4" s="16"/>
      <c r="BA4" s="16"/>
      <c r="BB4" s="31"/>
      <c r="BC4" s="18"/>
      <c r="BD4" s="16"/>
      <c r="BE4" s="16"/>
      <c r="BF4" s="16"/>
      <c r="BG4" s="16"/>
      <c r="BH4" s="16"/>
      <c r="BI4" s="16"/>
      <c r="BJ4" s="16"/>
    </row>
    <row r="5" spans="1:69" x14ac:dyDescent="0.3">
      <c r="A5" s="115"/>
      <c r="B5" s="115"/>
      <c r="C5" s="16"/>
      <c r="D5" s="16"/>
      <c r="E5" s="115"/>
      <c r="F5" s="15"/>
      <c r="G5" s="16"/>
      <c r="H5" s="18"/>
      <c r="I5" s="18"/>
      <c r="J5" s="18"/>
      <c r="K5" s="18"/>
      <c r="L5" s="18"/>
      <c r="N5" s="18"/>
      <c r="O5" s="18"/>
      <c r="P5" s="18"/>
      <c r="Q5" s="18"/>
      <c r="R5" s="18"/>
      <c r="S5" s="18"/>
      <c r="T5" s="18"/>
      <c r="U5" s="16"/>
      <c r="V5" s="18"/>
      <c r="W5" s="18"/>
      <c r="X5" s="18"/>
      <c r="Y5" s="18"/>
      <c r="Z5" s="18"/>
      <c r="AA5" s="18"/>
      <c r="AB5" s="18"/>
      <c r="AD5" s="18"/>
      <c r="AE5" s="18"/>
      <c r="AF5" s="18"/>
      <c r="AG5" s="18"/>
      <c r="AH5" s="18"/>
      <c r="AI5" s="18"/>
      <c r="AJ5" s="18"/>
      <c r="AK5" s="16"/>
      <c r="AL5" s="16"/>
      <c r="AM5" s="16"/>
      <c r="AN5" s="16"/>
      <c r="AO5" s="16"/>
      <c r="AP5" s="16"/>
      <c r="AQ5" s="16"/>
      <c r="AR5" s="16"/>
      <c r="AS5" s="16"/>
      <c r="AT5" s="16"/>
      <c r="AV5" s="32"/>
      <c r="AW5" s="18"/>
      <c r="AX5" s="15"/>
      <c r="AY5" s="16"/>
      <c r="AZ5" s="16"/>
      <c r="BA5" s="16"/>
      <c r="BB5" s="18"/>
      <c r="BC5" s="18"/>
      <c r="BD5" s="16"/>
      <c r="BE5" s="16"/>
      <c r="BF5" s="16"/>
      <c r="BG5" s="16"/>
      <c r="BH5" s="16"/>
      <c r="BI5" s="16"/>
      <c r="BJ5" s="16"/>
    </row>
    <row r="6" spans="1:69" x14ac:dyDescent="0.3">
      <c r="A6" s="115"/>
      <c r="B6" s="115"/>
      <c r="C6" s="274" t="s">
        <v>185</v>
      </c>
      <c r="D6" s="161"/>
      <c r="E6" s="184"/>
      <c r="F6" s="275"/>
      <c r="G6" s="291"/>
      <c r="H6" s="162"/>
      <c r="I6" s="292"/>
      <c r="J6" s="275"/>
      <c r="K6" s="18"/>
      <c r="L6" s="27"/>
      <c r="M6" s="16"/>
      <c r="N6" s="16"/>
      <c r="O6" s="16"/>
      <c r="P6" s="16"/>
      <c r="Q6" s="16"/>
      <c r="R6" s="16"/>
      <c r="S6" s="16"/>
      <c r="T6" s="27"/>
      <c r="U6" s="16"/>
      <c r="V6" s="16"/>
      <c r="W6" s="16"/>
      <c r="X6" s="16"/>
      <c r="Y6" s="16"/>
      <c r="Z6" s="16"/>
      <c r="AA6" s="16"/>
      <c r="AB6" s="16"/>
      <c r="AC6" s="18"/>
      <c r="AD6" s="18"/>
      <c r="AE6" s="18"/>
      <c r="AF6" s="18"/>
      <c r="AG6" s="18"/>
      <c r="AH6" s="18"/>
      <c r="AI6" s="18"/>
      <c r="AJ6" s="27"/>
      <c r="AK6" s="18"/>
      <c r="AL6" s="18"/>
      <c r="AM6" s="18"/>
      <c r="AN6" s="18"/>
      <c r="AO6" s="18"/>
      <c r="AP6" s="18"/>
      <c r="AQ6" s="18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5"/>
      <c r="BD6" s="15"/>
      <c r="BE6" s="15"/>
      <c r="BF6" s="16"/>
      <c r="BG6" s="16"/>
      <c r="BH6" s="16"/>
      <c r="BI6" s="15"/>
      <c r="BJ6" s="15"/>
      <c r="BK6" s="15"/>
      <c r="BL6" s="16"/>
      <c r="BM6" s="16"/>
      <c r="BN6" s="16"/>
      <c r="BO6" s="16"/>
      <c r="BP6" s="16"/>
      <c r="BQ6" s="16"/>
    </row>
    <row r="7" spans="1:69" x14ac:dyDescent="0.3">
      <c r="A7" s="115"/>
      <c r="B7" s="115"/>
      <c r="C7" s="185" t="s">
        <v>7</v>
      </c>
      <c r="D7" s="162"/>
      <c r="E7" s="186"/>
      <c r="F7" s="275"/>
      <c r="G7" s="292"/>
      <c r="H7" s="162"/>
      <c r="I7" s="292"/>
      <c r="J7" s="275"/>
      <c r="K7" s="18"/>
      <c r="L7" s="27"/>
      <c r="M7" s="16"/>
      <c r="N7" s="16"/>
      <c r="O7" s="16"/>
      <c r="P7" s="16"/>
      <c r="Q7" s="16"/>
      <c r="R7" s="16"/>
      <c r="S7" s="16"/>
      <c r="T7" s="27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27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5"/>
      <c r="BD7" s="15"/>
      <c r="BE7" s="15"/>
      <c r="BF7" s="16"/>
      <c r="BG7" s="16"/>
      <c r="BH7" s="16"/>
      <c r="BI7" s="15"/>
      <c r="BJ7" s="15"/>
      <c r="BK7" s="15"/>
      <c r="BL7" s="16"/>
      <c r="BM7" s="16"/>
      <c r="BN7" s="16"/>
      <c r="BO7" s="16"/>
      <c r="BP7" s="16"/>
      <c r="BQ7" s="16"/>
    </row>
    <row r="8" spans="1:69" x14ac:dyDescent="0.3">
      <c r="A8" s="115"/>
      <c r="B8" s="115"/>
      <c r="C8" s="187">
        <v>2002</v>
      </c>
      <c r="D8" s="163"/>
      <c r="E8" s="164">
        <v>2001</v>
      </c>
      <c r="F8" s="275"/>
      <c r="G8" s="293"/>
      <c r="H8" s="163"/>
      <c r="I8" s="293"/>
      <c r="J8" s="275"/>
      <c r="K8" s="21"/>
      <c r="L8" s="27"/>
      <c r="M8" s="16"/>
      <c r="N8" s="16"/>
      <c r="O8" s="16"/>
      <c r="P8" s="16"/>
      <c r="Q8" s="21"/>
      <c r="R8" s="16"/>
      <c r="S8" s="16"/>
      <c r="T8" s="27"/>
      <c r="U8" s="16"/>
      <c r="V8" s="16"/>
      <c r="W8" s="16"/>
      <c r="X8" s="16"/>
      <c r="Y8" s="21"/>
      <c r="Z8" s="16"/>
      <c r="AA8" s="16"/>
      <c r="AB8" s="16"/>
      <c r="AC8" s="16"/>
      <c r="AD8" s="16"/>
      <c r="AE8" s="15"/>
      <c r="AF8" s="15"/>
      <c r="AG8" s="21"/>
      <c r="AH8" s="15"/>
      <c r="AI8" s="15"/>
      <c r="AJ8" s="38"/>
      <c r="AK8" s="15"/>
      <c r="AL8" s="15"/>
      <c r="AM8" s="15"/>
      <c r="AN8" s="15"/>
      <c r="AO8" s="21"/>
      <c r="AP8" s="15"/>
      <c r="AQ8" s="15"/>
      <c r="AR8" s="15"/>
      <c r="AS8" s="15"/>
      <c r="AT8" s="16"/>
      <c r="AU8" s="15"/>
      <c r="AV8" s="15"/>
      <c r="AW8" s="21"/>
      <c r="AX8" s="15"/>
      <c r="AY8" s="15"/>
      <c r="AZ8" s="16"/>
      <c r="BA8" s="16"/>
      <c r="BB8" s="16"/>
      <c r="BC8" s="15"/>
      <c r="BD8" s="15"/>
      <c r="BE8" s="15"/>
      <c r="BF8" s="16"/>
      <c r="BG8" s="16"/>
      <c r="BH8" s="16"/>
      <c r="BI8" s="15"/>
      <c r="BJ8" s="15"/>
      <c r="BK8" s="15"/>
      <c r="BL8" s="16"/>
      <c r="BM8" s="16"/>
      <c r="BN8" s="16"/>
      <c r="BO8" s="16"/>
      <c r="BP8" s="16"/>
      <c r="BQ8" s="16"/>
    </row>
    <row r="9" spans="1:69" x14ac:dyDescent="0.3">
      <c r="A9" s="115"/>
      <c r="B9" s="115"/>
      <c r="C9" s="188"/>
      <c r="D9" s="165"/>
      <c r="E9" s="189"/>
      <c r="F9" s="275"/>
      <c r="G9" s="294"/>
      <c r="H9" s="163"/>
      <c r="I9" s="294"/>
      <c r="J9" s="275"/>
      <c r="K9" s="15"/>
      <c r="L9" s="27"/>
      <c r="M9" s="16"/>
      <c r="N9" s="16"/>
      <c r="O9" s="15"/>
      <c r="P9" s="15"/>
      <c r="Q9" s="15"/>
      <c r="R9" s="15"/>
      <c r="S9" s="15"/>
      <c r="T9" s="27"/>
      <c r="U9" s="16"/>
      <c r="V9" s="16"/>
      <c r="W9" s="15"/>
      <c r="X9" s="15"/>
      <c r="Y9" s="15"/>
      <c r="Z9" s="15"/>
      <c r="AA9" s="15"/>
      <c r="AB9" s="16"/>
      <c r="AC9" s="16"/>
      <c r="AD9" s="16"/>
      <c r="AE9" s="15"/>
      <c r="AF9" s="15"/>
      <c r="AG9" s="15"/>
      <c r="AH9" s="15"/>
      <c r="AI9" s="15"/>
      <c r="AJ9" s="38"/>
      <c r="AK9" s="15"/>
      <c r="AL9" s="15"/>
      <c r="AM9" s="15"/>
      <c r="AN9" s="15"/>
      <c r="AO9" s="15"/>
      <c r="AP9" s="15"/>
      <c r="AQ9" s="15"/>
      <c r="AR9" s="15"/>
      <c r="AS9" s="15"/>
      <c r="AT9" s="16"/>
      <c r="AU9" s="15"/>
      <c r="AV9" s="15"/>
      <c r="AW9" s="15"/>
      <c r="AX9" s="15"/>
      <c r="AY9" s="15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</row>
    <row r="10" spans="1:69" x14ac:dyDescent="0.3">
      <c r="A10"/>
      <c r="B10"/>
      <c r="C10" s="169"/>
      <c r="D10" s="169"/>
      <c r="E10" s="169"/>
      <c r="F10" s="275"/>
      <c r="G10" s="163"/>
      <c r="H10" s="163"/>
      <c r="I10" s="163"/>
      <c r="J10" s="275"/>
      <c r="K10" s="27"/>
      <c r="BE10" s="27"/>
      <c r="BF10" s="27"/>
      <c r="BK10" s="27"/>
    </row>
    <row r="11" spans="1:69" x14ac:dyDescent="0.3">
      <c r="A11" s="118" t="s">
        <v>124</v>
      </c>
      <c r="B11"/>
      <c r="C11" s="168">
        <v>3934.7</v>
      </c>
      <c r="D11" s="169"/>
      <c r="E11" s="168">
        <v>3520.4</v>
      </c>
      <c r="F11" s="275"/>
      <c r="G11" s="234"/>
      <c r="H11" s="163"/>
      <c r="I11" s="234"/>
      <c r="J11" s="275"/>
      <c r="K11" s="25"/>
      <c r="L11" s="25"/>
      <c r="O11" s="25"/>
      <c r="P11" s="25"/>
      <c r="Q11" s="25"/>
      <c r="R11" s="25"/>
      <c r="S11" s="25"/>
      <c r="T11" s="25"/>
      <c r="W11" s="25"/>
      <c r="X11" s="25"/>
      <c r="Y11" s="25"/>
      <c r="Z11" s="25"/>
      <c r="AA11" s="25"/>
      <c r="AE11" s="25"/>
      <c r="AF11" s="25"/>
      <c r="AG11" s="25"/>
      <c r="AH11" s="25"/>
      <c r="AI11" s="25"/>
      <c r="AJ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BA11" s="27"/>
      <c r="BC11" s="25"/>
      <c r="BD11" s="25"/>
      <c r="BE11" s="25"/>
      <c r="BF11" s="25"/>
      <c r="BG11" s="27"/>
      <c r="BI11" s="25"/>
      <c r="BJ11" s="25"/>
      <c r="BK11" s="25"/>
    </row>
    <row r="12" spans="1:69" x14ac:dyDescent="0.3">
      <c r="A12" s="118" t="s">
        <v>8</v>
      </c>
      <c r="B12"/>
      <c r="C12" s="170">
        <v>2413.8000000000002</v>
      </c>
      <c r="D12" s="169"/>
      <c r="E12" s="170">
        <v>2582.1999999999998</v>
      </c>
      <c r="F12" s="276"/>
      <c r="G12" s="295"/>
      <c r="H12" s="163"/>
      <c r="I12" s="295"/>
      <c r="J12" s="276"/>
      <c r="K12" s="20"/>
      <c r="L12" s="25"/>
      <c r="O12" s="20"/>
      <c r="P12" s="20"/>
      <c r="Q12" s="20"/>
      <c r="R12" s="20"/>
      <c r="S12" s="20"/>
      <c r="T12" s="25"/>
      <c r="W12" s="20"/>
      <c r="X12" s="20"/>
      <c r="Y12" s="20"/>
      <c r="Z12" s="20"/>
      <c r="AA12" s="20"/>
      <c r="AE12" s="20"/>
      <c r="AF12" s="20"/>
      <c r="AG12" s="20"/>
      <c r="AH12" s="20"/>
      <c r="AI12" s="20"/>
      <c r="AJ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BA12" s="27"/>
      <c r="BC12" s="20"/>
      <c r="BD12" s="20"/>
      <c r="BE12" s="20"/>
      <c r="BF12" s="20"/>
      <c r="BG12" s="27"/>
      <c r="BI12" s="20"/>
      <c r="BJ12" s="20"/>
      <c r="BK12" s="20"/>
    </row>
    <row r="13" spans="1:69" x14ac:dyDescent="0.3">
      <c r="A13" s="118" t="s">
        <v>9</v>
      </c>
      <c r="B13"/>
      <c r="C13" s="170">
        <v>2402.6</v>
      </c>
      <c r="D13" s="169"/>
      <c r="E13" s="170">
        <v>2593.9</v>
      </c>
      <c r="F13" s="276"/>
      <c r="G13" s="295"/>
      <c r="H13" s="163"/>
      <c r="I13" s="295"/>
      <c r="J13" s="276"/>
      <c r="K13" s="20"/>
      <c r="L13" s="25"/>
      <c r="T13" s="25"/>
      <c r="AE13" s="20"/>
      <c r="AF13" s="20"/>
      <c r="AG13" s="20"/>
      <c r="AH13" s="20"/>
      <c r="AI13" s="20"/>
      <c r="AT13" s="27"/>
      <c r="BC13" s="20"/>
      <c r="BD13" s="20"/>
      <c r="BE13" s="20"/>
      <c r="BF13" s="20"/>
      <c r="BI13" s="20"/>
      <c r="BJ13" s="20"/>
      <c r="BK13" s="20"/>
    </row>
    <row r="14" spans="1:69" x14ac:dyDescent="0.3">
      <c r="A14"/>
      <c r="B14"/>
      <c r="C14" s="170"/>
      <c r="D14" s="169"/>
      <c r="E14" s="170"/>
      <c r="F14" s="276"/>
      <c r="G14" s="295"/>
      <c r="H14" s="163"/>
      <c r="I14" s="295"/>
      <c r="J14" s="276"/>
      <c r="K14" s="20"/>
      <c r="L14" s="25"/>
      <c r="T14" s="25"/>
      <c r="AT14" s="27"/>
      <c r="BA14" s="27"/>
      <c r="BC14" s="20"/>
      <c r="BD14" s="20"/>
      <c r="BE14" s="20"/>
      <c r="BF14" s="20"/>
      <c r="BG14" s="27"/>
      <c r="BI14" s="20"/>
      <c r="BJ14" s="20"/>
      <c r="BK14" s="20"/>
    </row>
    <row r="15" spans="1:69" x14ac:dyDescent="0.3">
      <c r="A15" t="s">
        <v>10</v>
      </c>
      <c r="B15"/>
      <c r="C15" s="170"/>
      <c r="D15" s="169"/>
      <c r="E15" s="170"/>
      <c r="F15" s="275"/>
      <c r="G15" s="295"/>
      <c r="H15" s="163"/>
      <c r="I15" s="295"/>
      <c r="J15" s="275"/>
      <c r="K15" s="25"/>
      <c r="L15" s="25"/>
      <c r="O15" s="25"/>
      <c r="P15" s="25"/>
      <c r="Q15" s="25"/>
      <c r="R15" s="25"/>
      <c r="S15" s="25"/>
      <c r="T15" s="25"/>
      <c r="W15" s="25"/>
      <c r="X15" s="25"/>
      <c r="Y15" s="25"/>
      <c r="Z15" s="25"/>
      <c r="AA15" s="25"/>
      <c r="AE15" s="25"/>
      <c r="AF15" s="25"/>
      <c r="AG15" s="25"/>
      <c r="AH15" s="25"/>
      <c r="AI15" s="25"/>
      <c r="AJ15" s="25"/>
      <c r="AM15" s="25"/>
      <c r="AN15" s="25"/>
      <c r="AO15" s="25"/>
      <c r="AP15" s="25"/>
      <c r="AQ15" s="25"/>
      <c r="AR15" s="25"/>
      <c r="AS15" s="25"/>
      <c r="AT15" s="26"/>
      <c r="AU15" s="25"/>
      <c r="AV15" s="25"/>
      <c r="AW15" s="25"/>
      <c r="AX15" s="25"/>
      <c r="AY15" s="25"/>
      <c r="BB15" s="27"/>
      <c r="BC15" s="20"/>
      <c r="BD15" s="20"/>
      <c r="BE15" s="20"/>
      <c r="BF15" s="25"/>
      <c r="BH15" s="27"/>
      <c r="BI15" s="20"/>
      <c r="BJ15" s="20"/>
      <c r="BK15" s="20"/>
    </row>
    <row r="16" spans="1:69" x14ac:dyDescent="0.3">
      <c r="A16"/>
      <c r="B16" s="118" t="s">
        <v>129</v>
      </c>
      <c r="C16" s="168">
        <v>3.7</v>
      </c>
      <c r="D16" s="169"/>
      <c r="E16" s="168">
        <v>-102.5</v>
      </c>
      <c r="F16" s="276"/>
      <c r="G16" s="234"/>
      <c r="H16" s="163"/>
      <c r="I16" s="234"/>
      <c r="J16" s="276"/>
      <c r="K16" s="20"/>
      <c r="L16" s="25"/>
      <c r="O16" s="20"/>
      <c r="P16" s="20"/>
      <c r="Q16" s="20"/>
      <c r="R16" s="20"/>
      <c r="S16" s="20"/>
      <c r="T16" s="25"/>
      <c r="W16" s="20"/>
      <c r="X16" s="20"/>
      <c r="Y16" s="20"/>
      <c r="Z16" s="20"/>
      <c r="AA16" s="20"/>
      <c r="AE16" s="20"/>
      <c r="AF16" s="20"/>
      <c r="AG16" s="20"/>
      <c r="AH16" s="20"/>
      <c r="AI16" s="20"/>
      <c r="AJ16" s="20"/>
      <c r="AM16" s="39"/>
      <c r="AN16" s="39"/>
      <c r="AO16" s="22"/>
      <c r="AP16" s="22"/>
      <c r="AQ16" s="20"/>
      <c r="AR16" s="20"/>
      <c r="AS16" s="20"/>
      <c r="AT16" s="20"/>
      <c r="AU16" s="39"/>
      <c r="AV16" s="39"/>
      <c r="AW16" s="22"/>
      <c r="AX16" s="22"/>
      <c r="AY16" s="20"/>
      <c r="BB16" s="27"/>
      <c r="BC16" s="20"/>
      <c r="BD16" s="20"/>
      <c r="BE16" s="20"/>
      <c r="BF16" s="20"/>
      <c r="BH16" s="27"/>
      <c r="BI16" s="20"/>
      <c r="BJ16" s="20"/>
      <c r="BK16" s="20"/>
    </row>
    <row r="17" spans="1:63" x14ac:dyDescent="0.3">
      <c r="A17"/>
      <c r="B17" t="s">
        <v>11</v>
      </c>
      <c r="C17" s="170">
        <v>331.4</v>
      </c>
      <c r="D17" s="169"/>
      <c r="E17" s="170">
        <v>347</v>
      </c>
      <c r="F17" s="276"/>
      <c r="G17" s="295"/>
      <c r="H17" s="163"/>
      <c r="I17" s="295"/>
      <c r="J17" s="276"/>
      <c r="K17" s="20"/>
      <c r="L17" s="25"/>
      <c r="O17" s="20"/>
      <c r="P17" s="20"/>
      <c r="Q17" s="20"/>
      <c r="R17" s="20"/>
      <c r="S17" s="20"/>
      <c r="T17" s="25"/>
      <c r="W17" s="20"/>
      <c r="X17" s="20"/>
      <c r="Y17" s="20"/>
      <c r="Z17" s="20"/>
      <c r="AA17" s="20"/>
      <c r="AE17" s="20"/>
      <c r="AF17" s="20"/>
      <c r="AG17" s="20"/>
      <c r="AH17" s="20"/>
      <c r="AI17" s="20"/>
      <c r="AJ17" s="20"/>
      <c r="AM17" s="22"/>
      <c r="AN17" s="22"/>
      <c r="AO17" s="22"/>
      <c r="AP17" s="22"/>
      <c r="AQ17" s="20"/>
      <c r="AR17" s="20"/>
      <c r="AS17" s="20"/>
      <c r="AT17" s="20"/>
      <c r="AU17" s="22"/>
      <c r="AV17" s="22"/>
      <c r="AW17" s="22"/>
      <c r="AX17" s="22"/>
      <c r="AY17" s="20"/>
      <c r="BB17" s="27"/>
      <c r="BC17" s="20"/>
      <c r="BD17" s="20"/>
      <c r="BE17" s="20"/>
      <c r="BF17" s="20"/>
      <c r="BH17" s="27"/>
      <c r="BI17" s="20"/>
      <c r="BJ17" s="20"/>
      <c r="BK17" s="20"/>
    </row>
    <row r="18" spans="1:63" x14ac:dyDescent="0.3">
      <c r="A18" t="s">
        <v>12</v>
      </c>
      <c r="B18" s="118" t="s">
        <v>130</v>
      </c>
      <c r="C18" s="170">
        <v>-74</v>
      </c>
      <c r="D18" s="169"/>
      <c r="E18" s="170">
        <v>-50.2</v>
      </c>
      <c r="F18" s="276"/>
      <c r="G18" s="295"/>
      <c r="H18" s="163"/>
      <c r="I18" s="295"/>
      <c r="J18" s="276"/>
      <c r="K18" s="20"/>
      <c r="L18" s="25"/>
      <c r="O18" s="20"/>
      <c r="P18" s="20"/>
      <c r="Q18" s="20"/>
      <c r="R18" s="20"/>
      <c r="S18" s="20"/>
      <c r="T18" s="25"/>
      <c r="W18" s="20"/>
      <c r="X18" s="20"/>
      <c r="Y18" s="20"/>
      <c r="Z18" s="20"/>
      <c r="AA18" s="20"/>
      <c r="AE18" s="20"/>
      <c r="AF18" s="20"/>
      <c r="AG18" s="22"/>
      <c r="AH18" s="20"/>
      <c r="AI18" s="20"/>
      <c r="AJ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BC18" s="20"/>
      <c r="BD18" s="20"/>
      <c r="BE18" s="20"/>
      <c r="BF18" s="20"/>
      <c r="BI18" s="20"/>
      <c r="BJ18" s="20"/>
      <c r="BK18" s="20"/>
    </row>
    <row r="19" spans="1:63" x14ac:dyDescent="0.3">
      <c r="A19"/>
      <c r="B19"/>
      <c r="C19" s="171"/>
      <c r="D19" s="169"/>
      <c r="E19" s="171"/>
      <c r="F19" s="276"/>
      <c r="G19" s="295"/>
      <c r="H19" s="163"/>
      <c r="I19" s="295"/>
      <c r="J19" s="276"/>
      <c r="K19" s="20"/>
      <c r="L19" s="25"/>
      <c r="O19" s="20"/>
      <c r="P19" s="20"/>
      <c r="Q19" s="20"/>
      <c r="R19" s="20"/>
      <c r="S19" s="20"/>
      <c r="T19" s="25"/>
      <c r="W19" s="20"/>
      <c r="X19" s="20"/>
      <c r="Y19" s="20"/>
      <c r="Z19" s="20"/>
      <c r="AA19" s="20"/>
      <c r="AE19" s="20"/>
      <c r="AF19" s="20"/>
      <c r="AG19" s="20"/>
      <c r="AH19" s="20"/>
      <c r="AI19" s="20"/>
      <c r="AJ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BA19" s="27"/>
      <c r="BC19" s="20"/>
      <c r="BD19" s="20"/>
      <c r="BE19" s="20"/>
      <c r="BF19" s="20"/>
      <c r="BG19" s="27"/>
      <c r="BI19" s="20"/>
      <c r="BJ19" s="20"/>
      <c r="BK19" s="20"/>
    </row>
    <row r="20" spans="1:63" x14ac:dyDescent="0.3">
      <c r="A20" s="118" t="s">
        <v>13</v>
      </c>
      <c r="B20"/>
      <c r="C20" s="168">
        <v>261.10000000000002</v>
      </c>
      <c r="D20" s="169"/>
      <c r="E20" s="168">
        <v>194.3</v>
      </c>
      <c r="F20" s="276"/>
      <c r="G20" s="234"/>
      <c r="H20" s="163"/>
      <c r="I20" s="234"/>
      <c r="J20" s="276"/>
      <c r="K20" s="20"/>
      <c r="L20" s="25"/>
      <c r="S20" s="20"/>
      <c r="T20" s="25"/>
      <c r="AA20" s="20"/>
      <c r="AE20" s="22"/>
      <c r="AF20" s="22"/>
      <c r="AG20" s="22"/>
      <c r="AH20" s="22"/>
      <c r="AI20" s="20"/>
      <c r="AJ20" s="20"/>
      <c r="AM20" s="22"/>
      <c r="AN20" s="22"/>
      <c r="AO20" s="22"/>
      <c r="AP20" s="22"/>
      <c r="AQ20" s="20"/>
      <c r="AR20" s="20"/>
      <c r="AS20" s="20"/>
      <c r="AT20" s="27"/>
      <c r="AW20" s="20"/>
      <c r="AX20" s="20"/>
      <c r="AY20" s="20"/>
      <c r="BC20" s="20"/>
      <c r="BD20" s="20"/>
      <c r="BE20" s="20"/>
      <c r="BF20" s="20"/>
      <c r="BI20" s="20"/>
      <c r="BJ20" s="20"/>
      <c r="BK20" s="20"/>
    </row>
    <row r="21" spans="1:63" x14ac:dyDescent="0.3">
      <c r="A21"/>
      <c r="B21"/>
      <c r="C21" s="170"/>
      <c r="D21" s="169"/>
      <c r="E21" s="170"/>
      <c r="F21" s="276"/>
      <c r="G21" s="295"/>
      <c r="H21" s="163"/>
      <c r="I21" s="295"/>
      <c r="J21" s="276"/>
      <c r="K21" s="20"/>
      <c r="L21" s="25"/>
      <c r="O21" s="20"/>
      <c r="P21" s="20"/>
      <c r="Q21" s="20"/>
      <c r="R21" s="20"/>
      <c r="S21" s="20"/>
      <c r="T21" s="25"/>
      <c r="W21" s="20"/>
      <c r="X21" s="20"/>
      <c r="Y21" s="20"/>
      <c r="Z21" s="20"/>
      <c r="AA21" s="20"/>
      <c r="AE21" s="20"/>
      <c r="AF21" s="20"/>
      <c r="AG21" s="20"/>
      <c r="AH21" s="20"/>
      <c r="AI21" s="20"/>
      <c r="AJ21" s="20"/>
      <c r="AM21" s="20"/>
      <c r="AP21" s="39"/>
      <c r="AQ21" s="20"/>
      <c r="AR21" s="20"/>
      <c r="AS21" s="20"/>
      <c r="AT21" s="20"/>
      <c r="AY21" s="20"/>
      <c r="BA21" s="27"/>
      <c r="BC21" s="20"/>
      <c r="BD21" s="20"/>
      <c r="BE21" s="20"/>
      <c r="BF21" s="20"/>
      <c r="BG21" s="27"/>
      <c r="BI21" s="20"/>
      <c r="BJ21" s="20"/>
      <c r="BK21" s="20"/>
    </row>
    <row r="22" spans="1:63" x14ac:dyDescent="0.3">
      <c r="A22" t="s">
        <v>109</v>
      </c>
      <c r="B22"/>
      <c r="C22" s="168">
        <v>73.7</v>
      </c>
      <c r="D22" s="169"/>
      <c r="E22" s="168">
        <v>97.5</v>
      </c>
      <c r="F22" s="276"/>
      <c r="G22" s="234"/>
      <c r="H22" s="163"/>
      <c r="I22" s="234"/>
      <c r="J22" s="276"/>
      <c r="K22" s="20"/>
      <c r="L22" s="25"/>
      <c r="O22" s="20"/>
      <c r="P22" s="20"/>
      <c r="Q22" s="20"/>
      <c r="R22" s="20"/>
      <c r="S22" s="20"/>
      <c r="T22" s="25"/>
      <c r="W22" s="20"/>
      <c r="X22" s="20"/>
      <c r="Y22" s="20"/>
      <c r="Z22" s="20"/>
      <c r="AA22" s="20"/>
      <c r="AE22" s="20"/>
      <c r="AF22" s="20"/>
      <c r="AG22" s="20"/>
      <c r="AH22" s="20"/>
      <c r="AI22" s="20"/>
      <c r="AJ22" s="22"/>
      <c r="AM22" s="22"/>
      <c r="AN22" s="22"/>
      <c r="AO22" s="22"/>
      <c r="AP22" s="22"/>
      <c r="AQ22" s="20"/>
      <c r="AR22" s="20"/>
      <c r="AS22" s="20"/>
      <c r="AT22" s="20"/>
      <c r="AU22" s="22"/>
      <c r="AV22" s="22"/>
      <c r="AW22" s="22"/>
      <c r="AX22" s="22"/>
      <c r="AY22" s="20"/>
      <c r="BA22" s="27"/>
      <c r="BC22" s="20"/>
      <c r="BD22" s="20"/>
      <c r="BE22" s="20"/>
      <c r="BF22" s="20"/>
      <c r="BG22" s="27"/>
      <c r="BI22" s="20"/>
      <c r="BJ22" s="20"/>
      <c r="BK22" s="20"/>
    </row>
    <row r="23" spans="1:63" x14ac:dyDescent="0.3">
      <c r="A23" t="s">
        <v>14</v>
      </c>
      <c r="B23"/>
      <c r="C23" s="170">
        <v>-35.1</v>
      </c>
      <c r="D23" s="169"/>
      <c r="E23" s="170">
        <v>-40.5</v>
      </c>
      <c r="F23" s="276"/>
      <c r="G23" s="295"/>
      <c r="H23" s="163"/>
      <c r="I23" s="295"/>
      <c r="J23" s="276"/>
      <c r="K23" s="20"/>
      <c r="L23" s="25"/>
      <c r="O23" s="22"/>
      <c r="P23" s="22"/>
      <c r="Q23" s="22"/>
      <c r="R23" s="22"/>
      <c r="S23" s="20"/>
      <c r="T23" s="25"/>
      <c r="W23" s="22"/>
      <c r="X23" s="22"/>
      <c r="Y23" s="22"/>
      <c r="Z23" s="22"/>
      <c r="AA23" s="20"/>
      <c r="AE23" s="22"/>
      <c r="AF23" s="22"/>
      <c r="AG23" s="22"/>
      <c r="AH23" s="22"/>
      <c r="AI23" s="20"/>
      <c r="AJ23" s="20"/>
      <c r="AM23" s="22"/>
      <c r="AN23" s="22"/>
      <c r="AO23" s="22"/>
      <c r="AP23" s="22"/>
      <c r="AQ23" s="20"/>
      <c r="AR23" s="20"/>
      <c r="AS23" s="20"/>
      <c r="AT23" s="20"/>
      <c r="AU23" s="22"/>
      <c r="AV23" s="22"/>
      <c r="AW23" s="22"/>
      <c r="AX23" s="22"/>
      <c r="AY23" s="20"/>
      <c r="BA23" s="27"/>
      <c r="BC23" s="20"/>
      <c r="BD23" s="20"/>
      <c r="BE23" s="20"/>
      <c r="BF23" s="20"/>
      <c r="BG23" s="27"/>
      <c r="BI23" s="20"/>
      <c r="BJ23" s="20"/>
      <c r="BK23" s="20"/>
    </row>
    <row r="24" spans="1:63" x14ac:dyDescent="0.3">
      <c r="A24" t="s">
        <v>15</v>
      </c>
      <c r="B24"/>
      <c r="C24" s="172">
        <v>-37.799999999999997</v>
      </c>
      <c r="D24" s="169"/>
      <c r="E24" s="170">
        <v>-77.7</v>
      </c>
      <c r="F24" s="276"/>
      <c r="G24" s="296"/>
      <c r="H24" s="163"/>
      <c r="I24" s="295"/>
      <c r="J24" s="276"/>
      <c r="K24" s="20"/>
      <c r="L24" s="25"/>
      <c r="O24" s="20"/>
      <c r="P24" s="20"/>
      <c r="Q24" s="20"/>
      <c r="R24" s="20"/>
      <c r="S24" s="20"/>
      <c r="T24" s="25"/>
      <c r="W24" s="20"/>
      <c r="X24" s="20"/>
      <c r="Y24" s="20"/>
      <c r="Z24" s="20"/>
      <c r="AA24" s="20"/>
      <c r="AE24" s="20"/>
      <c r="AF24" s="20"/>
      <c r="AG24" s="20"/>
      <c r="AH24" s="20"/>
      <c r="AI24" s="20"/>
      <c r="AJ24" s="20"/>
      <c r="AM24" s="22"/>
      <c r="AN24" s="22"/>
      <c r="AO24" s="22"/>
      <c r="AP24" s="22"/>
      <c r="AQ24" s="20"/>
      <c r="AR24" s="20"/>
      <c r="AS24" s="20"/>
      <c r="AT24" s="20"/>
      <c r="AU24" s="22"/>
      <c r="AV24" s="22"/>
      <c r="AW24" s="22"/>
      <c r="AX24" s="22"/>
      <c r="AY24" s="20"/>
      <c r="BA24" s="27"/>
      <c r="BC24" s="20"/>
      <c r="BD24" s="20"/>
      <c r="BE24" s="20"/>
      <c r="BF24" s="20"/>
      <c r="BG24" s="27"/>
      <c r="BI24" s="20"/>
      <c r="BJ24" s="20"/>
      <c r="BK24" s="20"/>
    </row>
    <row r="25" spans="1:63" x14ac:dyDescent="0.3">
      <c r="A25" s="118" t="s">
        <v>16</v>
      </c>
      <c r="B25"/>
      <c r="C25" s="170">
        <v>-14.8</v>
      </c>
      <c r="D25" s="169"/>
      <c r="E25" s="170">
        <v>-14.8</v>
      </c>
      <c r="F25" s="276"/>
      <c r="G25" s="295"/>
      <c r="H25" s="163"/>
      <c r="I25" s="295"/>
      <c r="J25" s="276"/>
      <c r="K25" s="20"/>
      <c r="L25" s="25"/>
      <c r="O25" s="20"/>
      <c r="P25" s="20"/>
      <c r="Q25" s="20"/>
      <c r="R25" s="20"/>
      <c r="S25" s="20"/>
      <c r="T25" s="25"/>
      <c r="W25" s="20"/>
      <c r="X25" s="20"/>
      <c r="Y25" s="20"/>
      <c r="Z25" s="20"/>
      <c r="AA25" s="20"/>
      <c r="AE25" s="20"/>
      <c r="AF25" s="20"/>
      <c r="AG25" s="20"/>
      <c r="AH25" s="20"/>
      <c r="AI25" s="20"/>
      <c r="AJ25" s="20"/>
      <c r="AM25" s="22"/>
      <c r="AN25" s="22"/>
      <c r="AO25" s="22"/>
      <c r="AP25" s="22"/>
      <c r="AQ25" s="20"/>
      <c r="AR25" s="20"/>
      <c r="AS25" s="20"/>
      <c r="AT25" s="20"/>
      <c r="AU25" s="20"/>
      <c r="AV25" s="20"/>
      <c r="AW25" s="20"/>
      <c r="AX25" s="20"/>
      <c r="AY25" s="20"/>
      <c r="BC25" s="20"/>
      <c r="BD25" s="20"/>
      <c r="BE25" s="20"/>
      <c r="BF25" s="20"/>
      <c r="BI25" s="20"/>
      <c r="BJ25" s="20"/>
      <c r="BK25" s="20"/>
    </row>
    <row r="26" spans="1:63" x14ac:dyDescent="0.3">
      <c r="A26"/>
      <c r="B26"/>
      <c r="C26" s="171"/>
      <c r="D26" s="169"/>
      <c r="E26" s="171"/>
      <c r="F26" s="276"/>
      <c r="G26" s="295"/>
      <c r="H26" s="163"/>
      <c r="I26" s="295"/>
      <c r="J26" s="276"/>
      <c r="K26" s="20"/>
      <c r="L26" s="25"/>
      <c r="O26" s="20"/>
      <c r="P26" s="20"/>
      <c r="Q26" s="20"/>
      <c r="R26" s="20"/>
      <c r="S26" s="20"/>
      <c r="T26" s="25"/>
      <c r="W26" s="20"/>
      <c r="X26" s="20"/>
      <c r="Y26" s="20"/>
      <c r="Z26" s="20"/>
      <c r="AA26" s="20"/>
      <c r="AD26" s="20"/>
      <c r="AE26" s="20"/>
      <c r="AF26" s="20"/>
      <c r="AG26" s="20"/>
      <c r="AH26" s="20"/>
      <c r="AI26" s="20"/>
      <c r="AJ26" s="22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BA26" s="27"/>
      <c r="BC26" s="20"/>
      <c r="BD26" s="20"/>
      <c r="BE26" s="20"/>
      <c r="BF26" s="20"/>
      <c r="BG26" s="27"/>
      <c r="BI26" s="20"/>
      <c r="BJ26" s="20"/>
      <c r="BK26" s="20"/>
    </row>
    <row r="27" spans="1:63" x14ac:dyDescent="0.3">
      <c r="A27" t="s">
        <v>131</v>
      </c>
      <c r="B27"/>
      <c r="C27" s="170">
        <v>247.1</v>
      </c>
      <c r="D27" s="169"/>
      <c r="E27" s="170">
        <v>158.80000000000001</v>
      </c>
      <c r="F27" s="277"/>
      <c r="G27" s="295"/>
      <c r="H27" s="163"/>
      <c r="I27" s="295"/>
      <c r="J27" s="277"/>
      <c r="K27" s="20"/>
      <c r="L27" s="25"/>
      <c r="O27" s="22"/>
      <c r="P27" s="22"/>
      <c r="Q27" s="22"/>
      <c r="R27" s="22"/>
      <c r="S27" s="20"/>
      <c r="T27" s="25"/>
      <c r="W27" s="22"/>
      <c r="X27" s="22"/>
      <c r="Y27" s="22"/>
      <c r="Z27" s="22"/>
      <c r="AA27" s="20"/>
      <c r="AE27" s="22"/>
      <c r="AF27" s="22"/>
      <c r="AG27" s="22"/>
      <c r="AH27" s="22"/>
      <c r="AI27" s="20"/>
      <c r="AJ27" s="20"/>
      <c r="AM27" s="22"/>
      <c r="AN27" s="22"/>
      <c r="AO27" s="22"/>
      <c r="AP27" s="22"/>
      <c r="AQ27" s="20"/>
      <c r="AR27" s="20"/>
      <c r="AS27" s="20"/>
      <c r="AU27" s="22"/>
      <c r="AV27" s="22"/>
      <c r="AW27" s="22"/>
      <c r="AX27" s="22"/>
      <c r="AY27" s="20"/>
      <c r="BA27" s="27"/>
      <c r="BC27" s="20"/>
      <c r="BD27" s="20"/>
      <c r="BE27" s="20"/>
      <c r="BF27" s="20"/>
      <c r="BG27" s="27"/>
      <c r="BI27" s="20"/>
      <c r="BJ27" s="20"/>
      <c r="BK27" s="20"/>
    </row>
    <row r="28" spans="1:63" x14ac:dyDescent="0.3">
      <c r="A28" s="118" t="s">
        <v>113</v>
      </c>
      <c r="B28"/>
      <c r="C28" s="172">
        <v>79.900000000000006</v>
      </c>
      <c r="D28" s="182"/>
      <c r="E28" s="170">
        <v>53.1</v>
      </c>
      <c r="F28" s="276"/>
      <c r="G28" s="296"/>
      <c r="H28" s="297"/>
      <c r="I28" s="295"/>
      <c r="J28" s="276"/>
      <c r="K28" s="20"/>
      <c r="L28" s="25"/>
      <c r="O28" s="20"/>
      <c r="P28" s="20"/>
      <c r="Q28" s="20"/>
      <c r="R28" s="20"/>
      <c r="S28" s="20"/>
      <c r="T28" s="25"/>
      <c r="W28" s="20"/>
      <c r="X28" s="20"/>
      <c r="Y28" s="20"/>
      <c r="Z28" s="20"/>
      <c r="AA28" s="20"/>
      <c r="AE28" s="22"/>
      <c r="AF28" s="22"/>
      <c r="AG28" s="22"/>
      <c r="AH28" s="22"/>
      <c r="AI28" s="20"/>
      <c r="AJ28" s="20"/>
      <c r="AM28" s="22"/>
      <c r="AN28" s="22"/>
      <c r="AO28" s="22"/>
      <c r="AP28" s="22"/>
      <c r="AQ28" s="20"/>
      <c r="AR28" s="20"/>
      <c r="AS28" s="20"/>
      <c r="AU28" s="20"/>
      <c r="AV28" s="20"/>
      <c r="AW28" s="20"/>
      <c r="AX28" s="20"/>
      <c r="AY28" s="20"/>
      <c r="BC28" s="20"/>
      <c r="BD28" s="20"/>
      <c r="BE28" s="20"/>
      <c r="BF28" s="20"/>
      <c r="BI28" s="20"/>
      <c r="BJ28" s="20"/>
      <c r="BK28" s="20"/>
    </row>
    <row r="29" spans="1:63" x14ac:dyDescent="0.3">
      <c r="A29"/>
      <c r="B29"/>
      <c r="C29" s="171"/>
      <c r="D29" s="169"/>
      <c r="E29" s="171"/>
      <c r="F29" s="276"/>
      <c r="G29" s="295"/>
      <c r="H29" s="163"/>
      <c r="I29" s="295"/>
      <c r="J29" s="276"/>
      <c r="K29" s="20"/>
      <c r="L29" s="25"/>
      <c r="O29" s="20"/>
      <c r="P29" s="20"/>
      <c r="Q29" s="20"/>
      <c r="R29" s="20"/>
      <c r="S29" s="20"/>
      <c r="T29" s="25"/>
      <c r="W29" s="20"/>
      <c r="X29" s="20"/>
      <c r="Y29" s="20"/>
      <c r="Z29" s="20"/>
      <c r="AA29" s="20"/>
      <c r="AE29" s="20"/>
      <c r="AF29" s="20"/>
      <c r="AG29" s="20"/>
      <c r="AH29" s="20"/>
      <c r="AI29" s="20"/>
      <c r="AJ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BA29" s="27"/>
      <c r="BC29" s="20"/>
      <c r="BD29" s="20"/>
      <c r="BE29" s="20"/>
      <c r="BF29" s="20"/>
      <c r="BG29" s="27"/>
      <c r="BI29" s="20"/>
      <c r="BJ29" s="20"/>
      <c r="BK29" s="20"/>
    </row>
    <row r="30" spans="1:63" hidden="1" x14ac:dyDescent="0.3">
      <c r="A30" s="118" t="s">
        <v>132</v>
      </c>
      <c r="B30"/>
      <c r="C30" s="170">
        <v>167.2</v>
      </c>
      <c r="D30" s="169"/>
      <c r="E30" s="170">
        <v>105.7</v>
      </c>
      <c r="F30" s="284" t="s">
        <v>26</v>
      </c>
      <c r="G30" s="295"/>
      <c r="H30" s="163"/>
      <c r="I30" s="295"/>
      <c r="J30" s="284"/>
      <c r="K30" s="20"/>
      <c r="L30" s="25"/>
      <c r="O30" s="20"/>
      <c r="P30" s="20"/>
      <c r="Q30" s="20"/>
      <c r="R30" s="20"/>
      <c r="S30" s="20"/>
      <c r="T30" s="25"/>
      <c r="W30" s="20"/>
      <c r="X30" s="20"/>
      <c r="Y30" s="20"/>
      <c r="Z30" s="20"/>
      <c r="AA30" s="20"/>
      <c r="AE30" s="20"/>
      <c r="AF30" s="20"/>
      <c r="AG30" s="20"/>
      <c r="AH30" s="20"/>
      <c r="AI30" s="20"/>
      <c r="AJ30" s="20"/>
      <c r="AM30" s="20"/>
      <c r="AN30" s="20"/>
      <c r="AO30" s="20"/>
      <c r="AP30" s="20"/>
      <c r="AQ30" s="20"/>
      <c r="AR30" s="20"/>
      <c r="AS30" s="20"/>
      <c r="AU30" s="20"/>
      <c r="AV30" s="20"/>
      <c r="AW30" s="20"/>
      <c r="AX30" s="20"/>
      <c r="AY30" s="20"/>
      <c r="BA30" s="27"/>
      <c r="BC30" s="20"/>
      <c r="BD30" s="20"/>
      <c r="BE30" s="20"/>
      <c r="BF30" s="20"/>
      <c r="BG30" s="27"/>
      <c r="BI30" s="20"/>
      <c r="BJ30" s="20"/>
      <c r="BK30" s="20"/>
    </row>
    <row r="31" spans="1:63" hidden="1" x14ac:dyDescent="0.3">
      <c r="A31" s="190" t="s">
        <v>133</v>
      </c>
      <c r="B31"/>
      <c r="C31" s="196">
        <v>0</v>
      </c>
      <c r="D31" s="169"/>
      <c r="E31" s="196">
        <v>0</v>
      </c>
      <c r="F31" s="277"/>
      <c r="G31" s="295"/>
      <c r="H31" s="163"/>
      <c r="I31" s="295"/>
      <c r="J31" s="277"/>
      <c r="K31" s="20"/>
      <c r="L31" s="25"/>
      <c r="O31" s="22"/>
      <c r="P31" s="22"/>
      <c r="Q31" s="22"/>
      <c r="R31" s="22"/>
      <c r="S31" s="20"/>
      <c r="T31" s="25"/>
      <c r="W31" s="22"/>
      <c r="X31" s="22"/>
      <c r="Y31" s="22"/>
      <c r="Z31" s="22"/>
      <c r="AA31" s="20"/>
      <c r="AE31" s="22"/>
      <c r="AF31" s="22"/>
      <c r="AG31" s="22"/>
      <c r="AH31" s="22"/>
      <c r="AI31" s="20"/>
      <c r="AJ31" s="20"/>
      <c r="AM31" s="22"/>
      <c r="AN31" s="22"/>
      <c r="AO31" s="22"/>
      <c r="AP31" s="22"/>
      <c r="AQ31" s="20"/>
      <c r="AR31" s="20"/>
      <c r="AS31" s="20"/>
      <c r="AU31" s="22"/>
      <c r="AV31" s="22"/>
      <c r="AW31" s="22"/>
      <c r="AX31" s="22"/>
      <c r="AY31" s="20"/>
      <c r="BA31" s="27"/>
      <c r="BC31" s="20"/>
      <c r="BD31" s="20"/>
      <c r="BE31" s="20"/>
      <c r="BF31" s="20"/>
      <c r="BG31" s="27"/>
      <c r="BI31" s="20"/>
      <c r="BJ31" s="20"/>
      <c r="BK31" s="20"/>
    </row>
    <row r="32" spans="1:63" ht="15.75" hidden="1" customHeight="1" x14ac:dyDescent="0.3">
      <c r="A32" s="190"/>
      <c r="B32"/>
      <c r="C32" s="170"/>
      <c r="D32" s="169"/>
      <c r="E32" s="170"/>
      <c r="F32" s="276"/>
      <c r="G32" s="295"/>
      <c r="H32" s="163"/>
      <c r="I32" s="295"/>
      <c r="J32" s="276"/>
      <c r="K32" s="197"/>
      <c r="R32" s="22"/>
      <c r="S32" s="20"/>
      <c r="Z32" s="22"/>
      <c r="AA32" s="20"/>
      <c r="AI32" s="20"/>
      <c r="AM32" s="22"/>
      <c r="AN32" s="22"/>
      <c r="AO32" s="22"/>
      <c r="AP32" s="22"/>
      <c r="AQ32" s="20"/>
      <c r="AR32" s="20"/>
      <c r="AS32" s="20"/>
      <c r="AU32" s="22"/>
      <c r="AV32" s="22"/>
      <c r="AW32" s="22"/>
      <c r="AX32" s="22"/>
      <c r="AY32" s="20"/>
      <c r="BA32" s="27"/>
      <c r="BC32" s="20"/>
      <c r="BD32" s="20"/>
      <c r="BE32" s="20"/>
      <c r="BF32" s="20"/>
      <c r="BG32" s="27"/>
      <c r="BI32" s="20"/>
      <c r="BJ32" s="20"/>
      <c r="BK32" s="20"/>
    </row>
    <row r="33" spans="1:74" ht="15.75" customHeight="1" x14ac:dyDescent="0.3">
      <c r="A33" s="190" t="s">
        <v>134</v>
      </c>
      <c r="B33"/>
      <c r="C33" s="170">
        <v>167.2</v>
      </c>
      <c r="D33" s="169"/>
      <c r="E33" s="170">
        <v>105.7</v>
      </c>
      <c r="F33" s="284" t="s">
        <v>26</v>
      </c>
      <c r="G33" s="295"/>
      <c r="H33" s="163"/>
      <c r="I33" s="295"/>
      <c r="J33" s="284"/>
      <c r="K33" s="197"/>
      <c r="O33" s="20"/>
      <c r="P33" s="20"/>
      <c r="Q33" s="20"/>
      <c r="R33" s="22"/>
      <c r="S33" s="20"/>
      <c r="T33" s="20"/>
      <c r="U33" s="20"/>
      <c r="V33" s="20"/>
      <c r="W33" s="20"/>
      <c r="X33" s="20"/>
      <c r="Y33" s="20"/>
      <c r="Z33" s="22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N33" s="22"/>
      <c r="AO33" s="22"/>
      <c r="AP33" s="22"/>
      <c r="AQ33" s="20"/>
      <c r="AR33" s="20"/>
      <c r="AS33" s="20"/>
      <c r="AT33" s="20"/>
      <c r="AU33" s="22"/>
      <c r="AV33" s="22"/>
      <c r="AW33" s="22"/>
      <c r="AX33" s="22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</row>
    <row r="34" spans="1:74" ht="15.75" customHeight="1" x14ac:dyDescent="0.3">
      <c r="A34" s="190" t="s">
        <v>125</v>
      </c>
      <c r="B34"/>
      <c r="C34" s="170">
        <v>-19.5</v>
      </c>
      <c r="D34" s="169"/>
      <c r="E34" s="170">
        <v>0</v>
      </c>
      <c r="F34" s="276"/>
      <c r="G34" s="295"/>
      <c r="H34" s="163"/>
      <c r="I34" s="295"/>
      <c r="J34" s="276"/>
      <c r="K34" s="20"/>
      <c r="L34" s="25"/>
      <c r="O34" s="22"/>
      <c r="P34" s="20"/>
      <c r="Q34" s="22"/>
      <c r="R34" s="22"/>
      <c r="S34" s="20"/>
      <c r="T34" s="25"/>
      <c r="W34" s="22"/>
      <c r="X34" s="20"/>
      <c r="Y34" s="22"/>
      <c r="Z34" s="22"/>
      <c r="AA34" s="20"/>
      <c r="AE34" s="22"/>
      <c r="AF34" s="22"/>
      <c r="AG34" s="22"/>
      <c r="AH34" s="22"/>
      <c r="AI34" s="20"/>
      <c r="AJ34" s="20"/>
      <c r="AM34" s="22"/>
      <c r="AN34" s="22"/>
      <c r="AO34" s="22"/>
      <c r="AP34" s="22"/>
      <c r="AQ34" s="20"/>
      <c r="AR34" s="20"/>
      <c r="AS34" s="20"/>
      <c r="AU34" s="20"/>
      <c r="AV34" s="22"/>
      <c r="AW34" s="22"/>
      <c r="AX34" s="22"/>
      <c r="AY34" s="20"/>
      <c r="BC34" s="20"/>
      <c r="BD34" s="20"/>
      <c r="BE34" s="20"/>
      <c r="BF34" s="20"/>
      <c r="BI34" s="20"/>
      <c r="BJ34" s="20"/>
      <c r="BK34" s="20"/>
    </row>
    <row r="35" spans="1:74" x14ac:dyDescent="0.3">
      <c r="A35" s="190" t="s">
        <v>200</v>
      </c>
      <c r="B35"/>
      <c r="C35" s="170">
        <v>31</v>
      </c>
      <c r="D35" s="169"/>
      <c r="E35" s="170">
        <v>0</v>
      </c>
      <c r="F35" s="276"/>
      <c r="G35" s="295"/>
      <c r="H35" s="163"/>
      <c r="I35" s="295"/>
      <c r="J35" s="276"/>
      <c r="K35" s="20"/>
      <c r="L35" s="25"/>
      <c r="O35" s="20"/>
      <c r="P35" s="20"/>
      <c r="Q35" s="20"/>
      <c r="R35" s="20"/>
      <c r="S35" s="20"/>
      <c r="T35" s="25"/>
      <c r="W35" s="20"/>
      <c r="X35" s="20"/>
      <c r="Y35" s="20"/>
      <c r="Z35" s="20"/>
      <c r="AA35" s="20"/>
      <c r="AE35" s="20"/>
      <c r="AF35" s="20"/>
      <c r="AG35" s="20"/>
      <c r="AH35" s="20"/>
      <c r="AI35" s="20"/>
      <c r="AJ35" s="20"/>
      <c r="AM35" s="20"/>
      <c r="AN35" s="20"/>
      <c r="AO35" s="20"/>
      <c r="AP35" s="20"/>
      <c r="AQ35" s="20"/>
      <c r="AR35" s="20"/>
      <c r="AS35" s="20"/>
      <c r="AU35" s="20"/>
      <c r="AV35" s="20"/>
      <c r="AW35" s="20"/>
      <c r="AX35" s="20"/>
      <c r="AY35" s="20"/>
      <c r="BA35" s="27"/>
      <c r="BC35" s="25"/>
      <c r="BD35" s="25"/>
      <c r="BE35" s="25"/>
      <c r="BF35" s="25"/>
      <c r="BG35" s="27"/>
      <c r="BI35" s="25"/>
      <c r="BJ35" s="25"/>
      <c r="BK35" s="25"/>
      <c r="BL35" s="33"/>
    </row>
    <row r="36" spans="1:74" x14ac:dyDescent="0.3">
      <c r="A36" s="190" t="s">
        <v>126</v>
      </c>
      <c r="B36"/>
      <c r="C36" s="170">
        <v>0</v>
      </c>
      <c r="D36" s="170"/>
      <c r="E36" s="170">
        <v>-81.3</v>
      </c>
      <c r="F36" s="275"/>
      <c r="G36" s="295"/>
      <c r="H36" s="295"/>
      <c r="I36" s="295"/>
      <c r="J36" s="275"/>
      <c r="K36" s="25"/>
      <c r="L36" s="25"/>
      <c r="O36" s="25"/>
      <c r="P36" s="25"/>
      <c r="Q36" s="25"/>
      <c r="R36" s="25"/>
      <c r="S36" s="25"/>
      <c r="T36" s="25"/>
      <c r="W36" s="25"/>
      <c r="X36" s="25"/>
      <c r="Y36" s="25"/>
      <c r="Z36" s="25"/>
      <c r="AA36" s="25"/>
      <c r="AE36" s="25"/>
      <c r="AF36" s="25"/>
      <c r="AG36" s="25"/>
      <c r="AH36" s="25"/>
      <c r="AI36" s="25"/>
      <c r="AJ36" s="25"/>
      <c r="AM36" s="25"/>
      <c r="AN36" s="25"/>
      <c r="AO36" s="25"/>
      <c r="AP36" s="25"/>
      <c r="AQ36" s="25"/>
      <c r="AR36" s="25"/>
      <c r="AS36" s="25"/>
      <c r="AU36" s="25"/>
      <c r="AV36" s="25"/>
      <c r="AW36" s="25"/>
      <c r="AX36" s="25"/>
      <c r="AY36" s="25"/>
      <c r="BC36" s="20"/>
      <c r="BD36" s="20"/>
      <c r="BE36" s="20"/>
      <c r="BF36" s="20"/>
      <c r="BI36" s="20"/>
      <c r="BJ36" s="20"/>
      <c r="BK36" s="20"/>
    </row>
    <row r="37" spans="1:74" x14ac:dyDescent="0.3">
      <c r="A37" s="118" t="s">
        <v>18</v>
      </c>
      <c r="B37"/>
      <c r="C37" s="172">
        <v>-44.7</v>
      </c>
      <c r="D37" s="169"/>
      <c r="E37" s="173">
        <v>-12.7</v>
      </c>
      <c r="F37" s="276"/>
      <c r="G37" s="296"/>
      <c r="H37" s="163"/>
      <c r="I37" s="298"/>
      <c r="J37" s="276"/>
      <c r="K37" s="20"/>
      <c r="L37" s="25"/>
      <c r="O37" s="20"/>
      <c r="P37" s="20"/>
      <c r="Q37" s="20"/>
      <c r="R37" s="20"/>
      <c r="S37" s="20"/>
      <c r="T37" s="25"/>
      <c r="W37" s="20"/>
      <c r="X37" s="20"/>
      <c r="Y37" s="20"/>
      <c r="Z37" s="20"/>
      <c r="AA37" s="20"/>
      <c r="AE37" s="20"/>
      <c r="AF37" s="20"/>
      <c r="AG37" s="20"/>
      <c r="AH37" s="20"/>
      <c r="AI37" s="20"/>
      <c r="AJ37" s="20"/>
      <c r="AM37" s="20"/>
      <c r="AN37" s="20"/>
      <c r="AO37" s="20"/>
      <c r="AP37" s="20"/>
      <c r="AQ37" s="20"/>
      <c r="AR37" s="20"/>
      <c r="AS37" s="20"/>
      <c r="AU37" s="20"/>
      <c r="AV37" s="20"/>
      <c r="AW37" s="20"/>
      <c r="AX37" s="20"/>
      <c r="AY37" s="20"/>
      <c r="BA37" s="27"/>
      <c r="BC37" s="20"/>
      <c r="BD37" s="20"/>
      <c r="BE37" s="20"/>
      <c r="BF37" s="20"/>
      <c r="BG37" s="27"/>
      <c r="BI37" s="20"/>
      <c r="BJ37" s="20"/>
      <c r="BK37" s="20"/>
    </row>
    <row r="38" spans="1:74" ht="15.75" customHeight="1" x14ac:dyDescent="0.3">
      <c r="A38" t="s">
        <v>17</v>
      </c>
      <c r="B38"/>
      <c r="C38" s="170">
        <v>-9</v>
      </c>
      <c r="D38" s="169"/>
      <c r="E38" s="170">
        <v>-16.5</v>
      </c>
      <c r="F38" s="278"/>
      <c r="G38" s="295"/>
      <c r="H38" s="163"/>
      <c r="I38" s="295"/>
      <c r="J38" s="278"/>
      <c r="K38" s="20"/>
      <c r="L38" s="25"/>
      <c r="O38" s="22"/>
      <c r="P38" s="22"/>
      <c r="Q38" s="22"/>
      <c r="R38" s="22"/>
      <c r="S38" s="20"/>
      <c r="T38" s="25"/>
      <c r="W38" s="22"/>
      <c r="X38" s="22"/>
      <c r="Y38" s="22"/>
      <c r="Z38" s="22"/>
      <c r="AA38" s="20"/>
      <c r="AE38" s="22"/>
      <c r="AF38" s="22"/>
      <c r="AG38" s="22"/>
      <c r="AH38" s="22"/>
      <c r="AI38" s="20"/>
      <c r="AJ38" s="20"/>
      <c r="AM38" s="20"/>
      <c r="AN38" s="20"/>
      <c r="AO38" s="20"/>
      <c r="AP38" s="20"/>
      <c r="AQ38" s="20"/>
      <c r="AR38" s="20"/>
      <c r="AS38" s="20"/>
      <c r="AU38" s="20"/>
      <c r="AV38" s="20"/>
      <c r="AW38" s="20"/>
      <c r="AX38" s="20"/>
      <c r="AY38" s="20"/>
      <c r="BC38" s="20"/>
      <c r="BD38" s="20"/>
      <c r="BE38" s="20"/>
      <c r="BF38" s="20"/>
      <c r="BI38" s="20"/>
      <c r="BJ38" s="20"/>
      <c r="BK38" s="20"/>
    </row>
    <row r="39" spans="1:74" ht="15.75" hidden="1" customHeight="1" x14ac:dyDescent="0.3">
      <c r="A39" s="118" t="s">
        <v>135</v>
      </c>
      <c r="B39"/>
      <c r="C39" s="172">
        <v>0</v>
      </c>
      <c r="D39" s="169"/>
      <c r="E39" s="173">
        <v>0</v>
      </c>
      <c r="F39" s="276"/>
      <c r="G39" s="296"/>
      <c r="H39" s="163"/>
      <c r="I39" s="298"/>
      <c r="J39" s="276"/>
      <c r="K39" s="20"/>
      <c r="L39" s="25"/>
      <c r="O39" s="20"/>
      <c r="P39" s="20"/>
      <c r="Q39" s="20"/>
      <c r="R39" s="20"/>
      <c r="S39" s="20"/>
      <c r="T39" s="25"/>
      <c r="W39" s="20"/>
      <c r="X39" s="20"/>
      <c r="Y39" s="20"/>
      <c r="Z39" s="20"/>
      <c r="AA39" s="20"/>
      <c r="AE39" s="20"/>
      <c r="AF39" s="20"/>
      <c r="AG39" s="20"/>
      <c r="AH39" s="20"/>
      <c r="AI39" s="20"/>
      <c r="AJ39" s="20"/>
      <c r="AM39" s="20"/>
      <c r="AN39" s="20"/>
      <c r="AO39" s="20"/>
      <c r="AP39" s="20"/>
      <c r="AQ39" s="20"/>
      <c r="AR39" s="20"/>
      <c r="AS39" s="20"/>
      <c r="AU39" s="20"/>
      <c r="AV39" s="20"/>
      <c r="AW39" s="20"/>
      <c r="AX39" s="20"/>
      <c r="AY39" s="20"/>
      <c r="BA39" s="27"/>
      <c r="BB39" s="25"/>
      <c r="BC39" s="25"/>
      <c r="BD39" s="25"/>
      <c r="BE39" s="25"/>
      <c r="BF39" s="25"/>
      <c r="BG39" s="27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74" ht="16.5" hidden="1" customHeight="1" x14ac:dyDescent="0.3">
      <c r="A40" s="190" t="s">
        <v>136</v>
      </c>
      <c r="B40"/>
      <c r="C40" s="172">
        <v>0</v>
      </c>
      <c r="D40" s="169"/>
      <c r="E40" s="173">
        <v>0</v>
      </c>
      <c r="F40" s="275"/>
      <c r="G40" s="296"/>
      <c r="H40" s="163"/>
      <c r="I40" s="298"/>
      <c r="J40" s="275"/>
      <c r="K40" s="25"/>
      <c r="L40" s="25"/>
      <c r="N40" s="25"/>
      <c r="O40" s="25"/>
      <c r="P40" s="25"/>
      <c r="Q40" s="25"/>
      <c r="R40" s="25"/>
      <c r="S40" s="25"/>
      <c r="T40" s="25"/>
      <c r="V40" s="25"/>
      <c r="W40" s="25"/>
      <c r="X40" s="25"/>
      <c r="Y40" s="25"/>
      <c r="Z40" s="25"/>
      <c r="AA40" s="25"/>
      <c r="AB40" s="25"/>
      <c r="AD40" s="25"/>
      <c r="AE40" s="25"/>
      <c r="AF40" s="25"/>
      <c r="AG40" s="25"/>
      <c r="AH40" s="25"/>
      <c r="AI40" s="25"/>
      <c r="AJ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7"/>
      <c r="BB40" s="25"/>
      <c r="BC40" s="25"/>
      <c r="BD40" s="25"/>
      <c r="BE40" s="25"/>
      <c r="BF40" s="25"/>
      <c r="BG40" s="27"/>
      <c r="BH40" s="25"/>
      <c r="BI40" s="25"/>
      <c r="BJ40" s="25"/>
      <c r="BK40" s="25"/>
      <c r="BL40" s="25"/>
      <c r="BM40" s="25"/>
      <c r="BN40" s="25"/>
    </row>
    <row r="41" spans="1:74" x14ac:dyDescent="0.3">
      <c r="A41" s="118" t="s">
        <v>201</v>
      </c>
      <c r="B41"/>
      <c r="C41" s="172">
        <v>-40.4</v>
      </c>
      <c r="D41" s="169"/>
      <c r="E41" s="173">
        <v>-10</v>
      </c>
      <c r="F41" s="275"/>
      <c r="G41" s="296"/>
      <c r="H41" s="163"/>
      <c r="I41" s="298"/>
      <c r="J41" s="275"/>
      <c r="K41" s="25"/>
      <c r="L41" s="25"/>
      <c r="N41" s="25"/>
      <c r="O41" s="25"/>
      <c r="P41" s="25"/>
      <c r="Q41" s="25"/>
      <c r="R41" s="25"/>
      <c r="S41" s="25"/>
      <c r="T41" s="25"/>
      <c r="V41" s="25"/>
      <c r="W41" s="25"/>
      <c r="X41" s="25"/>
      <c r="Y41" s="25"/>
      <c r="Z41" s="25"/>
      <c r="AA41" s="25"/>
      <c r="AB41" s="25"/>
      <c r="AD41" s="25"/>
      <c r="AE41" s="25"/>
      <c r="AF41" s="25"/>
      <c r="AG41" s="25"/>
      <c r="AH41" s="25"/>
      <c r="AI41" s="25"/>
      <c r="AJ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C41" s="20"/>
      <c r="BD41" s="20"/>
      <c r="BE41" s="20"/>
      <c r="BF41" s="20"/>
      <c r="BI41" s="20"/>
      <c r="BJ41" s="20"/>
      <c r="BK41" s="20"/>
    </row>
    <row r="42" spans="1:74" ht="15.75" hidden="1" customHeight="1" x14ac:dyDescent="0.3">
      <c r="A42" t="s">
        <v>19</v>
      </c>
      <c r="B42"/>
      <c r="C42" s="170">
        <v>0</v>
      </c>
      <c r="D42" s="169"/>
      <c r="E42" s="173">
        <v>0</v>
      </c>
      <c r="F42" s="276"/>
      <c r="G42" s="295"/>
      <c r="H42" s="163"/>
      <c r="I42" s="298"/>
      <c r="J42" s="276"/>
      <c r="K42" s="20"/>
      <c r="L42" s="25"/>
      <c r="S42" s="20"/>
      <c r="T42" s="25"/>
      <c r="AA42" s="20"/>
      <c r="AG42" s="20"/>
      <c r="AH42" s="20"/>
      <c r="AI42" s="20"/>
      <c r="AJ42" s="20"/>
      <c r="AO42" s="20"/>
      <c r="AP42" s="20"/>
      <c r="AQ42" s="20"/>
      <c r="AR42" s="20"/>
      <c r="AS42" s="20"/>
      <c r="AW42" s="20"/>
      <c r="AX42" s="20"/>
      <c r="AY42" s="20"/>
      <c r="BC42" s="20"/>
      <c r="BD42" s="20"/>
      <c r="BE42" s="20"/>
      <c r="BF42" s="20"/>
      <c r="BI42" s="20"/>
      <c r="BJ42" s="20"/>
      <c r="BK42" s="20"/>
    </row>
    <row r="43" spans="1:74" ht="15.75" customHeight="1" x14ac:dyDescent="0.3">
      <c r="A43"/>
      <c r="B43"/>
      <c r="C43" s="171"/>
      <c r="D43" s="169"/>
      <c r="E43" s="174"/>
      <c r="F43" s="279"/>
      <c r="G43" s="295"/>
      <c r="H43" s="163"/>
      <c r="I43" s="299"/>
      <c r="J43" s="279"/>
      <c r="K43" s="24"/>
      <c r="L43" s="25"/>
      <c r="O43" s="24"/>
      <c r="P43" s="24"/>
      <c r="Q43" s="24"/>
      <c r="R43" s="24"/>
      <c r="S43" s="24"/>
      <c r="T43" s="25"/>
      <c r="W43" s="24"/>
      <c r="X43" s="24"/>
      <c r="Y43" s="24"/>
      <c r="Z43" s="24"/>
      <c r="AA43" s="24"/>
      <c r="AE43" s="24"/>
      <c r="AF43" s="24"/>
      <c r="AG43" s="24"/>
      <c r="AH43" s="24"/>
      <c r="AI43" s="24"/>
      <c r="AJ43" s="24"/>
      <c r="AM43" s="24"/>
      <c r="AN43" s="24"/>
      <c r="AO43" s="24"/>
      <c r="AP43" s="24"/>
      <c r="AQ43" s="24"/>
      <c r="AR43" s="20"/>
      <c r="AS43" s="20"/>
      <c r="AU43" s="24"/>
      <c r="AV43" s="24"/>
      <c r="AW43" s="24"/>
      <c r="AX43" s="24"/>
      <c r="AY43" s="24"/>
      <c r="BC43" s="20"/>
      <c r="BD43" s="20"/>
      <c r="BE43" s="20"/>
      <c r="BF43" s="20"/>
      <c r="BI43" s="20"/>
      <c r="BJ43" s="20"/>
      <c r="BK43" s="20"/>
    </row>
    <row r="44" spans="1:74" ht="15.75" customHeight="1" thickBot="1" x14ac:dyDescent="0.35">
      <c r="A44" s="118" t="s">
        <v>137</v>
      </c>
      <c r="B44"/>
      <c r="C44" s="175">
        <v>84.6</v>
      </c>
      <c r="D44" s="169"/>
      <c r="E44" s="175">
        <v>-14.8</v>
      </c>
      <c r="F44" s="284" t="s">
        <v>26</v>
      </c>
      <c r="G44" s="234"/>
      <c r="H44" s="163"/>
      <c r="I44" s="234"/>
      <c r="J44" s="284"/>
      <c r="K44" s="33"/>
      <c r="L44" s="25"/>
      <c r="O44" s="200"/>
      <c r="P44" s="33"/>
      <c r="Q44" s="33"/>
      <c r="R44" s="33"/>
      <c r="S44" s="33"/>
      <c r="T44" s="25"/>
      <c r="W44" s="200"/>
      <c r="X44" s="33"/>
      <c r="Y44" s="33"/>
      <c r="Z44" s="33"/>
      <c r="AA44" s="33"/>
      <c r="AE44" s="33"/>
      <c r="AF44" s="33"/>
      <c r="AG44" s="33"/>
      <c r="AH44" s="33"/>
      <c r="AI44" s="33"/>
      <c r="AJ44" s="33"/>
      <c r="AM44" s="33"/>
      <c r="AN44" s="33"/>
      <c r="AO44" s="33"/>
      <c r="AP44" s="33"/>
      <c r="AQ44" s="33"/>
      <c r="AR44" s="20"/>
      <c r="AS44" s="20"/>
      <c r="AU44" s="33"/>
      <c r="AV44" s="33"/>
      <c r="AW44" s="33"/>
      <c r="AX44" s="33"/>
      <c r="AY44" s="33"/>
      <c r="BC44" s="20"/>
      <c r="BD44" s="20"/>
      <c r="BE44" s="20"/>
      <c r="BF44" s="20"/>
      <c r="BI44" s="20"/>
      <c r="BJ44" s="20"/>
      <c r="BK44" s="20"/>
    </row>
    <row r="45" spans="1:74" ht="15.75" customHeight="1" thickTop="1" x14ac:dyDescent="0.3">
      <c r="A45"/>
      <c r="B45"/>
      <c r="C45" s="170"/>
      <c r="D45" s="169"/>
      <c r="E45" s="176"/>
      <c r="F45" s="280"/>
      <c r="G45" s="295"/>
      <c r="H45" s="163"/>
      <c r="I45" s="299"/>
      <c r="J45" s="280"/>
      <c r="K45" s="33"/>
      <c r="L45" s="25"/>
      <c r="O45" s="33"/>
      <c r="P45" s="33"/>
      <c r="Q45" s="33"/>
      <c r="R45" s="33"/>
      <c r="S45" s="33"/>
      <c r="T45" s="25"/>
      <c r="W45" s="33"/>
      <c r="X45" s="33"/>
      <c r="Y45" s="33"/>
      <c r="Z45" s="33"/>
      <c r="AA45" s="33"/>
      <c r="AE45" s="33"/>
      <c r="AF45" s="33"/>
      <c r="AG45" s="33"/>
      <c r="AH45" s="33"/>
      <c r="AI45" s="33"/>
      <c r="AJ45" s="33"/>
      <c r="AM45" s="200"/>
      <c r="AN45" s="33"/>
      <c r="AO45" s="33"/>
      <c r="AP45" s="33"/>
      <c r="AQ45" s="33"/>
      <c r="AR45" s="20"/>
      <c r="AS45" s="20"/>
      <c r="AU45" s="33"/>
      <c r="AV45" s="33"/>
      <c r="AW45" s="33"/>
      <c r="AX45" s="33"/>
      <c r="AY45" s="33"/>
      <c r="BC45" s="20"/>
      <c r="BD45" s="20"/>
      <c r="BE45" s="20"/>
      <c r="BF45" s="20"/>
      <c r="BI45" s="20"/>
      <c r="BJ45" s="20"/>
      <c r="BK45" s="20"/>
    </row>
    <row r="46" spans="1:74" ht="15.75" hidden="1" customHeight="1" x14ac:dyDescent="0.3">
      <c r="A46"/>
      <c r="B46"/>
      <c r="C46" s="201"/>
      <c r="D46" s="169"/>
      <c r="E46" s="176"/>
      <c r="F46" s="280"/>
      <c r="G46" s="300"/>
      <c r="H46" s="163"/>
      <c r="I46" s="299"/>
      <c r="J46" s="280"/>
      <c r="K46" s="33"/>
      <c r="L46" s="25"/>
      <c r="O46" s="33"/>
      <c r="P46" s="33"/>
      <c r="Q46" s="33"/>
      <c r="R46" s="33"/>
      <c r="S46" s="33"/>
      <c r="T46" s="25"/>
      <c r="W46" s="33"/>
      <c r="X46" s="33"/>
      <c r="Y46" s="33"/>
      <c r="Z46" s="33"/>
      <c r="AA46" s="33"/>
      <c r="AE46" s="33"/>
      <c r="AF46" s="33"/>
      <c r="AG46" s="33"/>
      <c r="AH46" s="33"/>
      <c r="AI46" s="33"/>
      <c r="AJ46" s="33"/>
      <c r="AM46" s="33"/>
      <c r="AN46" s="33"/>
      <c r="AO46" s="33"/>
      <c r="AP46" s="33"/>
      <c r="AQ46" s="200"/>
      <c r="AR46" s="20"/>
      <c r="AS46" s="20"/>
      <c r="AU46" s="33"/>
      <c r="AV46" s="33"/>
      <c r="AW46" s="33"/>
      <c r="AX46" s="33"/>
      <c r="AY46" s="33"/>
      <c r="BC46" s="20"/>
      <c r="BD46" s="20"/>
      <c r="BE46" s="20"/>
      <c r="BF46" s="20"/>
      <c r="BI46" s="20"/>
      <c r="BJ46" s="20"/>
      <c r="BK46" s="20"/>
    </row>
    <row r="47" spans="1:74" ht="15.75" hidden="1" customHeight="1" x14ac:dyDescent="0.3">
      <c r="A47"/>
      <c r="B47"/>
      <c r="C47" s="176"/>
      <c r="D47" s="169"/>
      <c r="E47" s="176"/>
      <c r="F47" s="280"/>
      <c r="G47" s="299"/>
      <c r="H47" s="163"/>
      <c r="I47" s="299"/>
      <c r="J47" s="280"/>
      <c r="K47" s="33"/>
      <c r="L47" s="25"/>
      <c r="O47" s="33"/>
      <c r="P47" s="33"/>
      <c r="Q47" s="33"/>
      <c r="R47" s="33"/>
      <c r="S47" s="33"/>
      <c r="T47" s="25"/>
      <c r="W47" s="33"/>
      <c r="X47" s="33"/>
      <c r="Y47" s="33"/>
      <c r="Z47" s="33"/>
      <c r="AA47" s="33"/>
      <c r="AE47" s="33"/>
      <c r="AF47" s="33"/>
      <c r="AG47" s="33"/>
      <c r="AH47" s="33"/>
      <c r="AI47" s="33"/>
      <c r="AJ47" s="33"/>
      <c r="AM47" s="33"/>
      <c r="AN47" s="33"/>
      <c r="AO47" s="33"/>
      <c r="AP47" s="33"/>
      <c r="AQ47" s="200"/>
      <c r="AR47" s="20"/>
      <c r="AS47" s="20"/>
      <c r="AU47" s="33"/>
      <c r="AV47" s="33"/>
      <c r="AW47" s="33"/>
      <c r="AX47" s="33"/>
      <c r="AY47" s="33"/>
      <c r="BC47" s="20"/>
      <c r="BD47" s="20"/>
      <c r="BE47" s="20"/>
      <c r="BF47" s="20"/>
      <c r="BI47" s="20"/>
      <c r="BJ47" s="20"/>
      <c r="BK47" s="20"/>
    </row>
    <row r="48" spans="1:74" ht="15.75" hidden="1" customHeight="1" thickBot="1" x14ac:dyDescent="0.35">
      <c r="A48" s="118"/>
      <c r="B48"/>
      <c r="C48" s="175"/>
      <c r="D48" s="169"/>
      <c r="E48" s="175"/>
      <c r="F48" s="280"/>
      <c r="G48" s="234"/>
      <c r="H48" s="163"/>
      <c r="I48" s="234"/>
      <c r="J48" s="280"/>
      <c r="K48" s="33"/>
      <c r="L48" s="25"/>
      <c r="O48" s="33"/>
      <c r="P48" s="33"/>
      <c r="Q48" s="33"/>
      <c r="R48" s="33"/>
      <c r="S48" s="33"/>
      <c r="T48" s="25"/>
      <c r="W48" s="33"/>
      <c r="X48" s="33"/>
      <c r="Y48" s="33"/>
      <c r="Z48" s="33"/>
      <c r="AA48" s="33"/>
      <c r="AE48" s="33"/>
      <c r="AF48" s="33"/>
      <c r="AG48" s="33"/>
      <c r="AH48" s="33"/>
      <c r="AI48" s="33"/>
      <c r="AJ48" s="33"/>
      <c r="AM48" s="33"/>
      <c r="AN48" s="33"/>
      <c r="AO48" s="33"/>
      <c r="AP48" s="33"/>
      <c r="AQ48" s="33"/>
      <c r="AR48" s="20"/>
      <c r="AS48" s="20"/>
      <c r="AU48" s="33"/>
      <c r="AV48" s="33"/>
      <c r="AW48" s="33"/>
      <c r="AX48" s="33"/>
      <c r="AY48" s="33"/>
      <c r="BC48" s="20"/>
      <c r="BD48" s="20"/>
      <c r="BE48" s="20"/>
      <c r="BF48" s="20"/>
      <c r="BI48" s="20"/>
      <c r="BJ48" s="20"/>
      <c r="BK48" s="20"/>
    </row>
    <row r="49" spans="1:63" ht="15.75" hidden="1" customHeight="1" thickTop="1" x14ac:dyDescent="0.3">
      <c r="A49"/>
      <c r="B49"/>
      <c r="C49" s="168"/>
      <c r="D49" s="169"/>
      <c r="E49" s="168"/>
      <c r="F49" s="280"/>
      <c r="G49" s="234"/>
      <c r="H49" s="163"/>
      <c r="I49" s="234"/>
      <c r="J49" s="280"/>
      <c r="K49" s="33"/>
      <c r="L49" s="25"/>
      <c r="O49" s="33"/>
      <c r="P49" s="33"/>
      <c r="Q49" s="33"/>
      <c r="R49" s="33"/>
      <c r="S49" s="33"/>
      <c r="T49" s="25"/>
      <c r="W49" s="33"/>
      <c r="X49" s="33"/>
      <c r="Y49" s="33"/>
      <c r="Z49" s="33"/>
      <c r="AA49" s="33"/>
      <c r="AE49" s="33"/>
      <c r="AF49" s="33"/>
      <c r="AG49" s="33"/>
      <c r="AH49" s="33"/>
      <c r="AI49" s="33"/>
      <c r="AJ49" s="33"/>
      <c r="AM49" s="33"/>
      <c r="AN49" s="33"/>
      <c r="AO49" s="33"/>
      <c r="AP49" s="33"/>
      <c r="AQ49" s="33"/>
      <c r="AR49" s="20"/>
      <c r="AS49" s="20"/>
      <c r="AU49" s="33"/>
      <c r="AV49" s="33"/>
      <c r="AW49" s="33"/>
      <c r="AX49" s="33"/>
      <c r="AY49" s="33"/>
      <c r="BC49" s="20"/>
      <c r="BD49" s="20"/>
      <c r="BE49" s="20"/>
      <c r="BF49" s="20"/>
      <c r="BI49" s="20"/>
      <c r="BJ49" s="20"/>
      <c r="BK49" s="20"/>
    </row>
    <row r="50" spans="1:63" ht="15.75" hidden="1" customHeight="1" x14ac:dyDescent="0.3">
      <c r="A50"/>
      <c r="B50"/>
      <c r="C50" s="176"/>
      <c r="D50" s="169"/>
      <c r="E50" s="176"/>
      <c r="F50" s="276"/>
      <c r="G50" s="299"/>
      <c r="H50" s="163"/>
      <c r="I50" s="299"/>
      <c r="J50" s="276"/>
      <c r="K50" s="20"/>
      <c r="L50" s="25"/>
      <c r="O50" s="20"/>
      <c r="P50" s="20"/>
      <c r="Q50" s="20"/>
      <c r="R50" s="20"/>
      <c r="S50" s="20"/>
      <c r="T50" s="25"/>
      <c r="W50" s="20"/>
      <c r="X50" s="20"/>
      <c r="Y50" s="20"/>
      <c r="Z50" s="20"/>
      <c r="AA50" s="20"/>
      <c r="AE50" s="20"/>
      <c r="AF50" s="20"/>
      <c r="AG50" s="20"/>
      <c r="AH50" s="20"/>
      <c r="AI50" s="20"/>
      <c r="AJ50" s="33"/>
      <c r="AM50" s="20"/>
      <c r="AN50" s="20"/>
      <c r="AO50" s="20"/>
      <c r="AP50" s="20"/>
      <c r="AQ50" s="20"/>
      <c r="AR50" s="20"/>
      <c r="AS50" s="20"/>
      <c r="AU50" s="20"/>
      <c r="AV50" s="20"/>
      <c r="AW50" s="20"/>
      <c r="AX50" s="20"/>
      <c r="AY50" s="20"/>
      <c r="BC50" s="20"/>
      <c r="BD50" s="20"/>
      <c r="BE50" s="20"/>
      <c r="BF50" s="20"/>
      <c r="BI50" s="20"/>
      <c r="BJ50" s="20"/>
      <c r="BK50" s="20"/>
    </row>
    <row r="51" spans="1:63" ht="16.5" hidden="1" customHeight="1" x14ac:dyDescent="0.3">
      <c r="A51"/>
      <c r="B51" s="118"/>
      <c r="C51" s="178"/>
      <c r="D51" s="169"/>
      <c r="E51" s="177"/>
      <c r="F51" s="279"/>
      <c r="G51" s="301"/>
      <c r="H51" s="163"/>
      <c r="I51" s="302"/>
      <c r="J51" s="279"/>
      <c r="K51" s="24"/>
      <c r="L51" s="25"/>
      <c r="O51" s="24"/>
      <c r="P51" s="24"/>
      <c r="Q51" s="24"/>
      <c r="R51" s="24"/>
      <c r="S51" s="24"/>
      <c r="T51" s="25"/>
      <c r="W51" s="24"/>
      <c r="X51" s="24"/>
      <c r="Y51" s="24"/>
      <c r="Z51" s="24"/>
      <c r="AA51" s="24"/>
      <c r="AE51" s="24"/>
      <c r="AF51" s="24"/>
      <c r="AG51" s="24"/>
      <c r="AH51" s="24"/>
      <c r="AI51" s="24"/>
      <c r="AJ51" s="20"/>
      <c r="AM51" s="24"/>
      <c r="AN51" s="24"/>
      <c r="AO51" s="24"/>
      <c r="AP51" s="24"/>
      <c r="AQ51" s="24"/>
      <c r="AR51" s="20"/>
      <c r="AS51" s="20"/>
      <c r="AU51" s="24"/>
      <c r="AV51" s="24"/>
      <c r="AW51" s="24"/>
      <c r="AX51" s="24"/>
      <c r="AY51" s="24"/>
      <c r="BC51" s="20"/>
      <c r="BD51" s="20"/>
      <c r="BE51" s="20"/>
      <c r="BF51" s="20"/>
      <c r="BI51" s="20"/>
      <c r="BJ51" s="20"/>
      <c r="BK51" s="20"/>
    </row>
    <row r="52" spans="1:63" ht="16.5" hidden="1" customHeight="1" x14ac:dyDescent="0.3">
      <c r="A52"/>
      <c r="B52" s="190"/>
      <c r="C52" s="178"/>
      <c r="D52" s="169"/>
      <c r="E52" s="178"/>
      <c r="F52" s="281"/>
      <c r="G52" s="301"/>
      <c r="H52" s="163"/>
      <c r="I52" s="301"/>
      <c r="J52" s="281"/>
      <c r="K52" s="40"/>
      <c r="L52" s="25"/>
      <c r="O52" s="41"/>
      <c r="P52" s="41"/>
      <c r="Q52" s="41"/>
      <c r="R52" s="41"/>
      <c r="S52" s="41"/>
      <c r="T52" s="25"/>
      <c r="W52" s="41"/>
      <c r="X52" s="41"/>
      <c r="Y52" s="41"/>
      <c r="Z52" s="41"/>
      <c r="AA52" s="41"/>
      <c r="AE52" s="41"/>
      <c r="AF52" s="41"/>
      <c r="AG52" s="41"/>
      <c r="AH52" s="41"/>
      <c r="AI52" s="41"/>
      <c r="AJ52" s="33"/>
      <c r="AM52" s="40"/>
      <c r="AN52" s="40"/>
      <c r="AO52" s="40"/>
      <c r="AP52" s="40"/>
      <c r="AQ52" s="40"/>
      <c r="AR52" s="20"/>
      <c r="AS52" s="20"/>
      <c r="AU52" s="40"/>
      <c r="AV52" s="40"/>
      <c r="AW52" s="40"/>
      <c r="AX52" s="40"/>
      <c r="AY52" s="40"/>
      <c r="BC52" s="20"/>
      <c r="BD52" s="20"/>
      <c r="BE52" s="20"/>
      <c r="BF52" s="20"/>
      <c r="BI52" s="20"/>
      <c r="BJ52" s="20"/>
      <c r="BK52" s="20"/>
    </row>
    <row r="53" spans="1:63" ht="15.75" hidden="1" customHeight="1" x14ac:dyDescent="0.3">
      <c r="A53"/>
      <c r="B53" s="190"/>
      <c r="C53" s="178"/>
      <c r="D53" s="169"/>
      <c r="E53" s="178"/>
      <c r="F53" s="241"/>
      <c r="G53" s="301"/>
      <c r="H53" s="163"/>
      <c r="I53" s="301"/>
      <c r="J53" s="241"/>
      <c r="L53" s="25"/>
      <c r="O53" s="41"/>
      <c r="P53" s="41"/>
      <c r="Q53" s="41"/>
      <c r="R53" s="41"/>
      <c r="S53" s="41"/>
      <c r="T53" s="25"/>
      <c r="W53" s="41"/>
      <c r="X53" s="41"/>
      <c r="Y53" s="41"/>
      <c r="Z53" s="41"/>
      <c r="AA53" s="41"/>
      <c r="AE53" s="41"/>
      <c r="AF53" s="41"/>
      <c r="AG53" s="41"/>
      <c r="AH53" s="41"/>
      <c r="AI53" s="41"/>
      <c r="AJ53" s="40"/>
      <c r="AO53" s="20"/>
      <c r="AP53" s="20"/>
      <c r="AQ53" s="20"/>
      <c r="AR53" s="20"/>
      <c r="AS53" s="20"/>
      <c r="AW53" s="20"/>
      <c r="AX53" s="20"/>
      <c r="AY53" s="20"/>
      <c r="BC53" s="20"/>
      <c r="BD53" s="20"/>
      <c r="BE53" s="20"/>
      <c r="BF53" s="20"/>
      <c r="BI53" s="20"/>
      <c r="BJ53" s="20"/>
      <c r="BK53" s="20"/>
    </row>
    <row r="54" spans="1:63" hidden="1" x14ac:dyDescent="0.3">
      <c r="A54"/>
      <c r="B54" s="190"/>
      <c r="C54" s="178"/>
      <c r="D54" s="169"/>
      <c r="E54" s="178"/>
      <c r="F54" s="276"/>
      <c r="G54" s="301"/>
      <c r="H54" s="163"/>
      <c r="I54" s="301"/>
      <c r="J54" s="276"/>
      <c r="K54" s="20"/>
      <c r="L54" s="25"/>
      <c r="S54" s="20"/>
      <c r="T54" s="25"/>
      <c r="AA54" s="20"/>
      <c r="AG54" s="20"/>
      <c r="AH54" s="20"/>
      <c r="AI54" s="20"/>
      <c r="AJ54" s="20"/>
      <c r="AO54" s="20"/>
      <c r="AP54" s="20"/>
      <c r="AQ54" s="20"/>
      <c r="AR54" s="20"/>
      <c r="AS54" s="20"/>
      <c r="AW54" s="20"/>
      <c r="AX54" s="20"/>
      <c r="AY54" s="20"/>
      <c r="BA54" s="27"/>
      <c r="BC54" s="20"/>
      <c r="BD54" s="20"/>
      <c r="BE54" s="20"/>
      <c r="BF54" s="20"/>
      <c r="BG54" s="27"/>
      <c r="BI54" s="20"/>
      <c r="BJ54" s="20"/>
      <c r="BK54" s="20"/>
    </row>
    <row r="55" spans="1:63" hidden="1" x14ac:dyDescent="0.3">
      <c r="A55"/>
      <c r="B55"/>
      <c r="C55" s="178"/>
      <c r="D55" s="169"/>
      <c r="E55" s="178"/>
      <c r="F55" s="279"/>
      <c r="G55" s="301"/>
      <c r="H55" s="163"/>
      <c r="I55" s="301"/>
      <c r="J55" s="279"/>
      <c r="K55" s="24"/>
      <c r="L55" s="25"/>
      <c r="O55" s="24"/>
      <c r="P55" s="24"/>
      <c r="Q55" s="24"/>
      <c r="R55" s="24"/>
      <c r="S55" s="24"/>
      <c r="T55" s="25"/>
      <c r="W55" s="24"/>
      <c r="X55" s="24"/>
      <c r="Y55" s="24"/>
      <c r="Z55" s="24"/>
      <c r="AA55" s="24"/>
      <c r="AE55" s="24"/>
      <c r="AF55" s="24"/>
      <c r="AG55" s="204"/>
      <c r="AH55" s="204"/>
      <c r="AI55" s="204"/>
      <c r="AJ55" s="20"/>
      <c r="AM55" s="204"/>
      <c r="AN55" s="24"/>
      <c r="AO55" s="24"/>
      <c r="AP55" s="24"/>
      <c r="AQ55" s="24"/>
      <c r="AR55" s="204"/>
      <c r="AS55" s="24"/>
      <c r="AT55" s="24"/>
      <c r="AU55" s="24"/>
      <c r="AV55" s="24"/>
      <c r="AW55" s="24"/>
      <c r="AX55" s="24"/>
      <c r="AY55" s="24"/>
      <c r="BB55" s="27"/>
      <c r="BC55" s="24"/>
      <c r="BD55" s="24"/>
      <c r="BE55" s="24"/>
      <c r="BF55" s="24"/>
      <c r="BH55" s="27"/>
      <c r="BI55" s="24"/>
      <c r="BJ55" s="24"/>
      <c r="BK55" s="24"/>
    </row>
    <row r="56" spans="1:63" hidden="1" x14ac:dyDescent="0.3">
      <c r="A56"/>
      <c r="B56" s="118"/>
      <c r="C56" s="178"/>
      <c r="D56" s="169"/>
      <c r="E56" s="178"/>
      <c r="F56" s="280"/>
      <c r="G56" s="301"/>
      <c r="H56" s="163"/>
      <c r="I56" s="301"/>
      <c r="J56" s="280"/>
      <c r="K56" s="33"/>
      <c r="L56" s="25"/>
      <c r="O56" s="33"/>
      <c r="P56" s="33"/>
      <c r="Q56" s="33"/>
      <c r="R56" s="33"/>
      <c r="S56" s="33"/>
      <c r="T56" s="25"/>
      <c r="W56" s="33"/>
      <c r="X56" s="33"/>
      <c r="Y56" s="33"/>
      <c r="Z56" s="33"/>
      <c r="AA56" s="33"/>
      <c r="AE56" s="33"/>
      <c r="AF56" s="33"/>
      <c r="AG56" s="33"/>
      <c r="AH56" s="33"/>
      <c r="AI56" s="33"/>
      <c r="AJ56" s="204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BB56" s="27"/>
      <c r="BC56" s="33"/>
      <c r="BD56" s="33"/>
      <c r="BE56" s="33"/>
      <c r="BF56" s="33"/>
      <c r="BH56" s="27"/>
      <c r="BI56" s="33"/>
      <c r="BJ56" s="33"/>
      <c r="BK56" s="33"/>
    </row>
    <row r="57" spans="1:63" hidden="1" x14ac:dyDescent="0.3">
      <c r="A57"/>
      <c r="B57"/>
      <c r="C57" s="178"/>
      <c r="D57" s="169"/>
      <c r="E57" s="178"/>
      <c r="F57" s="280"/>
      <c r="G57" s="301"/>
      <c r="H57" s="163"/>
      <c r="I57" s="301"/>
      <c r="J57" s="280"/>
      <c r="K57" s="33"/>
      <c r="L57" s="25"/>
      <c r="O57" s="33"/>
      <c r="P57" s="33"/>
      <c r="Q57" s="33"/>
      <c r="R57" s="33"/>
      <c r="S57" s="33"/>
      <c r="T57" s="25"/>
      <c r="W57" s="33"/>
      <c r="X57" s="33"/>
      <c r="Y57" s="33"/>
      <c r="Z57" s="33"/>
      <c r="AA57" s="33"/>
      <c r="AE57" s="33"/>
      <c r="AF57" s="33"/>
      <c r="AG57" s="33"/>
      <c r="AH57" s="33"/>
      <c r="AI57" s="33"/>
      <c r="AJ57" s="33"/>
      <c r="AM57" s="200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BB57" s="27"/>
      <c r="BC57" s="33"/>
      <c r="BD57" s="33"/>
      <c r="BE57" s="33"/>
      <c r="BF57" s="33"/>
      <c r="BH57" s="27"/>
      <c r="BI57" s="33"/>
      <c r="BJ57" s="33"/>
      <c r="BK57" s="33"/>
    </row>
    <row r="58" spans="1:63" ht="15.75" hidden="1" customHeight="1" x14ac:dyDescent="0.3">
      <c r="A58"/>
      <c r="B58" s="190"/>
      <c r="C58" s="178"/>
      <c r="D58" s="169"/>
      <c r="E58" s="178"/>
      <c r="F58" s="280"/>
      <c r="G58" s="301"/>
      <c r="H58" s="163"/>
      <c r="I58" s="301"/>
      <c r="J58" s="280"/>
      <c r="K58" s="33"/>
      <c r="O58" s="33"/>
      <c r="P58" s="33"/>
      <c r="Q58" s="33"/>
      <c r="R58" s="33"/>
      <c r="S58" s="33"/>
      <c r="W58" s="33"/>
      <c r="X58" s="33"/>
      <c r="Y58" s="33"/>
      <c r="Z58" s="33"/>
      <c r="AA58" s="33"/>
      <c r="AE58" s="33"/>
      <c r="AF58" s="33"/>
      <c r="AG58" s="33"/>
      <c r="AH58" s="33"/>
      <c r="AI58" s="33"/>
      <c r="AM58" s="33"/>
      <c r="AN58" s="33"/>
      <c r="AO58" s="33"/>
      <c r="AP58" s="33"/>
      <c r="AQ58" s="33"/>
      <c r="AR58" s="33"/>
      <c r="AS58" s="33"/>
      <c r="AT58" s="200"/>
      <c r="AU58" s="33"/>
      <c r="AV58" s="33"/>
      <c r="AW58" s="33"/>
      <c r="AX58" s="33"/>
      <c r="AY58" s="33"/>
      <c r="BB58" s="27"/>
      <c r="BC58" s="33"/>
      <c r="BD58" s="33"/>
      <c r="BE58" s="33"/>
      <c r="BF58" s="33"/>
      <c r="BH58" s="27"/>
      <c r="BI58" s="33"/>
      <c r="BJ58" s="33"/>
      <c r="BK58" s="33"/>
    </row>
    <row r="59" spans="1:63" ht="15.75" hidden="1" customHeight="1" x14ac:dyDescent="0.3">
      <c r="A59"/>
      <c r="B59" s="118"/>
      <c r="C59" s="178"/>
      <c r="D59" s="169"/>
      <c r="E59" s="178"/>
      <c r="F59" s="280"/>
      <c r="G59" s="301"/>
      <c r="H59" s="163"/>
      <c r="I59" s="301"/>
      <c r="J59" s="280"/>
      <c r="K59" s="33"/>
      <c r="O59" s="33"/>
      <c r="P59" s="33"/>
      <c r="Q59" s="33"/>
      <c r="R59" s="33"/>
      <c r="S59" s="33"/>
      <c r="W59" s="33"/>
      <c r="X59" s="33"/>
      <c r="Y59" s="33"/>
      <c r="Z59" s="33"/>
      <c r="AA59" s="33"/>
      <c r="AE59" s="33"/>
      <c r="AF59" s="33"/>
      <c r="AG59" s="33"/>
      <c r="AH59" s="33"/>
      <c r="AI59" s="33"/>
      <c r="AM59" s="33"/>
      <c r="AN59" s="33"/>
      <c r="AO59" s="33"/>
      <c r="AP59" s="33"/>
      <c r="AQ59" s="33"/>
      <c r="AR59" s="33"/>
      <c r="AS59" s="33"/>
      <c r="AT59" s="200"/>
      <c r="AU59" s="33"/>
      <c r="AV59" s="33"/>
      <c r="AW59" s="33"/>
      <c r="AX59" s="33"/>
      <c r="AY59" s="33"/>
      <c r="BB59" s="27"/>
      <c r="BC59" s="33"/>
      <c r="BD59" s="33"/>
      <c r="BE59" s="33"/>
      <c r="BF59" s="33"/>
      <c r="BH59" s="27"/>
      <c r="BI59" s="33"/>
      <c r="BJ59" s="33"/>
      <c r="BK59" s="33"/>
    </row>
    <row r="60" spans="1:63" ht="15.75" hidden="1" customHeight="1" x14ac:dyDescent="0.3">
      <c r="A60"/>
      <c r="B60"/>
      <c r="C60" s="178"/>
      <c r="D60" s="169"/>
      <c r="E60" s="178"/>
      <c r="F60" s="280"/>
      <c r="G60" s="301"/>
      <c r="H60" s="163"/>
      <c r="I60" s="301"/>
      <c r="J60" s="280"/>
      <c r="K60" s="33"/>
      <c r="L60" s="25"/>
      <c r="O60" s="33"/>
      <c r="P60" s="33"/>
      <c r="Q60" s="33"/>
      <c r="R60" s="33"/>
      <c r="S60" s="33"/>
      <c r="T60" s="25"/>
      <c r="W60" s="33"/>
      <c r="X60" s="33"/>
      <c r="Y60" s="33"/>
      <c r="Z60" s="33"/>
      <c r="AA60" s="33"/>
      <c r="AE60" s="33"/>
      <c r="AF60" s="33"/>
      <c r="AG60" s="33"/>
      <c r="AH60" s="33"/>
      <c r="AI60" s="33"/>
      <c r="AJ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BB60" s="27"/>
      <c r="BC60" s="33"/>
      <c r="BD60" s="33"/>
      <c r="BE60" s="33"/>
      <c r="BF60" s="33"/>
      <c r="BH60" s="27"/>
      <c r="BI60" s="33"/>
      <c r="BJ60" s="33"/>
      <c r="BK60" s="33"/>
    </row>
    <row r="61" spans="1:63" ht="15.75" hidden="1" customHeight="1" x14ac:dyDescent="0.3">
      <c r="A61"/>
      <c r="B61"/>
      <c r="C61" s="205"/>
      <c r="D61" s="169"/>
      <c r="E61" s="205"/>
      <c r="F61" s="280"/>
      <c r="G61" s="303"/>
      <c r="H61" s="163"/>
      <c r="I61" s="303"/>
      <c r="J61" s="280"/>
      <c r="K61" s="33"/>
      <c r="L61" s="25"/>
      <c r="O61" s="33"/>
      <c r="P61" s="33"/>
      <c r="Q61" s="33"/>
      <c r="R61" s="33"/>
      <c r="S61" s="33"/>
      <c r="T61" s="25"/>
      <c r="W61" s="33"/>
      <c r="X61" s="33"/>
      <c r="Y61" s="33"/>
      <c r="Z61" s="33"/>
      <c r="AA61" s="33"/>
      <c r="AE61" s="33"/>
      <c r="AF61" s="33"/>
      <c r="AG61" s="33"/>
      <c r="AH61" s="33"/>
      <c r="AI61" s="33"/>
      <c r="AJ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BC61" s="20"/>
      <c r="BD61" s="20"/>
      <c r="BE61" s="20"/>
      <c r="BF61" s="20"/>
      <c r="BI61" s="20"/>
      <c r="BJ61" s="20"/>
      <c r="BK61" s="20"/>
    </row>
    <row r="62" spans="1:63" hidden="1" x14ac:dyDescent="0.3">
      <c r="A62"/>
      <c r="B62"/>
      <c r="C62" s="174"/>
      <c r="D62" s="169"/>
      <c r="E62" s="174"/>
      <c r="F62" s="276"/>
      <c r="G62" s="299"/>
      <c r="H62" s="163"/>
      <c r="I62" s="299"/>
      <c r="J62" s="276"/>
      <c r="K62" s="20"/>
      <c r="L62" s="25"/>
      <c r="O62" s="20"/>
      <c r="P62" s="20"/>
      <c r="Q62" s="20"/>
      <c r="R62" s="20"/>
      <c r="S62" s="20"/>
      <c r="T62" s="25"/>
      <c r="W62" s="20"/>
      <c r="X62" s="20"/>
      <c r="Y62" s="20"/>
      <c r="Z62" s="20"/>
      <c r="AA62" s="20"/>
      <c r="AE62" s="20"/>
      <c r="AF62" s="20"/>
      <c r="AG62" s="20"/>
      <c r="AH62" s="20"/>
      <c r="AI62" s="20"/>
      <c r="AJ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BB62" s="27"/>
      <c r="BC62" s="24"/>
      <c r="BD62" s="24"/>
      <c r="BE62" s="24"/>
      <c r="BF62" s="24"/>
      <c r="BH62" s="27"/>
      <c r="BI62" s="24"/>
      <c r="BJ62" s="24"/>
      <c r="BK62" s="24"/>
    </row>
    <row r="63" spans="1:63" ht="16.2" hidden="1" thickBot="1" x14ac:dyDescent="0.35">
      <c r="A63"/>
      <c r="B63"/>
      <c r="C63" s="179"/>
      <c r="D63" s="169"/>
      <c r="E63" s="179"/>
      <c r="F63" s="279"/>
      <c r="G63" s="302"/>
      <c r="H63" s="163"/>
      <c r="I63" s="302"/>
      <c r="J63" s="279"/>
      <c r="K63" s="24"/>
      <c r="L63" s="25"/>
      <c r="O63" s="24"/>
      <c r="P63" s="24"/>
      <c r="Q63" s="24"/>
      <c r="R63" s="24"/>
      <c r="S63" s="24"/>
      <c r="T63" s="25"/>
      <c r="W63" s="24"/>
      <c r="X63" s="24"/>
      <c r="Y63" s="24"/>
      <c r="Z63" s="24"/>
      <c r="AA63" s="24"/>
      <c r="AE63" s="24"/>
      <c r="AF63" s="24"/>
      <c r="AG63" s="24"/>
      <c r="AH63" s="24"/>
      <c r="AI63" s="24"/>
      <c r="AJ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BC63" s="20"/>
      <c r="BD63" s="20"/>
      <c r="BE63" s="20"/>
      <c r="BF63" s="20"/>
      <c r="BI63" s="20"/>
      <c r="BJ63" s="20"/>
      <c r="BK63" s="20"/>
    </row>
    <row r="64" spans="1:63" ht="16.2" hidden="1" thickTop="1" x14ac:dyDescent="0.3">
      <c r="A64"/>
      <c r="B64"/>
      <c r="C64" s="180"/>
      <c r="D64" s="169"/>
      <c r="E64" s="180"/>
      <c r="F64" s="282"/>
      <c r="G64" s="304"/>
      <c r="H64" s="163"/>
      <c r="I64" s="304"/>
      <c r="J64" s="282"/>
      <c r="K64" s="40"/>
      <c r="L64" s="25"/>
      <c r="O64" s="41"/>
      <c r="P64" s="41"/>
      <c r="Q64" s="41"/>
      <c r="R64" s="41"/>
      <c r="S64" s="41"/>
      <c r="T64" s="25"/>
      <c r="W64" s="41"/>
      <c r="X64" s="41"/>
      <c r="Y64" s="41"/>
      <c r="Z64" s="41"/>
      <c r="AA64" s="41"/>
      <c r="AE64" s="41"/>
      <c r="AF64" s="41"/>
      <c r="AG64" s="41"/>
      <c r="AH64" s="41"/>
      <c r="AI64" s="41"/>
      <c r="AJ64" s="41"/>
      <c r="AM64" s="40"/>
      <c r="AN64" s="40"/>
      <c r="AO64" s="40"/>
      <c r="AP64" s="40"/>
      <c r="AQ64" s="40"/>
      <c r="AR64" s="40"/>
      <c r="AS64" s="40"/>
      <c r="AT64" s="41"/>
      <c r="AU64" s="40"/>
      <c r="AV64" s="40"/>
      <c r="AW64" s="40"/>
      <c r="AX64" s="40"/>
      <c r="AY64" s="40"/>
      <c r="AZ64" s="41"/>
      <c r="BA64" s="27"/>
      <c r="BC64" s="41"/>
      <c r="BD64" s="41"/>
      <c r="BE64" s="41"/>
      <c r="BF64" s="41"/>
      <c r="BG64" s="27"/>
      <c r="BI64" s="41"/>
      <c r="BJ64" s="41"/>
      <c r="BK64" s="41"/>
    </row>
    <row r="65" spans="1:62" x14ac:dyDescent="0.3">
      <c r="A65"/>
      <c r="B65"/>
      <c r="C65" s="169"/>
      <c r="D65" s="169"/>
      <c r="E65" s="169"/>
      <c r="F65" s="276"/>
      <c r="G65" s="163"/>
      <c r="H65" s="163"/>
      <c r="I65" s="163"/>
      <c r="J65" s="276"/>
      <c r="K65" s="25"/>
      <c r="N65" s="20"/>
      <c r="O65" s="20"/>
      <c r="P65" s="20"/>
      <c r="Q65" s="20"/>
      <c r="R65" s="20"/>
      <c r="S65" s="25"/>
      <c r="V65" s="20"/>
      <c r="W65" s="20"/>
      <c r="X65" s="20"/>
      <c r="Y65" s="20"/>
      <c r="Z65" s="20"/>
      <c r="AD65" s="41"/>
      <c r="AE65" s="41"/>
      <c r="AF65" s="41"/>
      <c r="AG65" s="41"/>
      <c r="AH65" s="41"/>
      <c r="AI65" s="20"/>
      <c r="AL65" s="20"/>
      <c r="AM65" s="20"/>
      <c r="AN65" s="20"/>
      <c r="AO65" s="20"/>
      <c r="AP65" s="20"/>
      <c r="AQ65" s="20"/>
      <c r="AR65" s="20"/>
      <c r="AT65" s="20"/>
      <c r="AU65" s="20"/>
      <c r="AV65" s="20"/>
      <c r="AW65" s="20"/>
      <c r="AX65" s="20"/>
      <c r="BB65" s="20"/>
      <c r="BC65" s="20"/>
      <c r="BD65" s="20"/>
      <c r="BE65" s="27"/>
      <c r="BF65" s="27"/>
      <c r="BH65" s="20"/>
      <c r="BI65" s="20"/>
      <c r="BJ65" s="20"/>
    </row>
    <row r="66" spans="1:62" ht="15.75" customHeight="1" x14ac:dyDescent="0.3">
      <c r="A66" t="s">
        <v>23</v>
      </c>
      <c r="B66"/>
      <c r="C66" s="176"/>
      <c r="D66" s="169"/>
      <c r="E66" s="176"/>
      <c r="F66" s="283"/>
      <c r="G66" s="299"/>
      <c r="H66" s="163"/>
      <c r="I66" s="299"/>
      <c r="J66" s="283"/>
      <c r="K66" s="25"/>
      <c r="N66" s="17"/>
      <c r="O66" s="17"/>
      <c r="P66" s="17"/>
      <c r="Q66" s="17"/>
      <c r="R66" s="17"/>
      <c r="S66" s="25"/>
      <c r="V66" s="17"/>
      <c r="W66" s="17"/>
      <c r="X66" s="17"/>
      <c r="Y66" s="17"/>
      <c r="Z66" s="17"/>
      <c r="AD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20"/>
      <c r="AR66" s="20"/>
      <c r="AS66" s="17"/>
      <c r="AT66" s="20"/>
      <c r="AU66" s="20"/>
      <c r="AV66" s="20"/>
      <c r="AW66" s="20"/>
      <c r="AX66" s="20"/>
      <c r="AZ66" s="27"/>
      <c r="BB66" s="17"/>
      <c r="BC66" s="17"/>
      <c r="BD66" s="17"/>
      <c r="BE66" s="17"/>
      <c r="BF66" s="27"/>
      <c r="BH66" s="17"/>
      <c r="BI66" s="17"/>
      <c r="BJ66" s="17"/>
    </row>
    <row r="67" spans="1:62" x14ac:dyDescent="0.3">
      <c r="A67"/>
      <c r="B67" s="118" t="s">
        <v>138</v>
      </c>
      <c r="C67" s="177">
        <v>2.42</v>
      </c>
      <c r="D67" s="169"/>
      <c r="E67" s="177">
        <v>1.55</v>
      </c>
      <c r="F67" s="284" t="s">
        <v>26</v>
      </c>
      <c r="G67" s="302"/>
      <c r="H67" s="163"/>
      <c r="I67" s="302"/>
      <c r="J67" s="284"/>
      <c r="K67" s="25"/>
      <c r="N67" s="40"/>
      <c r="O67" s="40"/>
      <c r="P67" s="40"/>
      <c r="Q67" s="40"/>
      <c r="R67" s="40"/>
      <c r="S67" s="25"/>
      <c r="V67" s="40"/>
      <c r="W67" s="40"/>
      <c r="X67" s="40"/>
      <c r="Y67" s="40"/>
      <c r="Z67" s="40"/>
      <c r="AD67" s="40"/>
      <c r="AE67" s="40"/>
      <c r="AF67" s="40"/>
      <c r="AG67" s="40"/>
      <c r="AH67" s="40"/>
      <c r="AI67" s="40"/>
      <c r="AL67" s="20"/>
      <c r="AM67" s="20"/>
      <c r="AN67" s="20"/>
      <c r="AO67" s="20"/>
      <c r="AP67" s="20"/>
      <c r="AQ67" s="20"/>
      <c r="AR67" s="20"/>
      <c r="AT67" s="20"/>
      <c r="AU67" s="20"/>
      <c r="AV67" s="20"/>
      <c r="AW67" s="20"/>
      <c r="AX67" s="20"/>
      <c r="BB67" s="20"/>
      <c r="BC67" s="20"/>
      <c r="BD67" s="20"/>
      <c r="BE67" s="27"/>
      <c r="BH67" s="20"/>
      <c r="BI67" s="20"/>
      <c r="BJ67" s="20"/>
    </row>
    <row r="68" spans="1:62" x14ac:dyDescent="0.3">
      <c r="A68"/>
      <c r="B68" s="190" t="s">
        <v>125</v>
      </c>
      <c r="C68" s="178">
        <v>-0.28000000000000003</v>
      </c>
      <c r="D68" s="178"/>
      <c r="E68" s="178">
        <v>0</v>
      </c>
      <c r="F68" s="241"/>
      <c r="G68" s="301"/>
      <c r="H68" s="301"/>
      <c r="I68" s="301"/>
      <c r="J68" s="241"/>
      <c r="K68" s="25"/>
      <c r="S68" s="25"/>
      <c r="T68" s="42"/>
      <c r="U68" s="42"/>
    </row>
    <row r="69" spans="1:62" x14ac:dyDescent="0.3">
      <c r="A69"/>
      <c r="B69" s="190" t="s">
        <v>200</v>
      </c>
      <c r="C69" s="178">
        <v>0.44</v>
      </c>
      <c r="D69" s="169"/>
      <c r="E69" s="178">
        <v>0</v>
      </c>
      <c r="F69" s="276"/>
      <c r="G69" s="301"/>
      <c r="H69" s="163"/>
      <c r="I69" s="301"/>
      <c r="J69" s="276"/>
      <c r="K69" s="25"/>
      <c r="S69" s="25"/>
      <c r="T69" s="42"/>
      <c r="U69" s="42"/>
      <c r="AZ69" s="27"/>
      <c r="BA69" s="27"/>
      <c r="BB69" s="20"/>
      <c r="BC69" s="20"/>
      <c r="BD69" s="27"/>
      <c r="BE69" s="27"/>
      <c r="BF69" s="27"/>
      <c r="BG69" s="27"/>
      <c r="BH69" s="20"/>
      <c r="BI69" s="20"/>
      <c r="BJ69" s="27"/>
    </row>
    <row r="70" spans="1:62" x14ac:dyDescent="0.3">
      <c r="A70"/>
      <c r="B70" s="190" t="s">
        <v>126</v>
      </c>
      <c r="C70" s="178">
        <v>0</v>
      </c>
      <c r="D70" s="169"/>
      <c r="E70" s="178">
        <v>-1.19</v>
      </c>
      <c r="F70" s="276"/>
      <c r="G70" s="301"/>
      <c r="H70" s="163"/>
      <c r="I70" s="301"/>
      <c r="J70" s="276"/>
      <c r="K70" s="25"/>
      <c r="S70" s="25"/>
      <c r="T70" s="42"/>
      <c r="U70" s="42"/>
      <c r="AZ70" s="27"/>
      <c r="BA70" s="27"/>
      <c r="BB70" s="20"/>
      <c r="BC70" s="20"/>
      <c r="BD70" s="27"/>
      <c r="BE70" s="27"/>
      <c r="BF70" s="27"/>
      <c r="BG70" s="27"/>
      <c r="BH70" s="20"/>
      <c r="BI70" s="20"/>
      <c r="BJ70" s="27"/>
    </row>
    <row r="71" spans="1:62" x14ac:dyDescent="0.3">
      <c r="A71"/>
      <c r="B71" s="118" t="s">
        <v>21</v>
      </c>
      <c r="C71" s="178">
        <v>-0.64</v>
      </c>
      <c r="D71" s="169"/>
      <c r="E71" s="178">
        <v>-0.19</v>
      </c>
      <c r="F71" s="241"/>
      <c r="G71" s="301"/>
      <c r="H71" s="163"/>
      <c r="I71" s="301"/>
      <c r="J71" s="241"/>
      <c r="K71" s="25"/>
      <c r="S71" s="25"/>
      <c r="U71" s="42"/>
      <c r="BA71" s="27"/>
      <c r="BG71" s="27"/>
    </row>
    <row r="72" spans="1:62" x14ac:dyDescent="0.3">
      <c r="A72"/>
      <c r="B72" t="s">
        <v>20</v>
      </c>
      <c r="C72" s="178">
        <v>-0.13</v>
      </c>
      <c r="D72" s="169"/>
      <c r="E72" s="178">
        <v>-0.24</v>
      </c>
      <c r="F72" s="241"/>
      <c r="G72" s="301"/>
      <c r="H72" s="163"/>
      <c r="I72" s="301"/>
      <c r="J72" s="241"/>
      <c r="K72" s="25"/>
      <c r="S72" s="25"/>
    </row>
    <row r="73" spans="1:62" hidden="1" x14ac:dyDescent="0.3">
      <c r="A73"/>
      <c r="B73" s="118" t="s">
        <v>135</v>
      </c>
      <c r="C73" s="178">
        <v>0</v>
      </c>
      <c r="D73" s="169"/>
      <c r="E73" s="178">
        <v>0</v>
      </c>
      <c r="F73" s="241"/>
      <c r="G73" s="301"/>
      <c r="H73" s="163"/>
      <c r="I73" s="301"/>
      <c r="J73" s="241"/>
      <c r="K73" s="25"/>
      <c r="S73" s="25"/>
    </row>
    <row r="74" spans="1:62" hidden="1" x14ac:dyDescent="0.3">
      <c r="A74"/>
      <c r="B74" s="190" t="s">
        <v>136</v>
      </c>
      <c r="C74" s="178">
        <v>0</v>
      </c>
      <c r="D74" s="169"/>
      <c r="E74" s="178">
        <v>0</v>
      </c>
      <c r="F74" s="241"/>
      <c r="G74" s="301"/>
      <c r="H74" s="163"/>
      <c r="I74" s="301"/>
      <c r="J74" s="241"/>
      <c r="K74" s="25"/>
      <c r="S74" s="25"/>
    </row>
    <row r="75" spans="1:62" x14ac:dyDescent="0.3">
      <c r="A75"/>
      <c r="B75" s="118" t="s">
        <v>201</v>
      </c>
      <c r="C75" s="178">
        <v>-0.59</v>
      </c>
      <c r="D75" s="169"/>
      <c r="E75" s="178">
        <v>-0.15</v>
      </c>
      <c r="F75" s="241"/>
      <c r="G75" s="301"/>
      <c r="H75" s="163"/>
      <c r="I75" s="301"/>
      <c r="J75" s="241"/>
      <c r="K75" s="25"/>
      <c r="S75" s="25"/>
    </row>
    <row r="76" spans="1:62" hidden="1" x14ac:dyDescent="0.3">
      <c r="A76"/>
      <c r="B76" t="s">
        <v>22</v>
      </c>
      <c r="C76" s="178">
        <v>0</v>
      </c>
      <c r="D76" s="169"/>
      <c r="E76" s="178">
        <v>0</v>
      </c>
      <c r="F76" s="241"/>
      <c r="G76" s="301"/>
      <c r="H76" s="163"/>
      <c r="I76" s="301"/>
      <c r="J76" s="241"/>
      <c r="K76" s="25"/>
      <c r="S76" s="25"/>
    </row>
    <row r="77" spans="1:62" hidden="1" x14ac:dyDescent="0.3">
      <c r="A77"/>
      <c r="B77" t="s">
        <v>139</v>
      </c>
      <c r="C77" s="205">
        <v>0</v>
      </c>
      <c r="D77" s="169"/>
      <c r="E77" s="205">
        <v>0</v>
      </c>
      <c r="F77" s="241"/>
      <c r="G77" s="303"/>
      <c r="H77" s="163"/>
      <c r="I77" s="303"/>
      <c r="J77" s="241"/>
      <c r="K77" s="25"/>
      <c r="S77" s="25"/>
    </row>
    <row r="78" spans="1:62" x14ac:dyDescent="0.3">
      <c r="A78"/>
      <c r="B78"/>
      <c r="C78" s="174"/>
      <c r="D78" s="169"/>
      <c r="E78" s="174"/>
      <c r="F78" s="241"/>
      <c r="G78" s="299"/>
      <c r="H78" s="163"/>
      <c r="I78" s="299"/>
      <c r="J78" s="241"/>
      <c r="K78" s="25"/>
      <c r="S78" s="25"/>
    </row>
    <row r="79" spans="1:62" ht="16.2" thickBot="1" x14ac:dyDescent="0.35">
      <c r="A79"/>
      <c r="B79"/>
      <c r="C79" s="179">
        <v>1.22</v>
      </c>
      <c r="D79" s="169"/>
      <c r="E79" s="179">
        <v>-0.22</v>
      </c>
      <c r="F79" s="284" t="s">
        <v>26</v>
      </c>
      <c r="G79" s="302"/>
      <c r="H79" s="163"/>
      <c r="I79" s="302"/>
      <c r="J79" s="284"/>
      <c r="K79" s="25"/>
      <c r="N79" s="25"/>
      <c r="O79" s="25"/>
      <c r="P79" s="25"/>
      <c r="Q79" s="25"/>
      <c r="R79" s="25"/>
      <c r="S79" s="25"/>
      <c r="V79" s="25"/>
      <c r="W79" s="25"/>
      <c r="X79" s="25"/>
      <c r="Y79" s="25"/>
      <c r="Z79" s="25"/>
      <c r="AD79" s="25"/>
      <c r="AE79" s="25"/>
      <c r="AF79" s="25"/>
      <c r="AG79" s="25"/>
      <c r="AH79" s="25"/>
      <c r="AI79" s="25"/>
      <c r="AL79" s="22"/>
      <c r="AM79" s="22"/>
      <c r="AN79" s="22"/>
      <c r="AO79" s="22"/>
      <c r="AP79" s="20"/>
      <c r="AQ79" s="20"/>
      <c r="AR79" s="20"/>
      <c r="AT79" s="22"/>
      <c r="AU79" s="22"/>
      <c r="AV79" s="22"/>
      <c r="AW79" s="22"/>
      <c r="AX79" s="20"/>
      <c r="BB79" s="25"/>
      <c r="BC79" s="25"/>
      <c r="BD79" s="25"/>
      <c r="BE79" s="25"/>
      <c r="BH79" s="25"/>
      <c r="BI79" s="25"/>
      <c r="BJ79" s="25"/>
    </row>
    <row r="80" spans="1:62" ht="16.2" thickTop="1" x14ac:dyDescent="0.3">
      <c r="A80" t="s">
        <v>24</v>
      </c>
      <c r="B80"/>
      <c r="C80" s="180">
        <v>69.203000000000003</v>
      </c>
      <c r="D80" s="169"/>
      <c r="E80" s="180">
        <v>68.367999999999995</v>
      </c>
      <c r="F80" s="276"/>
      <c r="G80" s="304"/>
      <c r="H80" s="163"/>
      <c r="I80" s="304"/>
      <c r="J80" s="276"/>
      <c r="K80" s="25"/>
      <c r="N80" s="20"/>
      <c r="O80" s="20"/>
      <c r="P80" s="20"/>
      <c r="Q80" s="20"/>
      <c r="R80" s="20"/>
      <c r="S80" s="25"/>
      <c r="V80" s="20"/>
      <c r="W80" s="20"/>
      <c r="X80" s="20"/>
      <c r="Y80" s="20"/>
      <c r="Z80" s="20"/>
      <c r="AD80" s="20"/>
      <c r="AE80" s="20"/>
      <c r="AF80" s="20"/>
      <c r="AG80" s="20"/>
      <c r="AH80" s="20"/>
      <c r="AI80" s="20"/>
      <c r="AL80" s="22"/>
      <c r="AM80" s="22"/>
      <c r="AN80" s="22"/>
      <c r="AO80" s="22"/>
      <c r="AP80" s="20"/>
      <c r="AQ80" s="20"/>
      <c r="AR80" s="20"/>
      <c r="AT80" s="22"/>
      <c r="AU80" s="22"/>
      <c r="AV80" s="22"/>
      <c r="AW80" s="22"/>
      <c r="AX80" s="20"/>
      <c r="BB80" s="20"/>
      <c r="BC80" s="20"/>
      <c r="BD80" s="20"/>
      <c r="BE80" s="20"/>
      <c r="BH80" s="20"/>
      <c r="BI80" s="20"/>
      <c r="BJ80" s="20"/>
    </row>
    <row r="81" spans="1:62" x14ac:dyDescent="0.3">
      <c r="A81"/>
      <c r="B81"/>
      <c r="C81" s="176"/>
      <c r="D81" s="176"/>
      <c r="E81" s="176"/>
      <c r="F81" s="276"/>
      <c r="G81" s="299"/>
      <c r="H81" s="299"/>
      <c r="I81" s="299"/>
      <c r="J81" s="276"/>
      <c r="K81" s="25"/>
      <c r="N81" s="20"/>
      <c r="O81" s="20"/>
      <c r="P81" s="20"/>
      <c r="Q81" s="20"/>
      <c r="R81" s="20"/>
      <c r="S81" s="25"/>
      <c r="V81" s="20"/>
      <c r="W81" s="22"/>
      <c r="X81" s="20"/>
      <c r="Y81" s="20"/>
      <c r="Z81" s="20"/>
      <c r="AD81" s="20"/>
      <c r="AE81" s="20"/>
      <c r="AF81" s="20"/>
      <c r="AG81" s="20"/>
      <c r="AH81" s="20"/>
      <c r="AI81" s="20"/>
      <c r="AL81" s="22"/>
      <c r="AM81" s="22"/>
      <c r="AN81" s="22"/>
      <c r="AO81" s="22"/>
      <c r="AP81" s="20"/>
      <c r="AQ81" s="20"/>
      <c r="AR81" s="20"/>
      <c r="AT81" s="22"/>
      <c r="AU81" s="22"/>
      <c r="AV81" s="22"/>
      <c r="AW81" s="22"/>
      <c r="AX81" s="20"/>
      <c r="BB81" s="20"/>
      <c r="BC81" s="20"/>
      <c r="BD81" s="20"/>
      <c r="BE81" s="20"/>
      <c r="BH81" s="20"/>
      <c r="BI81" s="20"/>
      <c r="BJ81" s="20"/>
    </row>
    <row r="82" spans="1:62" x14ac:dyDescent="0.3">
      <c r="A82"/>
      <c r="B82" t="s">
        <v>155</v>
      </c>
      <c r="C82" s="302">
        <v>0.5</v>
      </c>
      <c r="D82" s="177"/>
      <c r="E82" s="302">
        <v>1</v>
      </c>
      <c r="F82" s="276"/>
      <c r="G82" s="229"/>
      <c r="H82" s="299"/>
      <c r="I82" s="229"/>
      <c r="J82" s="276"/>
      <c r="K82" s="25"/>
      <c r="N82" s="20"/>
      <c r="O82" s="20"/>
      <c r="P82" s="20"/>
      <c r="Q82" s="20"/>
      <c r="R82" s="20"/>
      <c r="S82" s="25"/>
      <c r="V82" s="20"/>
      <c r="W82" s="22"/>
      <c r="X82" s="20"/>
      <c r="Y82" s="20"/>
      <c r="Z82" s="20"/>
      <c r="AD82" s="20"/>
      <c r="AE82" s="20"/>
      <c r="AF82" s="20"/>
      <c r="AG82" s="20"/>
      <c r="AH82" s="20"/>
      <c r="AI82" s="20"/>
      <c r="AL82" s="22"/>
      <c r="AM82" s="22"/>
      <c r="AN82" s="22"/>
      <c r="AO82" s="22"/>
      <c r="AP82" s="20"/>
      <c r="AQ82" s="20"/>
      <c r="AR82" s="20"/>
      <c r="AT82" s="22"/>
      <c r="AU82" s="22"/>
      <c r="AV82" s="22"/>
      <c r="AW82" s="22"/>
      <c r="AX82" s="20"/>
      <c r="BB82" s="20"/>
      <c r="BC82" s="20"/>
      <c r="BD82" s="20"/>
      <c r="BE82" s="20"/>
      <c r="BH82" s="20"/>
      <c r="BI82" s="20"/>
      <c r="BJ82" s="20"/>
    </row>
    <row r="83" spans="1:62" x14ac:dyDescent="0.3">
      <c r="A83"/>
      <c r="B83"/>
      <c r="C83" s="229"/>
      <c r="D83" s="176"/>
      <c r="E83" s="229"/>
      <c r="F83" s="22"/>
      <c r="G83" s="229"/>
      <c r="H83" s="176"/>
      <c r="I83" s="229"/>
      <c r="J83" s="276"/>
      <c r="K83" s="25"/>
      <c r="N83" s="20"/>
      <c r="O83" s="20"/>
      <c r="P83" s="20"/>
      <c r="Q83" s="20"/>
      <c r="R83" s="20"/>
      <c r="S83" s="25"/>
      <c r="V83" s="20"/>
      <c r="W83" s="22"/>
      <c r="X83" s="20"/>
      <c r="Y83" s="20"/>
      <c r="Z83" s="20"/>
      <c r="AD83" s="20"/>
      <c r="AE83" s="20"/>
      <c r="AF83" s="20"/>
      <c r="AG83" s="20"/>
      <c r="AH83" s="20"/>
      <c r="AI83" s="20"/>
      <c r="AL83" s="22"/>
      <c r="AM83" s="22"/>
      <c r="AN83" s="22"/>
      <c r="AO83" s="22"/>
      <c r="AP83" s="20"/>
      <c r="AQ83" s="20"/>
      <c r="AR83" s="20"/>
      <c r="AT83" s="22"/>
      <c r="AU83" s="22"/>
      <c r="AV83" s="22"/>
      <c r="AW83" s="22"/>
      <c r="AX83" s="20"/>
      <c r="BB83" s="20"/>
      <c r="BC83" s="20"/>
      <c r="BD83" s="20"/>
      <c r="BE83" s="20"/>
      <c r="BH83" s="20"/>
      <c r="BI83" s="20"/>
      <c r="BJ83" s="20"/>
    </row>
    <row r="84" spans="1:62" x14ac:dyDescent="0.3">
      <c r="A84" s="118" t="s">
        <v>25</v>
      </c>
      <c r="B84" s="36" t="s">
        <v>202</v>
      </c>
      <c r="C84" s="169"/>
      <c r="D84" s="207"/>
      <c r="E84" s="207"/>
      <c r="F84" s="19"/>
      <c r="J84" s="241"/>
      <c r="K84" s="25"/>
      <c r="S84" s="25"/>
    </row>
    <row r="85" spans="1:62" x14ac:dyDescent="0.3">
      <c r="B85" s="36" t="s">
        <v>231</v>
      </c>
      <c r="C85" s="176"/>
      <c r="D85" s="176"/>
      <c r="E85" s="176"/>
      <c r="F85" s="25"/>
      <c r="G85" s="25"/>
      <c r="H85" s="25"/>
      <c r="I85" s="25"/>
      <c r="J85" s="275"/>
      <c r="K85" s="25"/>
      <c r="L85" s="20"/>
      <c r="N85" s="25"/>
      <c r="O85" s="25"/>
      <c r="P85" s="25"/>
      <c r="Q85" s="25"/>
      <c r="R85" s="25"/>
      <c r="S85" s="25"/>
      <c r="T85" s="20"/>
      <c r="V85" s="25"/>
      <c r="W85" s="25"/>
      <c r="X85" s="25"/>
      <c r="Y85" s="25"/>
      <c r="Z85" s="25"/>
      <c r="AB85" s="20"/>
      <c r="AD85" s="25"/>
      <c r="AE85" s="25"/>
      <c r="AF85" s="25"/>
      <c r="AG85" s="25"/>
      <c r="AH85" s="25"/>
      <c r="AI85" s="25"/>
      <c r="AJ85" s="20"/>
      <c r="AL85" s="25"/>
      <c r="AM85" s="25"/>
      <c r="AN85" s="25"/>
      <c r="AO85" s="25"/>
      <c r="AP85" s="25"/>
      <c r="AQ85" s="25"/>
      <c r="AR85" s="25"/>
      <c r="AS85" s="20"/>
      <c r="AT85" s="25"/>
      <c r="AU85" s="25"/>
      <c r="AV85" s="25"/>
      <c r="AW85" s="25"/>
      <c r="AX85" s="25"/>
      <c r="BB85" s="25"/>
      <c r="BC85" s="25"/>
      <c r="BD85" s="25"/>
      <c r="BE85" s="25"/>
      <c r="BH85" s="25"/>
      <c r="BI85" s="25"/>
      <c r="BJ85" s="25"/>
    </row>
    <row r="86" spans="1:62" x14ac:dyDescent="0.3">
      <c r="B86" s="36" t="s">
        <v>232</v>
      </c>
      <c r="C86" s="176"/>
      <c r="D86" s="176"/>
      <c r="E86" s="176"/>
      <c r="F86" s="25"/>
      <c r="J86" s="241"/>
      <c r="K86" s="25"/>
      <c r="S86" s="25"/>
    </row>
    <row r="87" spans="1:62" x14ac:dyDescent="0.3">
      <c r="A87" s="118" t="s">
        <v>26</v>
      </c>
      <c r="B87" s="36" t="s">
        <v>198</v>
      </c>
      <c r="C87" s="169"/>
      <c r="D87" s="169"/>
      <c r="E87" s="169"/>
      <c r="F87" s="19"/>
      <c r="G87" s="25"/>
      <c r="H87" s="25"/>
      <c r="I87" s="25"/>
      <c r="J87" s="275"/>
      <c r="K87" s="25"/>
      <c r="N87" s="25"/>
      <c r="O87" s="25"/>
      <c r="P87" s="25"/>
      <c r="Q87" s="25"/>
      <c r="R87" s="25"/>
      <c r="S87" s="25"/>
      <c r="V87" s="25"/>
      <c r="W87" s="25"/>
      <c r="X87" s="25"/>
      <c r="Y87" s="25"/>
      <c r="Z87" s="25"/>
      <c r="AD87" s="25"/>
      <c r="AE87" s="25"/>
      <c r="AF87" s="25"/>
      <c r="AG87" s="25"/>
      <c r="AH87" s="25"/>
      <c r="AI87" s="25"/>
      <c r="AL87" s="22"/>
      <c r="AM87" s="22"/>
      <c r="AN87" s="22"/>
      <c r="AO87" s="22"/>
      <c r="AP87" s="20"/>
      <c r="AQ87" s="20"/>
      <c r="AR87" s="20"/>
      <c r="BB87" s="25"/>
      <c r="BC87" s="25"/>
      <c r="BD87" s="25"/>
      <c r="BE87" s="25"/>
      <c r="BH87" s="25"/>
      <c r="BI87" s="25"/>
      <c r="BJ87" s="25"/>
    </row>
    <row r="88" spans="1:62" x14ac:dyDescent="0.3">
      <c r="B88" s="36" t="s">
        <v>197</v>
      </c>
      <c r="C88" s="169"/>
      <c r="D88" s="169"/>
      <c r="E88" s="169"/>
      <c r="F88" s="25"/>
      <c r="J88" s="241"/>
    </row>
  </sheetData>
  <phoneticPr fontId="0" type="noConversion"/>
  <pageMargins left="0.5" right="0.5" top="0.5" bottom="0.5" header="0.5" footer="0.5"/>
  <pageSetup scale="77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Button 3">
              <controlPr defaultSize="0" print="0" autoFill="0" autoLine="0" autoPict="0" macro="[0]!Macro7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Button 4">
              <controlPr defaultSize="0" print="0" autoFill="0" autoLine="0" autoPict="0" macro="[0]!Macro28">
                <anchor moveWithCells="1" sizeWithCells="1">
                  <from>
                    <xdr:col>0</xdr:col>
                    <xdr:colOff>175260</xdr:colOff>
                    <xdr:row>0</xdr:row>
                    <xdr:rowOff>68580</xdr:rowOff>
                  </from>
                  <to>
                    <xdr:col>1</xdr:col>
                    <xdr:colOff>929640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Button 5">
              <controlPr defaultSize="0" print="0" autoFill="0" autoLine="0" autoPict="0" macro="[0]!Macro14">
                <anchor moveWithCells="1" sizeWithCells="1">
                  <from>
                    <xdr:col>0</xdr:col>
                    <xdr:colOff>175260</xdr:colOff>
                    <xdr:row>3</xdr:row>
                    <xdr:rowOff>68580</xdr:rowOff>
                  </from>
                  <to>
                    <xdr:col>1</xdr:col>
                    <xdr:colOff>899160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3:E94"/>
  <sheetViews>
    <sheetView zoomScale="75" workbookViewId="0"/>
  </sheetViews>
  <sheetFormatPr defaultColWidth="8.90625" defaultRowHeight="13.8" x14ac:dyDescent="0.3"/>
  <cols>
    <col min="1" max="1" width="5.1796875" style="35" customWidth="1"/>
    <col min="2" max="2" width="4.54296875" style="35" customWidth="1"/>
    <col min="3" max="3" width="59.81640625" style="35" customWidth="1"/>
    <col min="4" max="4" width="13.453125" style="35" customWidth="1"/>
    <col min="5" max="5" width="13.54296875" style="35" customWidth="1"/>
    <col min="6" max="16384" width="8.90625" style="35"/>
  </cols>
  <sheetData>
    <row r="3" spans="1:5" ht="15.6" x14ac:dyDescent="0.3">
      <c r="A3" s="52" t="s">
        <v>3</v>
      </c>
      <c r="B3" s="52"/>
      <c r="C3" s="52"/>
      <c r="D3" s="52"/>
      <c r="E3" s="52"/>
    </row>
    <row r="4" spans="1:5" ht="15.6" x14ac:dyDescent="0.3">
      <c r="A4" s="52" t="s">
        <v>189</v>
      </c>
      <c r="B4" s="52"/>
      <c r="C4" s="52"/>
      <c r="D4" s="52"/>
      <c r="E4" s="52"/>
    </row>
    <row r="5" spans="1:5" ht="15.6" x14ac:dyDescent="0.3">
      <c r="A5" s="52" t="s">
        <v>27</v>
      </c>
      <c r="B5" s="52"/>
      <c r="C5" s="52"/>
      <c r="D5" s="52"/>
      <c r="E5" s="52"/>
    </row>
    <row r="6" spans="1:5" ht="15.6" x14ac:dyDescent="0.3">
      <c r="A6" s="53"/>
      <c r="B6" s="53"/>
      <c r="C6" s="53"/>
      <c r="D6" s="53"/>
      <c r="E6" s="53"/>
    </row>
    <row r="7" spans="1:5" ht="15.6" x14ac:dyDescent="0.3">
      <c r="A7" s="53"/>
      <c r="B7" s="53"/>
      <c r="C7" s="53"/>
      <c r="D7" s="53"/>
      <c r="E7" s="53"/>
    </row>
    <row r="8" spans="1:5" ht="15.6" x14ac:dyDescent="0.3">
      <c r="A8" s="53"/>
      <c r="B8" s="53" t="s">
        <v>12</v>
      </c>
      <c r="C8" s="53"/>
      <c r="D8" s="132" t="s">
        <v>212</v>
      </c>
      <c r="E8" s="158" t="s">
        <v>7</v>
      </c>
    </row>
    <row r="9" spans="1:5" ht="15.6" x14ac:dyDescent="0.3">
      <c r="A9" s="53"/>
      <c r="B9" s="53"/>
      <c r="C9" s="53"/>
      <c r="D9" s="64">
        <v>2003</v>
      </c>
      <c r="E9" s="159">
        <v>2002</v>
      </c>
    </row>
    <row r="10" spans="1:5" ht="15.6" x14ac:dyDescent="0.3">
      <c r="A10" s="53" t="s">
        <v>160</v>
      </c>
      <c r="B10" s="53"/>
      <c r="C10" s="53"/>
      <c r="D10" s="53"/>
      <c r="E10" s="53"/>
    </row>
    <row r="11" spans="1:5" ht="15.6" x14ac:dyDescent="0.3">
      <c r="A11" s="55"/>
      <c r="B11" s="55"/>
      <c r="C11" s="55"/>
      <c r="D11" s="55"/>
      <c r="E11" s="55"/>
    </row>
    <row r="12" spans="1:5" ht="15.6" x14ac:dyDescent="0.3">
      <c r="A12" s="55" t="s">
        <v>28</v>
      </c>
      <c r="B12" s="55"/>
      <c r="C12" s="55"/>
      <c r="D12" s="57">
        <v>13655.9</v>
      </c>
      <c r="E12" s="57">
        <v>13651</v>
      </c>
    </row>
    <row r="13" spans="1:5" ht="15.6" x14ac:dyDescent="0.3">
      <c r="A13" s="55" t="s">
        <v>156</v>
      </c>
      <c r="B13" s="55"/>
      <c r="C13" s="55"/>
      <c r="D13" s="57">
        <v>2873.1</v>
      </c>
      <c r="E13" s="57">
        <v>2866.8</v>
      </c>
    </row>
    <row r="14" spans="1:5" ht="15.6" x14ac:dyDescent="0.3">
      <c r="A14" s="55" t="s">
        <v>50</v>
      </c>
      <c r="B14" s="55"/>
      <c r="C14" s="55"/>
      <c r="D14" s="57">
        <v>563.20000000000005</v>
      </c>
      <c r="E14" s="57">
        <v>708.3</v>
      </c>
    </row>
    <row r="15" spans="1:5" ht="15.6" x14ac:dyDescent="0.3">
      <c r="A15" s="55"/>
      <c r="B15" s="55"/>
      <c r="C15" s="55"/>
      <c r="D15" s="57"/>
      <c r="E15" s="57"/>
    </row>
    <row r="16" spans="1:5" ht="15.6" x14ac:dyDescent="0.3">
      <c r="A16" s="55" t="s">
        <v>190</v>
      </c>
      <c r="B16" s="55"/>
      <c r="C16" s="55"/>
      <c r="D16" s="57"/>
      <c r="E16" s="57"/>
    </row>
    <row r="17" spans="1:5" ht="15.6" x14ac:dyDescent="0.3">
      <c r="A17" s="55"/>
      <c r="B17" s="55" t="s">
        <v>191</v>
      </c>
      <c r="C17" s="55"/>
      <c r="D17" s="57">
        <v>223.5</v>
      </c>
      <c r="E17" s="57">
        <v>251.1</v>
      </c>
    </row>
    <row r="18" spans="1:5" ht="15.6" x14ac:dyDescent="0.3">
      <c r="A18" s="55"/>
      <c r="B18" s="55" t="s">
        <v>192</v>
      </c>
      <c r="C18" s="55"/>
      <c r="D18" s="58">
        <v>584.1</v>
      </c>
      <c r="E18" s="58">
        <v>591</v>
      </c>
    </row>
    <row r="19" spans="1:5" ht="15.6" x14ac:dyDescent="0.3">
      <c r="A19" s="55"/>
      <c r="B19" s="55"/>
      <c r="C19" s="55"/>
      <c r="D19" s="65">
        <f>SUM(D17:D18)</f>
        <v>807.6</v>
      </c>
      <c r="E19" s="65">
        <f>SUM(E17:E18)</f>
        <v>842.1</v>
      </c>
    </row>
    <row r="20" spans="1:5" ht="15.6" x14ac:dyDescent="0.3">
      <c r="A20" s="55"/>
      <c r="B20" s="55"/>
      <c r="C20" s="55"/>
      <c r="D20" s="57"/>
      <c r="E20" s="57"/>
    </row>
    <row r="21" spans="1:5" ht="15.6" x14ac:dyDescent="0.3">
      <c r="A21" s="55" t="s">
        <v>157</v>
      </c>
      <c r="B21" s="55"/>
      <c r="C21" s="55"/>
      <c r="D21" s="57">
        <v>169.3</v>
      </c>
      <c r="E21" s="57">
        <v>248.7</v>
      </c>
    </row>
    <row r="22" spans="1:5" ht="15.6" x14ac:dyDescent="0.3">
      <c r="A22" s="55" t="s">
        <v>158</v>
      </c>
      <c r="B22" s="55"/>
      <c r="C22" s="55"/>
      <c r="D22" s="57">
        <v>1072.0999999999999</v>
      </c>
      <c r="E22" s="57">
        <v>1187.9000000000001</v>
      </c>
    </row>
    <row r="23" spans="1:5" ht="16.2" thickBot="1" x14ac:dyDescent="0.35">
      <c r="A23" s="231" t="s">
        <v>159</v>
      </c>
      <c r="B23" s="231"/>
      <c r="C23" s="231"/>
      <c r="D23" s="232">
        <f>+SUM(D12:D14)+D19+SUM(D21:D22)</f>
        <v>19141.2</v>
      </c>
      <c r="E23" s="232">
        <f>+SUM(E12:E14)+E19+SUM(E21:E22)</f>
        <v>19504.799999999996</v>
      </c>
    </row>
    <row r="24" spans="1:5" ht="16.2" thickTop="1" x14ac:dyDescent="0.3">
      <c r="A24" s="55"/>
      <c r="B24" s="55"/>
      <c r="C24" s="55"/>
      <c r="D24" s="55"/>
      <c r="E24" s="55"/>
    </row>
    <row r="25" spans="1:5" ht="15.6" x14ac:dyDescent="0.3">
      <c r="A25" s="55"/>
      <c r="B25" s="55"/>
      <c r="C25" s="55"/>
      <c r="D25" s="55"/>
      <c r="E25" s="55"/>
    </row>
    <row r="26" spans="1:5" ht="15.6" x14ac:dyDescent="0.3">
      <c r="A26" s="231" t="s">
        <v>161</v>
      </c>
      <c r="B26" s="55"/>
      <c r="C26" s="55"/>
      <c r="D26" s="55"/>
      <c r="E26" s="55"/>
    </row>
    <row r="27" spans="1:5" ht="15.6" x14ac:dyDescent="0.3">
      <c r="A27" s="55"/>
      <c r="B27" s="55"/>
      <c r="C27" s="55"/>
      <c r="D27" s="55"/>
      <c r="E27" s="55"/>
    </row>
    <row r="28" spans="1:5" ht="15.6" x14ac:dyDescent="0.3">
      <c r="A28" s="55" t="s">
        <v>51</v>
      </c>
      <c r="B28" s="55"/>
      <c r="C28" s="55"/>
      <c r="D28" s="57">
        <v>4639.3</v>
      </c>
      <c r="E28" s="57">
        <v>5203.8</v>
      </c>
    </row>
    <row r="29" spans="1:5" ht="15.6" x14ac:dyDescent="0.3">
      <c r="A29" s="55" t="s">
        <v>52</v>
      </c>
      <c r="B29" s="55"/>
      <c r="C29" s="55"/>
      <c r="D29" s="57">
        <v>1587.8</v>
      </c>
      <c r="E29" s="57">
        <v>1847.9</v>
      </c>
    </row>
    <row r="30" spans="1:5" ht="15.6" x14ac:dyDescent="0.3">
      <c r="A30" s="55" t="s">
        <v>162</v>
      </c>
      <c r="B30" s="55"/>
      <c r="C30" s="55"/>
      <c r="D30" s="57">
        <v>6778.3</v>
      </c>
      <c r="E30" s="57">
        <v>6453.9</v>
      </c>
    </row>
    <row r="31" spans="1:5" ht="15.6" x14ac:dyDescent="0.3">
      <c r="A31" s="55"/>
      <c r="B31" s="55"/>
      <c r="C31" s="55"/>
      <c r="D31" s="55"/>
      <c r="E31" s="55"/>
    </row>
    <row r="32" spans="1:5" ht="15.6" x14ac:dyDescent="0.3">
      <c r="A32" s="56" t="s">
        <v>29</v>
      </c>
      <c r="B32" s="55"/>
      <c r="C32" s="55"/>
      <c r="D32" s="55"/>
      <c r="E32" s="55"/>
    </row>
    <row r="33" spans="1:5" ht="15.6" x14ac:dyDescent="0.3">
      <c r="A33" s="55"/>
      <c r="B33" s="55" t="s">
        <v>30</v>
      </c>
      <c r="C33" s="55"/>
      <c r="D33" s="57">
        <v>570.9</v>
      </c>
      <c r="E33" s="57">
        <v>380.89800000000002</v>
      </c>
    </row>
    <row r="34" spans="1:5" ht="15.6" x14ac:dyDescent="0.3">
      <c r="A34" s="55"/>
      <c r="B34" s="55" t="s">
        <v>31</v>
      </c>
      <c r="C34" s="55"/>
      <c r="D34" s="58">
        <v>8.3000000000000007</v>
      </c>
      <c r="E34" s="58">
        <v>256.01400000000001</v>
      </c>
    </row>
    <row r="35" spans="1:5" ht="15.6" x14ac:dyDescent="0.3">
      <c r="A35" s="55"/>
      <c r="B35" s="55" t="s">
        <v>32</v>
      </c>
      <c r="C35" s="55"/>
      <c r="D35" s="58">
        <v>11.5</v>
      </c>
      <c r="E35" s="58">
        <v>11.497999999999999</v>
      </c>
    </row>
    <row r="36" spans="1:5" ht="15.6" x14ac:dyDescent="0.3">
      <c r="A36" s="55"/>
      <c r="B36" t="s">
        <v>123</v>
      </c>
      <c r="C36" s="55"/>
      <c r="D36" s="58">
        <v>214.2</v>
      </c>
      <c r="E36" s="58">
        <v>250.26599999999999</v>
      </c>
    </row>
    <row r="37" spans="1:5" ht="15.6" x14ac:dyDescent="0.3">
      <c r="A37" s="55"/>
      <c r="B37" s="55" t="s">
        <v>33</v>
      </c>
      <c r="C37" s="55"/>
      <c r="D37" s="58">
        <v>37.5</v>
      </c>
      <c r="E37" s="58">
        <v>46.505000000000003</v>
      </c>
    </row>
    <row r="38" spans="1:5" ht="15.6" x14ac:dyDescent="0.3">
      <c r="A38" s="55"/>
      <c r="B38" s="55"/>
      <c r="C38" s="55"/>
      <c r="D38" s="65">
        <v>842.4</v>
      </c>
      <c r="E38" s="65">
        <v>945.18100000000004</v>
      </c>
    </row>
    <row r="39" spans="1:5" ht="15.6" x14ac:dyDescent="0.3">
      <c r="A39" s="55"/>
      <c r="B39" s="55"/>
      <c r="C39" s="55"/>
      <c r="D39" s="82"/>
      <c r="E39" s="82"/>
    </row>
    <row r="40" spans="1:5" ht="15.6" x14ac:dyDescent="0.3">
      <c r="A40" s="55" t="s">
        <v>163</v>
      </c>
      <c r="B40" s="55"/>
      <c r="C40" s="55"/>
      <c r="D40" s="82">
        <v>2891.6</v>
      </c>
      <c r="E40" s="234">
        <v>2857.15</v>
      </c>
    </row>
    <row r="41" spans="1:5" ht="15.6" x14ac:dyDescent="0.3">
      <c r="A41" s="231" t="s">
        <v>164</v>
      </c>
      <c r="B41" s="231"/>
      <c r="C41" s="231"/>
      <c r="D41" s="233">
        <f>+D40+D38+D30+D29+D28</f>
        <v>16739.399999999998</v>
      </c>
      <c r="E41" s="233">
        <f>+E40+E38+E30+E29+E28</f>
        <v>17307.931</v>
      </c>
    </row>
    <row r="42" spans="1:5" ht="15.6" x14ac:dyDescent="0.3">
      <c r="A42" s="55"/>
      <c r="B42" s="55"/>
      <c r="C42" s="55"/>
      <c r="D42" s="82"/>
      <c r="E42" s="82"/>
    </row>
    <row r="43" spans="1:5" ht="15.6" x14ac:dyDescent="0.3">
      <c r="A43" s="231" t="s">
        <v>34</v>
      </c>
      <c r="B43" s="55"/>
      <c r="C43" s="55"/>
      <c r="D43" s="57"/>
      <c r="E43" s="57"/>
    </row>
    <row r="44" spans="1:5" ht="15.6" x14ac:dyDescent="0.3">
      <c r="A44" s="55"/>
      <c r="B44" s="55" t="s">
        <v>35</v>
      </c>
      <c r="C44" s="55"/>
      <c r="D44" s="61">
        <v>98.7</v>
      </c>
      <c r="E44" s="61">
        <v>98.7</v>
      </c>
    </row>
    <row r="45" spans="1:5" ht="15.6" x14ac:dyDescent="0.3">
      <c r="A45" s="55"/>
      <c r="B45" s="55" t="s">
        <v>36</v>
      </c>
      <c r="C45" s="55"/>
      <c r="D45" s="62">
        <v>72.912999999999997</v>
      </c>
      <c r="E45" s="62">
        <v>72.912999999999997</v>
      </c>
    </row>
    <row r="46" spans="1:5" ht="15.6" x14ac:dyDescent="0.3">
      <c r="A46" s="55"/>
      <c r="B46" s="55" t="s">
        <v>37</v>
      </c>
      <c r="C46" s="55"/>
      <c r="D46" s="62">
        <v>90</v>
      </c>
      <c r="E46" s="62">
        <v>70</v>
      </c>
    </row>
    <row r="47" spans="1:5" ht="15.6" x14ac:dyDescent="0.3">
      <c r="A47" s="55"/>
      <c r="B47" s="55" t="s">
        <v>266</v>
      </c>
      <c r="C47" s="55"/>
      <c r="D47" s="62">
        <v>15</v>
      </c>
      <c r="E47" s="62">
        <v>0</v>
      </c>
    </row>
    <row r="48" spans="1:5" ht="15.6" x14ac:dyDescent="0.3">
      <c r="A48" s="55"/>
      <c r="B48" s="55" t="s">
        <v>38</v>
      </c>
      <c r="C48" s="55"/>
      <c r="D48" s="58">
        <v>72.2</v>
      </c>
      <c r="E48" s="58">
        <v>72.2</v>
      </c>
    </row>
    <row r="49" spans="1:5" ht="15.6" x14ac:dyDescent="0.3">
      <c r="A49" s="55"/>
      <c r="B49" s="55" t="s">
        <v>39</v>
      </c>
      <c r="C49" s="55"/>
      <c r="D49" s="63">
        <v>178.8</v>
      </c>
      <c r="E49" s="63">
        <v>157.20699999999999</v>
      </c>
    </row>
    <row r="50" spans="1:5" ht="15.6" x14ac:dyDescent="0.3">
      <c r="A50" s="55"/>
      <c r="B50" s="55"/>
      <c r="C50" s="55"/>
      <c r="D50" s="235">
        <v>527.6</v>
      </c>
      <c r="E50" s="235">
        <v>471.024</v>
      </c>
    </row>
    <row r="51" spans="1:5" ht="15.6" x14ac:dyDescent="0.3">
      <c r="A51" s="55"/>
      <c r="B51" s="55"/>
      <c r="C51" s="55"/>
      <c r="D51" s="57"/>
      <c r="E51" s="57"/>
    </row>
    <row r="52" spans="1:5" ht="15.6" x14ac:dyDescent="0.3">
      <c r="A52" s="231" t="s">
        <v>40</v>
      </c>
      <c r="B52" s="55"/>
      <c r="C52" s="55"/>
      <c r="D52" s="57"/>
      <c r="E52" s="57"/>
    </row>
    <row r="53" spans="1:5" ht="15.6" x14ac:dyDescent="0.3">
      <c r="A53" s="55"/>
      <c r="B53" s="55" t="s">
        <v>41</v>
      </c>
      <c r="C53" s="55"/>
      <c r="D53" s="61">
        <v>69.599999999999994</v>
      </c>
      <c r="E53" s="61">
        <v>69.129000000000005</v>
      </c>
    </row>
    <row r="54" spans="1:5" ht="15.6" x14ac:dyDescent="0.3">
      <c r="A54" s="55"/>
      <c r="B54" s="55" t="s">
        <v>42</v>
      </c>
      <c r="C54" s="55"/>
      <c r="D54" s="62">
        <v>930.2</v>
      </c>
      <c r="E54" s="62">
        <v>923.04200000000003</v>
      </c>
    </row>
    <row r="55" spans="1:5" ht="15.6" x14ac:dyDescent="0.3">
      <c r="A55" s="55"/>
      <c r="B55" s="55" t="s">
        <v>43</v>
      </c>
      <c r="C55" s="55"/>
      <c r="D55" s="62">
        <v>448.1</v>
      </c>
      <c r="E55" s="62">
        <v>409.77700000000004</v>
      </c>
    </row>
    <row r="56" spans="1:5" ht="15.6" x14ac:dyDescent="0.3">
      <c r="A56" s="55"/>
      <c r="B56" s="55" t="s">
        <v>44</v>
      </c>
      <c r="C56" s="55"/>
      <c r="D56" s="58">
        <v>335.4</v>
      </c>
      <c r="E56" s="58">
        <v>244.9</v>
      </c>
    </row>
    <row r="57" spans="1:5" ht="15.6" x14ac:dyDescent="0.3">
      <c r="A57" s="55"/>
      <c r="B57" s="55"/>
      <c r="C57" s="55" t="s">
        <v>45</v>
      </c>
      <c r="D57" s="58">
        <v>90.9</v>
      </c>
      <c r="E57" s="58">
        <v>79</v>
      </c>
    </row>
    <row r="58" spans="1:5" ht="15.6" x14ac:dyDescent="0.3">
      <c r="A58" s="55"/>
      <c r="B58" s="55"/>
      <c r="C58" s="55"/>
      <c r="D58" s="235">
        <v>1874.2</v>
      </c>
      <c r="E58" s="235">
        <v>1725.848</v>
      </c>
    </row>
    <row r="59" spans="1:5" ht="15.6" x14ac:dyDescent="0.3">
      <c r="A59" s="55"/>
      <c r="B59" s="55"/>
      <c r="C59" s="55"/>
      <c r="D59" s="236"/>
      <c r="E59" s="236"/>
    </row>
    <row r="60" spans="1:5" ht="16.2" thickBot="1" x14ac:dyDescent="0.35">
      <c r="A60" s="231" t="s">
        <v>165</v>
      </c>
      <c r="B60" s="231"/>
      <c r="C60" s="231"/>
      <c r="D60" s="232">
        <f>+D58+D50+D41</f>
        <v>19141.199999999997</v>
      </c>
      <c r="E60" s="232">
        <f>+E58+E50+E41</f>
        <v>19504.803</v>
      </c>
    </row>
    <row r="61" spans="1:5" ht="16.2" thickTop="1" x14ac:dyDescent="0.3">
      <c r="A61" s="231"/>
      <c r="B61" s="231"/>
      <c r="C61" s="231"/>
      <c r="D61" s="236"/>
      <c r="E61" s="236"/>
    </row>
    <row r="62" spans="1:5" ht="15.6" x14ac:dyDescent="0.3">
      <c r="A62" s="55"/>
      <c r="B62" s="55"/>
      <c r="C62" s="55"/>
      <c r="D62" s="58"/>
      <c r="E62" s="58"/>
    </row>
    <row r="63" spans="1:5" ht="15.6" x14ac:dyDescent="0.3">
      <c r="A63" s="55" t="s">
        <v>46</v>
      </c>
      <c r="B63" s="55"/>
      <c r="C63" s="55"/>
      <c r="D63" s="60">
        <v>69.635999999999996</v>
      </c>
      <c r="E63" s="60">
        <v>69.129000000000005</v>
      </c>
    </row>
    <row r="64" spans="1:5" ht="15.6" x14ac:dyDescent="0.3">
      <c r="A64" s="55" t="s">
        <v>47</v>
      </c>
      <c r="B64" s="55"/>
      <c r="C64" s="55"/>
      <c r="D64" s="59">
        <v>26.91</v>
      </c>
      <c r="E64" s="59">
        <v>24.97</v>
      </c>
    </row>
    <row r="65" spans="1:5" ht="15.6" x14ac:dyDescent="0.3">
      <c r="A65" s="55" t="s">
        <v>48</v>
      </c>
      <c r="B65" s="55"/>
      <c r="C65" s="55"/>
      <c r="D65" s="59">
        <v>22.1</v>
      </c>
      <c r="E65" s="59">
        <v>21.42</v>
      </c>
    </row>
    <row r="67" spans="1:5" ht="15.6" x14ac:dyDescent="0.3">
      <c r="A67" t="s">
        <v>166</v>
      </c>
      <c r="D67" s="61">
        <v>1587.7</v>
      </c>
      <c r="E67" s="61">
        <v>1594.8</v>
      </c>
    </row>
    <row r="68" spans="1:5" ht="15.6" x14ac:dyDescent="0.3">
      <c r="A68" s="118" t="s">
        <v>203</v>
      </c>
      <c r="D68" s="230">
        <f>+D67/D63/D65</f>
        <v>1.0316736883117354</v>
      </c>
      <c r="E68" s="230">
        <f>+E67/E63/E65</f>
        <v>1.0770267400454951</v>
      </c>
    </row>
    <row r="70" spans="1:5" ht="15.6" x14ac:dyDescent="0.3">
      <c r="A70" s="55" t="s">
        <v>121</v>
      </c>
      <c r="B70" s="55"/>
      <c r="C70" s="55"/>
      <c r="D70" s="66">
        <v>0.26</v>
      </c>
      <c r="E70" s="66">
        <v>0.30099999999999999</v>
      </c>
    </row>
    <row r="71" spans="1:5" ht="15.6" x14ac:dyDescent="0.3">
      <c r="A71" s="67" t="s">
        <v>122</v>
      </c>
      <c r="B71" s="55"/>
      <c r="C71" s="55"/>
      <c r="D71" s="66">
        <v>0.28999999999999998</v>
      </c>
      <c r="E71" s="66">
        <v>0.32600000000000001</v>
      </c>
    </row>
    <row r="72" spans="1:5" ht="15.6" x14ac:dyDescent="0.3">
      <c r="A72" s="68"/>
      <c r="B72" s="68"/>
      <c r="C72" s="68"/>
      <c r="D72" s="68"/>
      <c r="E72" s="69"/>
    </row>
    <row r="73" spans="1:5" ht="15.6" x14ac:dyDescent="0.3">
      <c r="A73" s="55"/>
      <c r="B73" s="55"/>
      <c r="C73" s="55"/>
      <c r="D73" s="55"/>
      <c r="E73" s="55"/>
    </row>
    <row r="74" spans="1:5" ht="15.6" x14ac:dyDescent="0.3">
      <c r="A74" s="55" t="s">
        <v>49</v>
      </c>
      <c r="B74" s="55"/>
      <c r="C74" s="55"/>
      <c r="D74" s="55"/>
      <c r="E74" s="55"/>
    </row>
    <row r="75" spans="1:5" ht="15.6" x14ac:dyDescent="0.3">
      <c r="A75" s="55"/>
      <c r="B75" s="55"/>
      <c r="C75" s="55"/>
      <c r="D75" s="62"/>
      <c r="E75" s="62"/>
    </row>
    <row r="76" spans="1:5" ht="15.6" x14ac:dyDescent="0.3">
      <c r="A76" s="228"/>
      <c r="B76" s="55" t="s">
        <v>152</v>
      </c>
      <c r="C76" s="55"/>
      <c r="D76" s="62">
        <v>1431.8</v>
      </c>
      <c r="E76" s="62">
        <v>1741.5830000000001</v>
      </c>
    </row>
    <row r="77" spans="1:5" ht="15.6" x14ac:dyDescent="0.3">
      <c r="A77" s="228"/>
      <c r="B77" s="55" t="s">
        <v>153</v>
      </c>
      <c r="C77" s="55"/>
      <c r="D77" s="62">
        <v>1.2314150020952648</v>
      </c>
      <c r="E77" s="62">
        <v>1.3704951185214829</v>
      </c>
    </row>
    <row r="78" spans="1:5" x14ac:dyDescent="0.3">
      <c r="A78" s="44"/>
      <c r="B78" s="44"/>
      <c r="C78" s="44"/>
      <c r="D78" s="44"/>
      <c r="E78" s="44"/>
    </row>
    <row r="79" spans="1:5" ht="15.6" x14ac:dyDescent="0.3">
      <c r="A79" s="228" t="s">
        <v>151</v>
      </c>
      <c r="B79" s="55" t="s">
        <v>154</v>
      </c>
      <c r="C79" s="44"/>
      <c r="D79" s="44"/>
      <c r="E79" s="44"/>
    </row>
    <row r="80" spans="1:5" x14ac:dyDescent="0.3">
      <c r="A80" s="44"/>
      <c r="B80" s="44"/>
      <c r="C80" s="44"/>
      <c r="D80" s="44"/>
      <c r="E80" s="44"/>
    </row>
    <row r="81" spans="1:5" x14ac:dyDescent="0.3">
      <c r="A81" s="44"/>
      <c r="B81" s="44"/>
      <c r="C81" s="44"/>
      <c r="D81" s="44"/>
      <c r="E81" s="44"/>
    </row>
    <row r="82" spans="1:5" x14ac:dyDescent="0.3">
      <c r="A82" s="44"/>
      <c r="B82" s="44"/>
      <c r="C82" s="44"/>
      <c r="D82" s="44"/>
      <c r="E82" s="44"/>
    </row>
    <row r="83" spans="1:5" x14ac:dyDescent="0.3">
      <c r="A83" s="44"/>
      <c r="B83" s="44"/>
      <c r="C83" s="44"/>
      <c r="D83" s="44"/>
      <c r="E83" s="44"/>
    </row>
    <row r="84" spans="1:5" x14ac:dyDescent="0.3">
      <c r="A84" s="44"/>
      <c r="B84" s="44"/>
      <c r="C84" s="44"/>
      <c r="D84" s="44"/>
      <c r="E84" s="44"/>
    </row>
    <row r="85" spans="1:5" x14ac:dyDescent="0.3">
      <c r="A85" s="44"/>
      <c r="B85" s="44"/>
      <c r="C85" s="44"/>
      <c r="D85" s="44"/>
      <c r="E85" s="44"/>
    </row>
    <row r="86" spans="1:5" x14ac:dyDescent="0.3">
      <c r="A86" s="44"/>
      <c r="B86" s="44"/>
      <c r="C86" s="44"/>
      <c r="D86" s="44"/>
      <c r="E86" s="44"/>
    </row>
    <row r="87" spans="1:5" x14ac:dyDescent="0.3">
      <c r="A87" s="44"/>
      <c r="B87" s="44"/>
      <c r="C87" s="44"/>
      <c r="D87" s="44"/>
      <c r="E87" s="44"/>
    </row>
    <row r="88" spans="1:5" x14ac:dyDescent="0.3">
      <c r="A88" s="44"/>
      <c r="B88" s="44"/>
      <c r="C88" s="44"/>
      <c r="D88" s="44"/>
      <c r="E88" s="44"/>
    </row>
    <row r="89" spans="1:5" x14ac:dyDescent="0.3">
      <c r="A89" s="44"/>
      <c r="B89" s="44"/>
      <c r="C89" s="44"/>
      <c r="D89" s="44"/>
      <c r="E89" s="44"/>
    </row>
    <row r="90" spans="1:5" x14ac:dyDescent="0.3">
      <c r="A90" s="44"/>
      <c r="B90" s="44"/>
      <c r="C90" s="44"/>
      <c r="D90" s="44"/>
      <c r="E90" s="44"/>
    </row>
    <row r="91" spans="1:5" x14ac:dyDescent="0.3">
      <c r="A91" s="44"/>
      <c r="B91" s="44"/>
      <c r="C91" s="44"/>
      <c r="D91" s="44"/>
      <c r="E91" s="44"/>
    </row>
    <row r="92" spans="1:5" x14ac:dyDescent="0.3">
      <c r="A92" s="44"/>
      <c r="B92" s="44"/>
      <c r="C92" s="44"/>
      <c r="D92" s="44"/>
      <c r="E92" s="44"/>
    </row>
    <row r="93" spans="1:5" x14ac:dyDescent="0.3">
      <c r="A93" s="44"/>
      <c r="B93" s="44"/>
      <c r="C93" s="44"/>
      <c r="D93" s="44"/>
      <c r="E93" s="44"/>
    </row>
    <row r="94" spans="1:5" x14ac:dyDescent="0.3">
      <c r="A94" s="44"/>
      <c r="B94" s="44"/>
      <c r="C94" s="44"/>
      <c r="D94" s="44"/>
      <c r="E94" s="44"/>
    </row>
  </sheetData>
  <phoneticPr fontId="0" type="noConversion"/>
  <pageMargins left="0.5" right="0.5" top="0.5" bottom="0.5" header="0.5" footer="0.5"/>
  <pageSetup scale="62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Line="0" autoPict="0" macro="[0]!Macro9">
                <anchor moveWithCells="1" sizeWithCells="1">
                  <from>
                    <xdr:col>4</xdr:col>
                    <xdr:colOff>0</xdr:colOff>
                    <xdr:row>0</xdr:row>
                    <xdr:rowOff>68580</xdr:rowOff>
                  </from>
                  <to>
                    <xdr:col>5</xdr:col>
                    <xdr:colOff>38100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Button 4">
              <controlPr defaultSize="0" print="0" autoFill="0" autoLine="0" autoPict="0" macro="[0]!Macro14">
                <anchor moveWithCells="1" sizeWithCells="1">
                  <from>
                    <xdr:col>4</xdr:col>
                    <xdr:colOff>0</xdr:colOff>
                    <xdr:row>3</xdr:row>
                    <xdr:rowOff>144780</xdr:rowOff>
                  </from>
                  <to>
                    <xdr:col>5</xdr:col>
                    <xdr:colOff>0</xdr:colOff>
                    <xdr:row>6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E78"/>
  <sheetViews>
    <sheetView zoomScale="75" workbookViewId="0">
      <selection activeCell="I37" sqref="I37"/>
    </sheetView>
  </sheetViews>
  <sheetFormatPr defaultColWidth="6.1796875" defaultRowHeight="13.8" x14ac:dyDescent="0.3"/>
  <cols>
    <col min="1" max="1" width="39.36328125" style="45" customWidth="1"/>
    <col min="2" max="2" width="11.08984375" style="45" customWidth="1"/>
    <col min="3" max="3" width="10.6328125" style="45" customWidth="1"/>
    <col min="4" max="4" width="11.453125" style="45" customWidth="1"/>
    <col min="5" max="5" width="12" style="45" customWidth="1"/>
    <col min="6" max="16384" width="6.1796875" style="45"/>
  </cols>
  <sheetData>
    <row r="1" spans="1:5" ht="15.6" x14ac:dyDescent="0.3">
      <c r="A1" s="308" t="s">
        <v>3</v>
      </c>
      <c r="B1" s="309"/>
      <c r="C1" s="309"/>
      <c r="D1" s="309"/>
      <c r="E1" s="309"/>
    </row>
    <row r="2" spans="1:5" ht="15.6" x14ac:dyDescent="0.3">
      <c r="A2" s="310" t="s">
        <v>110</v>
      </c>
      <c r="B2" s="309"/>
      <c r="C2" s="309"/>
      <c r="D2" s="309"/>
      <c r="E2" s="309"/>
    </row>
    <row r="3" spans="1:5" ht="15.6" x14ac:dyDescent="0.3">
      <c r="A3" s="311" t="s">
        <v>210</v>
      </c>
      <c r="B3" s="309"/>
      <c r="C3" s="309"/>
      <c r="D3" s="309"/>
      <c r="E3" s="309"/>
    </row>
    <row r="4" spans="1:5" ht="15.6" x14ac:dyDescent="0.3">
      <c r="A4" s="308" t="s">
        <v>82</v>
      </c>
      <c r="B4" s="312"/>
      <c r="C4" s="309"/>
      <c r="D4" s="309"/>
      <c r="E4" s="309"/>
    </row>
    <row r="5" spans="1:5" s="249" customFormat="1" x14ac:dyDescent="0.3">
      <c r="A5" s="263"/>
      <c r="B5" s="286"/>
      <c r="C5" s="286"/>
      <c r="D5" s="286"/>
      <c r="E5" s="286"/>
    </row>
    <row r="6" spans="1:5" s="249" customFormat="1" x14ac:dyDescent="0.3">
      <c r="A6" s="263"/>
      <c r="B6" s="286"/>
      <c r="C6" s="286"/>
      <c r="D6" s="286"/>
      <c r="E6" s="286"/>
    </row>
    <row r="7" spans="1:5" s="249" customFormat="1" ht="17.399999999999999" x14ac:dyDescent="0.3">
      <c r="A7" s="328" t="s">
        <v>260</v>
      </c>
      <c r="B7" s="286"/>
      <c r="C7" s="286"/>
      <c r="D7" s="286"/>
      <c r="E7" s="286"/>
    </row>
    <row r="43" spans="1:1" ht="17.399999999999999" x14ac:dyDescent="0.3">
      <c r="A43" s="328" t="s">
        <v>261</v>
      </c>
    </row>
    <row r="73" spans="1:5" ht="15.6" x14ac:dyDescent="0.3">
      <c r="A73" s="330" t="s">
        <v>262</v>
      </c>
      <c r="B73" s="329"/>
      <c r="C73" s="329"/>
      <c r="D73" s="329"/>
      <c r="E73" s="329"/>
    </row>
    <row r="74" spans="1:5" ht="15.6" x14ac:dyDescent="0.3">
      <c r="A74" s="331" t="s">
        <v>267</v>
      </c>
      <c r="B74" s="329"/>
      <c r="C74" s="329"/>
      <c r="D74" s="329"/>
      <c r="E74" s="329"/>
    </row>
    <row r="75" spans="1:5" ht="15.6" x14ac:dyDescent="0.3">
      <c r="A75" s="331" t="s">
        <v>263</v>
      </c>
      <c r="B75" s="329"/>
      <c r="C75" s="329"/>
      <c r="D75" s="329"/>
      <c r="E75" s="329"/>
    </row>
    <row r="76" spans="1:5" ht="15.6" x14ac:dyDescent="0.3">
      <c r="A76" s="331" t="s">
        <v>264</v>
      </c>
      <c r="B76" s="329"/>
      <c r="C76" s="329"/>
      <c r="D76" s="329"/>
      <c r="E76" s="329"/>
    </row>
    <row r="77" spans="1:5" ht="15.6" x14ac:dyDescent="0.3">
      <c r="A77" s="331" t="s">
        <v>268</v>
      </c>
      <c r="B77" s="329"/>
      <c r="C77" s="329"/>
      <c r="D77" s="329"/>
      <c r="E77" s="329"/>
    </row>
    <row r="78" spans="1:5" ht="15.6" x14ac:dyDescent="0.3">
      <c r="A78" s="331" t="s">
        <v>265</v>
      </c>
      <c r="B78" s="329"/>
      <c r="C78" s="329"/>
      <c r="D78" s="329"/>
      <c r="E78" s="329"/>
    </row>
  </sheetData>
  <phoneticPr fontId="0" type="noConversion"/>
  <pageMargins left="0.5" right="0.5" top="0.25" bottom="0.25" header="0.5" footer="0.15"/>
  <pageSetup scale="7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Graph.Chart.8" shapeId="13319" r:id="rId4">
          <objectPr defaultSize="0" r:id="rId5">
            <anchor moveWithCells="1" sizeWithCells="1">
              <from>
                <xdr:col>0</xdr:col>
                <xdr:colOff>45720</xdr:colOff>
                <xdr:row>7</xdr:row>
                <xdr:rowOff>83820</xdr:rowOff>
              </from>
              <to>
                <xdr:col>4</xdr:col>
                <xdr:colOff>967740</xdr:colOff>
                <xdr:row>41</xdr:row>
                <xdr:rowOff>53340</xdr:rowOff>
              </to>
            </anchor>
          </objectPr>
        </oleObject>
      </mc:Choice>
      <mc:Fallback>
        <oleObject progId="MSGraph.Chart.8" shapeId="13319" r:id="rId4"/>
      </mc:Fallback>
    </mc:AlternateContent>
    <mc:AlternateContent xmlns:mc="http://schemas.openxmlformats.org/markup-compatibility/2006">
      <mc:Choice Requires="x14">
        <oleObject progId="MSGraph.Chart.8" shapeId="13321" r:id="rId6">
          <objectPr defaultSize="0" autoPict="0" r:id="rId7">
            <anchor moveWithCells="1" sizeWithCells="1">
              <from>
                <xdr:col>0</xdr:col>
                <xdr:colOff>144780</xdr:colOff>
                <xdr:row>43</xdr:row>
                <xdr:rowOff>68580</xdr:rowOff>
              </from>
              <to>
                <xdr:col>4</xdr:col>
                <xdr:colOff>845820</xdr:colOff>
                <xdr:row>71</xdr:row>
                <xdr:rowOff>114300</xdr:rowOff>
              </to>
            </anchor>
          </objectPr>
        </oleObject>
      </mc:Choice>
      <mc:Fallback>
        <oleObject progId="MSGraph.Chart.8" shapeId="13321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8" name="Button 1">
              <controlPr defaultSize="0" print="0" autoFill="0" autoLine="0" autoPict="0" macro="[0]!Macro13">
                <anchor moveWithCells="1" sizeWithCells="1">
                  <from>
                    <xdr:col>3</xdr:col>
                    <xdr:colOff>365760</xdr:colOff>
                    <xdr:row>0</xdr:row>
                    <xdr:rowOff>68580</xdr:rowOff>
                  </from>
                  <to>
                    <xdr:col>4</xdr:col>
                    <xdr:colOff>784860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9" name="Button 2">
              <controlPr defaultSize="0" print="0" autoFill="0" autoLine="0" autoPict="0" macro="[0]!Macro14">
                <anchor moveWithCells="1" sizeWithCells="1">
                  <from>
                    <xdr:col>3</xdr:col>
                    <xdr:colOff>365760</xdr:colOff>
                    <xdr:row>3</xdr:row>
                    <xdr:rowOff>144780</xdr:rowOff>
                  </from>
                  <to>
                    <xdr:col>4</xdr:col>
                    <xdr:colOff>792480</xdr:colOff>
                    <xdr:row>6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K28"/>
  <sheetViews>
    <sheetView zoomScale="80" workbookViewId="0">
      <selection activeCell="D38" sqref="D38"/>
    </sheetView>
  </sheetViews>
  <sheetFormatPr defaultColWidth="6.1796875" defaultRowHeight="13.8" x14ac:dyDescent="0.3"/>
  <cols>
    <col min="1" max="1" width="39.36328125" style="45" customWidth="1"/>
    <col min="2" max="2" width="11.08984375" style="45" customWidth="1"/>
    <col min="3" max="3" width="10.6328125" style="45" customWidth="1"/>
    <col min="4" max="4" width="11.453125" style="45" customWidth="1"/>
    <col min="5" max="5" width="12" style="45" customWidth="1"/>
    <col min="6" max="16384" width="6.1796875" style="45"/>
  </cols>
  <sheetData>
    <row r="1" spans="1:11" ht="15.6" x14ac:dyDescent="0.3">
      <c r="A1" s="308" t="s">
        <v>3</v>
      </c>
      <c r="B1" s="309"/>
      <c r="C1" s="309"/>
      <c r="D1" s="309"/>
      <c r="E1" s="309"/>
    </row>
    <row r="2" spans="1:11" ht="15.6" x14ac:dyDescent="0.3">
      <c r="A2" s="310" t="s">
        <v>204</v>
      </c>
      <c r="B2" s="309"/>
      <c r="C2" s="309"/>
      <c r="D2" s="309"/>
      <c r="E2" s="309"/>
    </row>
    <row r="3" spans="1:11" ht="15.6" x14ac:dyDescent="0.3">
      <c r="A3" s="311" t="s">
        <v>210</v>
      </c>
      <c r="B3" s="309"/>
      <c r="C3" s="309"/>
      <c r="D3" s="309"/>
      <c r="E3" s="309"/>
    </row>
    <row r="4" spans="1:11" ht="15.6" x14ac:dyDescent="0.3">
      <c r="A4" s="308" t="s">
        <v>82</v>
      </c>
      <c r="B4" s="312"/>
      <c r="C4" s="309"/>
      <c r="D4" s="309"/>
      <c r="E4" s="309"/>
    </row>
    <row r="5" spans="1:11" ht="15.6" x14ac:dyDescent="0.3">
      <c r="A5" s="99"/>
      <c r="B5" s="101"/>
      <c r="C5" s="100"/>
      <c r="D5" s="100"/>
      <c r="E5" s="100"/>
    </row>
    <row r="6" spans="1:11" ht="15.6" x14ac:dyDescent="0.3">
      <c r="A6" s="100"/>
      <c r="B6" s="100"/>
      <c r="C6" s="100"/>
      <c r="D6" s="100"/>
      <c r="E6" s="100"/>
    </row>
    <row r="7" spans="1:11" s="249" customFormat="1" x14ac:dyDescent="0.3">
      <c r="A7" s="242"/>
      <c r="B7" s="243"/>
      <c r="C7" s="243" t="s">
        <v>93</v>
      </c>
      <c r="D7" s="243"/>
      <c r="E7" s="243"/>
    </row>
    <row r="8" spans="1:11" s="249" customFormat="1" x14ac:dyDescent="0.3">
      <c r="A8" s="242"/>
      <c r="B8" s="250" t="s">
        <v>80</v>
      </c>
      <c r="C8" s="250" t="s">
        <v>94</v>
      </c>
      <c r="D8" s="250" t="s">
        <v>39</v>
      </c>
      <c r="E8" s="250" t="s">
        <v>95</v>
      </c>
      <c r="H8" s="251"/>
      <c r="I8" s="251"/>
      <c r="J8" s="252"/>
      <c r="K8" s="251"/>
    </row>
    <row r="9" spans="1:11" s="249" customFormat="1" x14ac:dyDescent="0.3">
      <c r="A9" s="242"/>
      <c r="B9" s="253"/>
      <c r="C9" s="253"/>
      <c r="D9" s="253"/>
      <c r="E9" s="253"/>
      <c r="H9" s="254"/>
      <c r="I9" s="254"/>
      <c r="J9" s="255"/>
      <c r="K9" s="254"/>
    </row>
    <row r="10" spans="1:11" s="249" customFormat="1" x14ac:dyDescent="0.3">
      <c r="A10" s="242" t="s">
        <v>96</v>
      </c>
      <c r="B10" s="256">
        <v>499</v>
      </c>
      <c r="C10" s="257">
        <v>376</v>
      </c>
      <c r="D10" s="258">
        <v>43</v>
      </c>
      <c r="E10" s="257">
        <v>918</v>
      </c>
      <c r="H10" s="254"/>
      <c r="I10" s="254"/>
      <c r="J10" s="255"/>
      <c r="K10" s="254"/>
    </row>
    <row r="11" spans="1:11" s="249" customFormat="1" x14ac:dyDescent="0.3">
      <c r="A11" s="242" t="s">
        <v>97</v>
      </c>
      <c r="B11" s="259">
        <v>3916</v>
      </c>
      <c r="C11" s="259">
        <v>7806</v>
      </c>
      <c r="D11" s="242">
        <v>3</v>
      </c>
      <c r="E11" s="259">
        <v>11725</v>
      </c>
      <c r="H11" s="254"/>
      <c r="I11" s="254"/>
      <c r="J11" s="255"/>
      <c r="K11" s="254"/>
    </row>
    <row r="12" spans="1:11" s="249" customFormat="1" x14ac:dyDescent="0.3">
      <c r="A12" s="242" t="s">
        <v>98</v>
      </c>
      <c r="B12" s="259">
        <v>233</v>
      </c>
      <c r="C12" s="259">
        <v>77</v>
      </c>
      <c r="D12" s="242">
        <v>3</v>
      </c>
      <c r="E12" s="259">
        <v>313</v>
      </c>
      <c r="H12" s="254"/>
      <c r="I12" s="254"/>
      <c r="J12" s="255"/>
      <c r="K12" s="254"/>
    </row>
    <row r="13" spans="1:11" s="249" customFormat="1" x14ac:dyDescent="0.3">
      <c r="A13" s="242" t="s">
        <v>150</v>
      </c>
      <c r="B13" s="260">
        <v>0</v>
      </c>
      <c r="C13" s="259">
        <v>0</v>
      </c>
      <c r="D13" s="242">
        <v>222</v>
      </c>
      <c r="E13" s="259">
        <v>222</v>
      </c>
      <c r="H13" s="252"/>
      <c r="I13" s="252"/>
      <c r="J13" s="252"/>
      <c r="K13" s="252"/>
    </row>
    <row r="14" spans="1:11" s="249" customFormat="1" x14ac:dyDescent="0.3">
      <c r="A14" s="242" t="s">
        <v>99</v>
      </c>
      <c r="B14" s="261">
        <v>0</v>
      </c>
      <c r="C14" s="262">
        <v>214</v>
      </c>
      <c r="D14" s="263">
        <v>0</v>
      </c>
      <c r="E14" s="262">
        <v>214</v>
      </c>
    </row>
    <row r="15" spans="1:11" s="249" customFormat="1" x14ac:dyDescent="0.3">
      <c r="A15" s="242" t="s">
        <v>100</v>
      </c>
      <c r="B15" s="333">
        <v>146</v>
      </c>
      <c r="C15" s="333">
        <v>111</v>
      </c>
      <c r="D15" s="333">
        <v>7</v>
      </c>
      <c r="E15" s="333">
        <v>264</v>
      </c>
    </row>
    <row r="16" spans="1:11" s="249" customFormat="1" ht="14.4" thickBot="1" x14ac:dyDescent="0.35">
      <c r="A16" s="242" t="s">
        <v>101</v>
      </c>
      <c r="B16" s="334">
        <v>4794</v>
      </c>
      <c r="C16" s="334">
        <v>8584</v>
      </c>
      <c r="D16" s="334">
        <v>278</v>
      </c>
      <c r="E16" s="334">
        <v>13656</v>
      </c>
    </row>
    <row r="17" spans="1:6" s="249" customFormat="1" ht="14.4" thickTop="1" x14ac:dyDescent="0.3">
      <c r="A17" s="264"/>
      <c r="B17" s="258"/>
      <c r="C17" s="258"/>
      <c r="D17" s="264"/>
      <c r="E17" s="264"/>
    </row>
    <row r="18" spans="1:6" s="249" customFormat="1" x14ac:dyDescent="0.3">
      <c r="A18" s="265"/>
      <c r="B18" s="265"/>
      <c r="C18" s="265"/>
      <c r="D18" s="265"/>
      <c r="E18" s="266"/>
      <c r="F18" s="266"/>
    </row>
    <row r="19" spans="1:6" s="249" customFormat="1" x14ac:dyDescent="0.3">
      <c r="A19" s="264"/>
      <c r="B19" s="264"/>
      <c r="C19" s="264"/>
      <c r="D19" s="264"/>
      <c r="E19" s="264"/>
      <c r="F19" s="264"/>
    </row>
    <row r="20" spans="1:6" s="249" customFormat="1" x14ac:dyDescent="0.3">
      <c r="A20" s="264"/>
      <c r="B20" s="264"/>
      <c r="C20" s="264"/>
      <c r="D20" s="264"/>
      <c r="E20" s="264"/>
    </row>
    <row r="21" spans="1:6" s="249" customFormat="1" x14ac:dyDescent="0.3">
      <c r="A21" s="264"/>
      <c r="B21" s="267"/>
      <c r="C21" s="268" t="s">
        <v>80</v>
      </c>
      <c r="D21" s="267"/>
      <c r="E21" s="264"/>
    </row>
    <row r="22" spans="1:6" s="249" customFormat="1" x14ac:dyDescent="0.3">
      <c r="A22" s="264"/>
      <c r="B22" s="264"/>
      <c r="C22" s="264"/>
      <c r="D22" s="269" t="s">
        <v>102</v>
      </c>
      <c r="E22" s="264"/>
    </row>
    <row r="23" spans="1:6" s="249" customFormat="1" x14ac:dyDescent="0.3">
      <c r="A23" s="264"/>
      <c r="B23" s="270" t="s">
        <v>103</v>
      </c>
      <c r="C23" s="270" t="s">
        <v>104</v>
      </c>
      <c r="D23" s="270" t="s">
        <v>105</v>
      </c>
      <c r="E23" s="264"/>
    </row>
    <row r="24" spans="1:6" s="249" customFormat="1" x14ac:dyDescent="0.3">
      <c r="A24" s="264"/>
      <c r="B24" s="253"/>
      <c r="C24" s="253"/>
      <c r="D24" s="253"/>
      <c r="E24" s="253"/>
    </row>
    <row r="25" spans="1:6" s="249" customFormat="1" x14ac:dyDescent="0.3">
      <c r="A25" s="271" t="s">
        <v>106</v>
      </c>
      <c r="B25" s="258">
        <v>3736</v>
      </c>
      <c r="C25" s="258">
        <v>3916</v>
      </c>
      <c r="D25" s="258">
        <v>180</v>
      </c>
      <c r="E25" s="253"/>
    </row>
    <row r="26" spans="1:6" s="249" customFormat="1" x14ac:dyDescent="0.3">
      <c r="A26" s="272" t="s">
        <v>107</v>
      </c>
      <c r="B26" s="265">
        <v>120</v>
      </c>
      <c r="C26" s="265">
        <v>233</v>
      </c>
      <c r="D26" s="265">
        <v>113</v>
      </c>
      <c r="E26" s="253"/>
    </row>
    <row r="27" spans="1:6" s="249" customFormat="1" ht="14.4" thickBot="1" x14ac:dyDescent="0.35">
      <c r="A27" s="272" t="s">
        <v>101</v>
      </c>
      <c r="B27" s="273">
        <v>3856</v>
      </c>
      <c r="C27" s="273">
        <v>4149</v>
      </c>
      <c r="D27" s="273">
        <v>293</v>
      </c>
      <c r="E27" s="257"/>
    </row>
    <row r="28" spans="1:6" ht="16.2" thickTop="1" x14ac:dyDescent="0.3">
      <c r="A28" s="100"/>
      <c r="B28" s="101"/>
      <c r="C28" s="101"/>
      <c r="D28" s="100"/>
      <c r="E28" s="101"/>
    </row>
  </sheetData>
  <phoneticPr fontId="0" type="noConversion"/>
  <pageMargins left="0.5" right="0" top="0.5" bottom="0.5" header="0.5" footer="0.5"/>
  <pageSetup scale="88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Line="0" autoPict="0" macro="[0]!Macro22">
                <anchor moveWithCells="1" sizeWithCells="1">
                  <from>
                    <xdr:col>3</xdr:col>
                    <xdr:colOff>365760</xdr:colOff>
                    <xdr:row>0</xdr:row>
                    <xdr:rowOff>68580</xdr:rowOff>
                  </from>
                  <to>
                    <xdr:col>4</xdr:col>
                    <xdr:colOff>784860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Line="0" autoPict="0" macro="[0]!Macro14">
                <anchor moveWithCells="1" sizeWithCells="1">
                  <from>
                    <xdr:col>3</xdr:col>
                    <xdr:colOff>373380</xdr:colOff>
                    <xdr:row>3</xdr:row>
                    <xdr:rowOff>83820</xdr:rowOff>
                  </from>
                  <to>
                    <xdr:col>4</xdr:col>
                    <xdr:colOff>769620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AG187"/>
  <sheetViews>
    <sheetView zoomScale="75" workbookViewId="0">
      <selection activeCell="B57" sqref="B57"/>
    </sheetView>
  </sheetViews>
  <sheetFormatPr defaultColWidth="9.81640625" defaultRowHeight="15.6" x14ac:dyDescent="0.3"/>
  <cols>
    <col min="1" max="2" width="2.90625" style="19" customWidth="1"/>
    <col min="3" max="3" width="23.453125" style="19" customWidth="1"/>
    <col min="4" max="4" width="10.81640625" style="19" customWidth="1"/>
    <col min="5" max="5" width="4.81640625" style="19" customWidth="1"/>
    <col min="6" max="6" width="10.81640625" style="19" customWidth="1"/>
    <col min="7" max="7" width="4.81640625" style="19" customWidth="1"/>
    <col min="8" max="8" width="10.81640625" style="19" customWidth="1"/>
    <col min="9" max="9" width="4.54296875" style="19" customWidth="1"/>
    <col min="10" max="10" width="10.81640625" style="19" customWidth="1"/>
    <col min="11" max="11" width="4.81640625" style="19" customWidth="1"/>
    <col min="12" max="12" width="10.81640625" style="19" customWidth="1"/>
    <col min="13" max="13" width="4.81640625" style="19" customWidth="1"/>
    <col min="14" max="14" width="10.81640625" style="19" customWidth="1"/>
    <col min="15" max="16384" width="9.81640625" style="19"/>
  </cols>
  <sheetData>
    <row r="1" spans="1:33" x14ac:dyDescent="0.3">
      <c r="A1" s="121" t="s">
        <v>116</v>
      </c>
      <c r="B1" s="121"/>
      <c r="C1" s="121"/>
      <c r="D1" s="121"/>
      <c r="E1" s="123"/>
      <c r="F1" s="123"/>
      <c r="G1" s="123"/>
      <c r="H1" s="123"/>
      <c r="I1" s="18"/>
      <c r="J1" s="18"/>
      <c r="K1" s="149"/>
      <c r="L1" s="149"/>
      <c r="M1" s="149"/>
      <c r="N1" s="149"/>
      <c r="O1" s="153"/>
      <c r="P1" s="153"/>
      <c r="Q1" s="153"/>
    </row>
    <row r="2" spans="1:33" x14ac:dyDescent="0.3">
      <c r="A2" s="121" t="s">
        <v>196</v>
      </c>
      <c r="B2" s="121"/>
      <c r="C2" s="121"/>
      <c r="D2" s="121"/>
      <c r="E2" s="123"/>
      <c r="F2" s="123"/>
      <c r="G2" s="123"/>
      <c r="H2" s="123"/>
      <c r="I2" s="18"/>
      <c r="J2" s="18"/>
      <c r="K2" s="149"/>
      <c r="L2" s="149"/>
      <c r="M2" s="149"/>
      <c r="N2" s="149"/>
      <c r="O2" s="153"/>
      <c r="P2" s="153"/>
      <c r="Q2" s="153"/>
    </row>
    <row r="3" spans="1:33" x14ac:dyDescent="0.3">
      <c r="A3" s="144" t="s">
        <v>53</v>
      </c>
      <c r="B3" s="121"/>
      <c r="C3" s="121"/>
      <c r="D3" s="121"/>
      <c r="E3" s="123"/>
      <c r="F3" s="123"/>
      <c r="G3" s="123"/>
      <c r="H3" s="123"/>
      <c r="I3" s="18"/>
      <c r="J3" s="18"/>
      <c r="K3" s="149"/>
      <c r="L3" s="149"/>
      <c r="M3" s="149"/>
      <c r="N3" s="149"/>
      <c r="O3" s="153"/>
      <c r="P3" s="153"/>
      <c r="Q3" s="153"/>
    </row>
    <row r="4" spans="1:33" x14ac:dyDescent="0.3">
      <c r="A4" s="121"/>
      <c r="B4" s="121"/>
      <c r="C4" s="121"/>
      <c r="D4" s="121"/>
      <c r="E4" s="121"/>
      <c r="F4" s="145"/>
      <c r="G4" s="121"/>
      <c r="H4" s="145"/>
      <c r="I4" s="18"/>
      <c r="J4" s="18"/>
      <c r="K4" s="18"/>
      <c r="L4" s="154"/>
      <c r="M4" s="18"/>
      <c r="N4" s="154"/>
      <c r="O4" s="154"/>
      <c r="P4" s="154"/>
      <c r="Q4" s="154"/>
    </row>
    <row r="5" spans="1:33" x14ac:dyDescent="0.3">
      <c r="A5" s="36"/>
      <c r="B5" s="36"/>
      <c r="C5" s="36"/>
      <c r="D5" s="113" t="s">
        <v>233</v>
      </c>
      <c r="E5" s="124"/>
      <c r="F5" s="70" t="s">
        <v>233</v>
      </c>
      <c r="G5" s="124"/>
      <c r="H5" s="71"/>
      <c r="I5" s="150"/>
      <c r="J5" s="313" t="s">
        <v>211</v>
      </c>
      <c r="K5" s="314"/>
      <c r="L5" s="315"/>
      <c r="M5" s="314"/>
      <c r="N5" s="71"/>
    </row>
    <row r="6" spans="1:33" x14ac:dyDescent="0.3">
      <c r="A6" s="36"/>
      <c r="B6" s="36"/>
      <c r="C6" s="36"/>
      <c r="D6" s="72" t="s">
        <v>54</v>
      </c>
      <c r="E6" s="122"/>
      <c r="F6" s="73" t="s">
        <v>54</v>
      </c>
      <c r="G6" s="122"/>
      <c r="H6" s="74"/>
      <c r="I6" s="122"/>
      <c r="J6" s="316" t="s">
        <v>212</v>
      </c>
      <c r="K6" s="317"/>
      <c r="L6" s="318"/>
      <c r="M6" s="317"/>
      <c r="N6" s="74"/>
    </row>
    <row r="7" spans="1:33" x14ac:dyDescent="0.3">
      <c r="A7" s="115"/>
      <c r="B7" s="115"/>
      <c r="C7" s="115"/>
      <c r="D7" s="64">
        <v>2003</v>
      </c>
      <c r="E7" s="75"/>
      <c r="F7" s="75">
        <v>2002</v>
      </c>
      <c r="G7" s="75"/>
      <c r="H7" s="54" t="s">
        <v>55</v>
      </c>
      <c r="I7" s="111"/>
      <c r="J7" s="64">
        <v>2003</v>
      </c>
      <c r="K7" s="75"/>
      <c r="L7" s="75">
        <v>2002</v>
      </c>
      <c r="M7" s="75"/>
      <c r="N7" s="54" t="s">
        <v>55</v>
      </c>
    </row>
    <row r="8" spans="1:33" x14ac:dyDescent="0.3">
      <c r="A8" s="115"/>
      <c r="B8" s="115"/>
      <c r="C8" s="115"/>
      <c r="D8" s="53"/>
      <c r="E8" s="53"/>
      <c r="F8" s="53"/>
      <c r="G8" s="53"/>
      <c r="H8" s="53"/>
      <c r="I8" s="80"/>
      <c r="J8" s="53"/>
      <c r="K8" s="53"/>
      <c r="L8" s="53"/>
      <c r="M8" s="53"/>
      <c r="N8" s="53"/>
    </row>
    <row r="9" spans="1:33" x14ac:dyDescent="0.3">
      <c r="A9" s="115" t="s">
        <v>234</v>
      </c>
      <c r="B9" s="115"/>
      <c r="C9" s="115"/>
      <c r="D9" s="53"/>
      <c r="E9" s="53"/>
      <c r="F9" s="53"/>
      <c r="G9" s="53"/>
      <c r="H9" s="53"/>
      <c r="I9" s="80"/>
      <c r="J9" s="53"/>
      <c r="K9" s="53"/>
      <c r="L9" s="53"/>
      <c r="M9" s="53"/>
      <c r="N9" s="53"/>
    </row>
    <row r="10" spans="1:33" x14ac:dyDescent="0.3">
      <c r="A10" s="115"/>
      <c r="B10" s="115"/>
      <c r="C10" s="115"/>
      <c r="D10" s="53"/>
      <c r="E10" s="53"/>
      <c r="F10" s="53"/>
      <c r="G10" s="53"/>
      <c r="H10" s="53"/>
      <c r="I10" s="80"/>
      <c r="J10" s="53"/>
      <c r="K10" s="53"/>
      <c r="L10" s="53"/>
      <c r="M10" s="53"/>
      <c r="N10" s="53"/>
    </row>
    <row r="11" spans="1:33" x14ac:dyDescent="0.3">
      <c r="A11" s="115"/>
      <c r="B11" s="118" t="s">
        <v>127</v>
      </c>
      <c r="C11" s="14"/>
      <c r="D11" s="57">
        <v>864.1</v>
      </c>
      <c r="E11" s="109"/>
      <c r="F11" s="57">
        <v>976.94200000000001</v>
      </c>
      <c r="G11" s="109"/>
      <c r="H11" s="57">
        <v>-112.84199999999998</v>
      </c>
      <c r="I11" s="151"/>
      <c r="J11" s="57">
        <v>1721.9849999999999</v>
      </c>
      <c r="K11" s="109"/>
      <c r="L11" s="57">
        <v>1887.527</v>
      </c>
      <c r="M11" s="109"/>
      <c r="N11" s="57">
        <v>-165.54199999999992</v>
      </c>
    </row>
    <row r="12" spans="1:33" hidden="1" x14ac:dyDescent="0.3">
      <c r="A12" s="115"/>
      <c r="B12"/>
      <c r="C12" s="14"/>
      <c r="D12" s="66"/>
      <c r="E12" s="66"/>
      <c r="F12" s="66"/>
      <c r="G12" s="66"/>
      <c r="H12" s="55"/>
      <c r="I12" s="80"/>
      <c r="J12" s="66"/>
      <c r="K12" s="66"/>
      <c r="L12" s="66"/>
      <c r="M12" s="66"/>
      <c r="N12" s="55"/>
    </row>
    <row r="13" spans="1:33" x14ac:dyDescent="0.3">
      <c r="A13" s="115"/>
      <c r="B13" s="115"/>
      <c r="C13" s="115"/>
      <c r="D13" s="53"/>
      <c r="E13" s="53"/>
      <c r="F13" s="53"/>
      <c r="G13" s="53"/>
      <c r="H13" s="53"/>
      <c r="I13" s="151"/>
      <c r="J13" s="53"/>
      <c r="K13" s="53"/>
      <c r="L13" s="53"/>
      <c r="M13" s="53"/>
      <c r="N13" s="53"/>
      <c r="Z13" s="25"/>
      <c r="AA13" s="25"/>
      <c r="AB13" s="25"/>
      <c r="AC13" s="25"/>
      <c r="AD13" s="25"/>
      <c r="AE13" s="25"/>
      <c r="AF13" s="25"/>
      <c r="AG13" s="25"/>
    </row>
    <row r="14" spans="1:33" x14ac:dyDescent="0.3">
      <c r="A14" s="115"/>
      <c r="B14" s="118" t="s">
        <v>56</v>
      </c>
      <c r="C14" s="36"/>
      <c r="D14" s="57">
        <v>468.75700000000001</v>
      </c>
      <c r="E14" s="109"/>
      <c r="F14" s="57">
        <v>638.74599999999998</v>
      </c>
      <c r="G14" s="109"/>
      <c r="H14" s="57">
        <v>-169.9</v>
      </c>
      <c r="I14" s="152"/>
      <c r="J14" s="57">
        <v>1025.4670000000001</v>
      </c>
      <c r="K14" s="109"/>
      <c r="L14" s="57">
        <v>1282.1089999999999</v>
      </c>
      <c r="M14" s="109"/>
      <c r="N14" s="57">
        <v>-256.64199999999983</v>
      </c>
      <c r="Z14" s="25"/>
      <c r="AA14" s="25"/>
      <c r="AB14" s="25"/>
      <c r="AC14" s="25"/>
      <c r="AD14" s="25"/>
      <c r="AE14" s="25"/>
      <c r="AF14" s="25"/>
      <c r="AG14" s="25"/>
    </row>
    <row r="15" spans="1:33" x14ac:dyDescent="0.3">
      <c r="A15" s="115"/>
      <c r="B15" t="s">
        <v>57</v>
      </c>
      <c r="C15" s="36"/>
      <c r="D15" s="66">
        <v>-0.26600000000000001</v>
      </c>
      <c r="E15" s="66"/>
      <c r="F15" s="66">
        <v>-1.0999999999999999E-2</v>
      </c>
      <c r="G15" s="66"/>
      <c r="H15" s="55"/>
      <c r="I15" s="80"/>
      <c r="J15" s="66">
        <v>-0.2</v>
      </c>
      <c r="K15" s="66"/>
      <c r="L15" s="66">
        <v>-6.6000000000000003E-2</v>
      </c>
      <c r="M15" s="66"/>
      <c r="N15" s="55"/>
      <c r="Z15" s="25"/>
      <c r="AA15" s="25"/>
      <c r="AB15" s="25"/>
      <c r="AC15" s="25"/>
      <c r="AD15" s="25"/>
      <c r="AE15" s="25"/>
      <c r="AF15" s="25"/>
      <c r="AG15" s="25"/>
    </row>
    <row r="16" spans="1:33" x14ac:dyDescent="0.3">
      <c r="A16" s="115"/>
      <c r="B16"/>
      <c r="C16" s="36"/>
      <c r="D16" s="53"/>
      <c r="E16" s="53"/>
      <c r="F16" s="53"/>
      <c r="G16" s="53"/>
      <c r="H16" s="53"/>
      <c r="I16" s="82"/>
      <c r="J16" s="53"/>
      <c r="K16" s="53"/>
      <c r="L16" s="53"/>
      <c r="M16" s="53"/>
      <c r="N16" s="53"/>
      <c r="Z16" s="25"/>
      <c r="AA16" s="25"/>
      <c r="AB16" s="25"/>
      <c r="AC16" s="25"/>
      <c r="AD16" s="25"/>
      <c r="AE16" s="25"/>
      <c r="AF16" s="25"/>
      <c r="AG16" s="25"/>
    </row>
    <row r="17" spans="1:33" x14ac:dyDescent="0.3">
      <c r="A17" s="115"/>
      <c r="B17" t="s">
        <v>58</v>
      </c>
      <c r="C17" s="36"/>
      <c r="D17" s="57">
        <v>412.5</v>
      </c>
      <c r="E17" s="57"/>
      <c r="F17" s="57">
        <v>618.93600000000004</v>
      </c>
      <c r="G17" s="57"/>
      <c r="H17" s="57">
        <v>-206.43600000000004</v>
      </c>
      <c r="I17" s="80"/>
      <c r="J17" s="57">
        <v>955.3</v>
      </c>
      <c r="K17" s="57"/>
      <c r="L17" s="57">
        <v>1222.836</v>
      </c>
      <c r="M17" s="57"/>
      <c r="N17" s="57">
        <v>-267.53600000000006</v>
      </c>
      <c r="Z17" s="25"/>
      <c r="AA17" s="25"/>
      <c r="AB17" s="25"/>
      <c r="AC17" s="25"/>
      <c r="AD17" s="25"/>
      <c r="AE17" s="25"/>
      <c r="AF17" s="25"/>
      <c r="AG17" s="25"/>
    </row>
    <row r="18" spans="1:33" x14ac:dyDescent="0.3">
      <c r="A18" s="115"/>
      <c r="B18"/>
      <c r="C18" s="36"/>
      <c r="D18" s="53"/>
      <c r="E18" s="53"/>
      <c r="F18" s="53"/>
      <c r="G18" s="53"/>
      <c r="H18" s="53"/>
      <c r="I18" s="112"/>
      <c r="J18" s="53"/>
      <c r="K18" s="53"/>
      <c r="L18" s="53"/>
      <c r="M18" s="53"/>
      <c r="N18" s="53"/>
      <c r="Z18" s="25"/>
      <c r="AA18" s="25"/>
      <c r="AB18" s="25"/>
      <c r="AC18" s="25"/>
      <c r="AD18" s="25"/>
      <c r="AE18" s="25"/>
      <c r="AF18" s="25"/>
      <c r="AG18" s="25"/>
    </row>
    <row r="19" spans="1:33" x14ac:dyDescent="0.3">
      <c r="A19" s="115"/>
      <c r="B19" t="s">
        <v>59</v>
      </c>
      <c r="C19" s="36"/>
      <c r="D19" s="58">
        <v>317.89499999999998</v>
      </c>
      <c r="E19" s="319" t="s">
        <v>26</v>
      </c>
      <c r="F19" s="58">
        <v>459.04</v>
      </c>
      <c r="G19" s="58"/>
      <c r="H19" s="58">
        <v>-141.14500000000001</v>
      </c>
      <c r="I19" s="112"/>
      <c r="J19" s="58">
        <v>689.84500000000003</v>
      </c>
      <c r="K19" s="319" t="s">
        <v>26</v>
      </c>
      <c r="L19" s="58">
        <v>901.94500000000005</v>
      </c>
      <c r="M19" s="58"/>
      <c r="N19" s="58">
        <v>-212.1</v>
      </c>
      <c r="Z19" s="25"/>
      <c r="AA19" s="25"/>
      <c r="AB19" s="25"/>
      <c r="AC19" s="25"/>
      <c r="AD19" s="25"/>
      <c r="AE19" s="25"/>
      <c r="AF19" s="25"/>
      <c r="AG19" s="25"/>
    </row>
    <row r="20" spans="1:33" x14ac:dyDescent="0.3">
      <c r="A20" s="115"/>
      <c r="B20" t="s">
        <v>60</v>
      </c>
      <c r="C20" s="36"/>
      <c r="D20" s="58">
        <v>121.5</v>
      </c>
      <c r="E20" s="58"/>
      <c r="F20" s="58">
        <v>165.19800000000001</v>
      </c>
      <c r="G20" s="58"/>
      <c r="H20" s="58">
        <v>-43.698000000000008</v>
      </c>
      <c r="I20" s="112"/>
      <c r="J20" s="58">
        <v>277.3</v>
      </c>
      <c r="K20" s="58"/>
      <c r="L20" s="58">
        <v>333.38200000000001</v>
      </c>
      <c r="M20" s="58"/>
      <c r="N20" s="58">
        <v>-56.081999999999994</v>
      </c>
      <c r="Z20" s="25"/>
      <c r="AA20" s="25"/>
      <c r="AB20" s="25"/>
      <c r="AC20" s="25"/>
      <c r="AD20" s="25"/>
      <c r="AE20" s="25"/>
      <c r="AF20" s="25"/>
      <c r="AG20" s="25"/>
    </row>
    <row r="21" spans="1:33" x14ac:dyDescent="0.3">
      <c r="A21" s="115"/>
      <c r="B21" t="s">
        <v>61</v>
      </c>
      <c r="C21" s="36"/>
      <c r="D21" s="58">
        <v>2.3149999999999999</v>
      </c>
      <c r="E21" s="58"/>
      <c r="F21" s="58">
        <v>1.494</v>
      </c>
      <c r="G21" s="58"/>
      <c r="H21" s="58">
        <v>0.82099999999999995</v>
      </c>
      <c r="I21" s="80"/>
      <c r="J21" s="58">
        <v>3.0150000000000001</v>
      </c>
      <c r="K21" s="58"/>
      <c r="L21" s="58">
        <v>3.5759999999999996</v>
      </c>
      <c r="M21" s="58"/>
      <c r="N21" s="58">
        <v>-0.56099999999999994</v>
      </c>
      <c r="Z21" s="25"/>
      <c r="AA21" s="25"/>
      <c r="AB21" s="25"/>
      <c r="AC21" s="25"/>
      <c r="AD21" s="25"/>
      <c r="AE21" s="25"/>
      <c r="AF21" s="25"/>
      <c r="AG21" s="25"/>
    </row>
    <row r="22" spans="1:33" x14ac:dyDescent="0.3">
      <c r="A22" s="115"/>
      <c r="B22"/>
      <c r="C22" s="36"/>
      <c r="D22" s="76"/>
      <c r="E22" s="76"/>
      <c r="F22" s="76"/>
      <c r="G22" s="76"/>
      <c r="H22" s="76"/>
      <c r="I22" s="151"/>
      <c r="J22" s="76"/>
      <c r="K22" s="76"/>
      <c r="L22" s="76"/>
      <c r="M22" s="76"/>
      <c r="N22" s="76"/>
      <c r="Z22" s="25"/>
      <c r="AA22" s="25"/>
      <c r="AB22" s="25"/>
      <c r="AC22" s="25"/>
      <c r="AD22" s="25"/>
      <c r="AE22" s="25"/>
      <c r="AF22" s="25"/>
      <c r="AG22" s="25"/>
    </row>
    <row r="23" spans="1:33" ht="16.2" thickBot="1" x14ac:dyDescent="0.35">
      <c r="A23" s="115"/>
      <c r="B23" s="118" t="s">
        <v>67</v>
      </c>
      <c r="C23" s="36"/>
      <c r="D23" s="57">
        <v>-29.21</v>
      </c>
      <c r="E23" s="109"/>
      <c r="F23" s="57">
        <v>-6.7960000000000491</v>
      </c>
      <c r="G23" s="109"/>
      <c r="H23" s="57">
        <v>-22.413999999999987</v>
      </c>
      <c r="I23" s="80"/>
      <c r="J23" s="57">
        <v>-14.8</v>
      </c>
      <c r="K23" s="109"/>
      <c r="L23" s="57">
        <v>-16.067000000000007</v>
      </c>
      <c r="M23" s="109"/>
      <c r="N23" s="57">
        <v>1.3</v>
      </c>
      <c r="Z23" s="25"/>
      <c r="AA23" s="25"/>
      <c r="AB23" s="25"/>
      <c r="AC23" s="25"/>
      <c r="AD23" s="25"/>
      <c r="AE23" s="25"/>
      <c r="AF23" s="25"/>
      <c r="AG23" s="25"/>
    </row>
    <row r="24" spans="1:33" ht="16.2" thickTop="1" x14ac:dyDescent="0.3">
      <c r="A24" s="115"/>
      <c r="B24"/>
      <c r="C24" s="36"/>
      <c r="D24" s="77"/>
      <c r="E24" s="77"/>
      <c r="F24" s="77"/>
      <c r="G24" s="77"/>
      <c r="H24" s="77"/>
      <c r="I24" s="80"/>
      <c r="J24" s="77"/>
      <c r="K24" s="77"/>
      <c r="L24" s="77"/>
      <c r="M24" s="77"/>
      <c r="N24" s="77"/>
      <c r="Z24" s="25"/>
      <c r="AA24" s="25"/>
      <c r="AB24" s="25"/>
      <c r="AC24" s="25"/>
      <c r="AD24" s="25"/>
      <c r="AE24" s="25"/>
      <c r="AF24" s="25"/>
      <c r="AG24" s="25"/>
    </row>
    <row r="25" spans="1:33" x14ac:dyDescent="0.3">
      <c r="A25" s="115"/>
      <c r="B25" t="s">
        <v>62</v>
      </c>
      <c r="C25" s="36"/>
      <c r="D25" s="53"/>
      <c r="E25" s="53"/>
      <c r="F25" s="53"/>
      <c r="G25" s="53"/>
      <c r="H25" s="53"/>
      <c r="I25" s="152"/>
      <c r="J25" s="53"/>
      <c r="K25" s="53"/>
      <c r="L25" s="53"/>
      <c r="M25" s="53"/>
      <c r="N25" s="53"/>
      <c r="Z25" s="25"/>
      <c r="AA25" s="25"/>
      <c r="AB25" s="25"/>
      <c r="AC25" s="25"/>
      <c r="AD25" s="25"/>
      <c r="AE25" s="25"/>
      <c r="AF25" s="25"/>
      <c r="AG25" s="25"/>
    </row>
    <row r="26" spans="1:33" x14ac:dyDescent="0.3">
      <c r="A26" s="115"/>
      <c r="B26"/>
      <c r="C26" s="36" t="s">
        <v>63</v>
      </c>
      <c r="D26" s="66">
        <v>0.77</v>
      </c>
      <c r="E26" s="319" t="s">
        <v>26</v>
      </c>
      <c r="F26" s="66">
        <v>0.74199999999999999</v>
      </c>
      <c r="G26" s="66"/>
      <c r="H26" s="66">
        <v>2.8000000000000025E-2</v>
      </c>
      <c r="I26" s="152"/>
      <c r="J26" s="66">
        <v>0.72199999999999998</v>
      </c>
      <c r="K26" s="319" t="s">
        <v>26</v>
      </c>
      <c r="L26" s="66">
        <v>0.73799999999999999</v>
      </c>
      <c r="M26" s="66"/>
      <c r="N26" s="66">
        <v>-1.6000000000000014E-2</v>
      </c>
      <c r="Z26" s="25"/>
      <c r="AA26" s="25"/>
      <c r="AB26" s="25"/>
      <c r="AC26" s="25"/>
      <c r="AD26" s="25"/>
      <c r="AE26" s="25"/>
      <c r="AF26" s="25"/>
      <c r="AG26" s="25"/>
    </row>
    <row r="27" spans="1:33" x14ac:dyDescent="0.3">
      <c r="A27" s="115"/>
      <c r="B27"/>
      <c r="C27" s="36" t="s">
        <v>64</v>
      </c>
      <c r="D27" s="66">
        <v>0.29499999999999998</v>
      </c>
      <c r="E27" s="66"/>
      <c r="F27" s="66">
        <v>0.26700000000000002</v>
      </c>
      <c r="G27" s="66"/>
      <c r="H27" s="66">
        <v>2.7999999999999969E-2</v>
      </c>
      <c r="I27" s="152"/>
      <c r="J27" s="66">
        <v>0.28999999999999998</v>
      </c>
      <c r="K27" s="66"/>
      <c r="L27" s="66">
        <v>0.27300000000000002</v>
      </c>
      <c r="M27" s="66"/>
      <c r="N27" s="66">
        <v>1.699999999999996E-2</v>
      </c>
      <c r="Z27" s="25"/>
      <c r="AA27" s="25"/>
      <c r="AB27" s="25"/>
      <c r="AC27" s="25"/>
      <c r="AD27" s="25"/>
      <c r="AE27" s="25"/>
      <c r="AF27" s="25"/>
      <c r="AG27" s="25"/>
    </row>
    <row r="28" spans="1:33" x14ac:dyDescent="0.3">
      <c r="A28" s="115"/>
      <c r="B28"/>
      <c r="C28" s="36" t="s">
        <v>65</v>
      </c>
      <c r="D28" s="66">
        <v>6.0000000000000001E-3</v>
      </c>
      <c r="E28" s="66"/>
      <c r="F28" s="66">
        <v>2E-3</v>
      </c>
      <c r="G28" s="66"/>
      <c r="H28" s="66">
        <v>4.0000000000000001E-3</v>
      </c>
      <c r="I28" s="80"/>
      <c r="J28" s="66">
        <v>3.0000000000000001E-3</v>
      </c>
      <c r="K28" s="66"/>
      <c r="L28" s="66">
        <v>3.0000000000000001E-3</v>
      </c>
      <c r="M28" s="66"/>
      <c r="N28" s="66">
        <v>0</v>
      </c>
      <c r="Z28" s="25"/>
      <c r="AA28" s="25"/>
      <c r="AB28" s="25"/>
      <c r="AC28" s="25"/>
      <c r="AD28" s="25"/>
      <c r="AE28" s="25"/>
      <c r="AF28" s="25"/>
      <c r="AG28" s="25"/>
    </row>
    <row r="29" spans="1:33" x14ac:dyDescent="0.3">
      <c r="A29" s="115"/>
      <c r="B29"/>
      <c r="C29" s="36"/>
      <c r="D29" s="146"/>
      <c r="E29" s="76"/>
      <c r="F29" s="76"/>
      <c r="G29" s="76"/>
      <c r="H29" s="76"/>
      <c r="I29" s="151"/>
      <c r="J29" s="146"/>
      <c r="K29" s="76"/>
      <c r="L29" s="76"/>
      <c r="M29" s="76"/>
      <c r="N29" s="76"/>
      <c r="Z29" s="25"/>
      <c r="AA29" s="25"/>
      <c r="AB29" s="25"/>
      <c r="AC29" s="25"/>
      <c r="AD29" s="25"/>
      <c r="AE29" s="25"/>
      <c r="AF29" s="25"/>
      <c r="AG29" s="25"/>
    </row>
    <row r="30" spans="1:33" ht="16.2" thickBot="1" x14ac:dyDescent="0.35">
      <c r="A30" s="115"/>
      <c r="B30" s="115"/>
      <c r="C30" s="23" t="s">
        <v>68</v>
      </c>
      <c r="D30" s="66">
        <v>1.071</v>
      </c>
      <c r="E30" s="109"/>
      <c r="F30" s="66">
        <v>1.0109999999999999</v>
      </c>
      <c r="G30" s="109"/>
      <c r="H30" s="66">
        <v>0.06</v>
      </c>
      <c r="I30" s="152"/>
      <c r="J30" s="66">
        <v>1.0149999999999999</v>
      </c>
      <c r="K30" s="109"/>
      <c r="L30" s="66">
        <v>1.014</v>
      </c>
      <c r="M30" s="109"/>
      <c r="N30" s="66">
        <v>9.9999999999994538E-4</v>
      </c>
      <c r="Z30" s="25"/>
      <c r="AA30" s="25"/>
      <c r="AB30" s="25"/>
      <c r="AC30" s="25"/>
      <c r="AD30" s="25"/>
      <c r="AE30" s="25"/>
      <c r="AF30" s="25"/>
      <c r="AG30" s="25"/>
    </row>
    <row r="31" spans="1:33" ht="16.2" thickTop="1" x14ac:dyDescent="0.3">
      <c r="A31" s="115"/>
      <c r="B31" s="115"/>
      <c r="C31" s="36"/>
      <c r="D31" s="78"/>
      <c r="E31" s="78"/>
      <c r="F31" s="78"/>
      <c r="G31" s="78"/>
      <c r="H31" s="78"/>
      <c r="I31" s="80"/>
      <c r="J31" s="78"/>
      <c r="K31" s="78"/>
      <c r="L31" s="78"/>
      <c r="M31" s="78"/>
      <c r="N31" s="78"/>
      <c r="Z31" s="25"/>
      <c r="AA31" s="25"/>
      <c r="AB31" s="25"/>
      <c r="AC31" s="25"/>
      <c r="AD31" s="25"/>
      <c r="AE31" s="25"/>
      <c r="AF31" s="25"/>
      <c r="AG31" s="25"/>
    </row>
    <row r="32" spans="1:33" x14ac:dyDescent="0.3">
      <c r="A32" s="147" t="s">
        <v>69</v>
      </c>
      <c r="B32" s="115"/>
      <c r="C32" s="115"/>
      <c r="D32" s="53"/>
      <c r="E32" s="53"/>
      <c r="F32" s="53"/>
      <c r="G32" s="53"/>
      <c r="H32" s="53"/>
      <c r="I32" s="80"/>
      <c r="J32" s="53"/>
      <c r="K32" s="53"/>
      <c r="L32" s="53"/>
      <c r="M32" s="53"/>
      <c r="N32" s="53"/>
      <c r="Z32" s="25"/>
      <c r="AA32" s="25"/>
      <c r="AB32" s="25"/>
      <c r="AC32" s="25"/>
      <c r="AD32" s="25"/>
      <c r="AE32" s="25"/>
      <c r="AF32" s="25"/>
      <c r="AG32" s="25"/>
    </row>
    <row r="33" spans="1:33" x14ac:dyDescent="0.3">
      <c r="A33" s="115"/>
      <c r="B33" s="115"/>
      <c r="C33" s="115"/>
      <c r="D33" s="53"/>
      <c r="E33" s="53"/>
      <c r="F33" s="53"/>
      <c r="G33" s="53"/>
      <c r="H33" s="53"/>
      <c r="I33" s="151"/>
      <c r="J33" s="53"/>
      <c r="K33" s="53"/>
      <c r="L33" s="53"/>
      <c r="M33" s="53"/>
      <c r="N33" s="53"/>
      <c r="Z33" s="25"/>
      <c r="AA33" s="25"/>
      <c r="AB33" s="25"/>
      <c r="AC33" s="25"/>
      <c r="AD33" s="25"/>
      <c r="AE33" s="25"/>
      <c r="AF33" s="25"/>
      <c r="AG33" s="25"/>
    </row>
    <row r="34" spans="1:33" x14ac:dyDescent="0.3">
      <c r="A34" s="115"/>
      <c r="B34" s="118" t="s">
        <v>127</v>
      </c>
      <c r="C34" s="14"/>
      <c r="D34" s="57">
        <v>806.4</v>
      </c>
      <c r="E34" s="57"/>
      <c r="F34" s="57">
        <v>648.52800000000002</v>
      </c>
      <c r="G34" s="57"/>
      <c r="H34" s="57">
        <v>157.87199999999996</v>
      </c>
      <c r="I34" s="80"/>
      <c r="J34" s="57">
        <v>1483.2</v>
      </c>
      <c r="K34" s="57"/>
      <c r="L34" s="57">
        <v>1211.3620000000001</v>
      </c>
      <c r="M34" s="57"/>
      <c r="N34" s="57">
        <v>271.83799999999974</v>
      </c>
      <c r="Z34" s="25"/>
      <c r="AA34" s="25"/>
      <c r="AB34" s="25"/>
      <c r="AC34" s="25"/>
      <c r="AD34" s="25"/>
      <c r="AE34" s="25"/>
      <c r="AF34" s="25"/>
      <c r="AG34" s="25"/>
    </row>
    <row r="35" spans="1:33" x14ac:dyDescent="0.3">
      <c r="A35" s="115"/>
      <c r="B35" s="115"/>
      <c r="C35" s="115"/>
      <c r="D35" s="53"/>
      <c r="E35" s="53"/>
      <c r="F35" s="53"/>
      <c r="G35" s="53"/>
      <c r="H35" s="53"/>
      <c r="I35" s="151"/>
      <c r="J35" s="53"/>
      <c r="K35" s="53"/>
      <c r="L35" s="53"/>
      <c r="M35" s="53"/>
      <c r="N35" s="53"/>
      <c r="Z35" s="25"/>
      <c r="AA35" s="25"/>
      <c r="AB35" s="25"/>
      <c r="AC35" s="25"/>
      <c r="AD35" s="25"/>
      <c r="AE35" s="25"/>
      <c r="AF35" s="25"/>
      <c r="AG35" s="25"/>
    </row>
    <row r="36" spans="1:33" x14ac:dyDescent="0.3">
      <c r="A36" s="115"/>
      <c r="B36" t="s">
        <v>56</v>
      </c>
      <c r="C36" s="36"/>
      <c r="D36" s="57">
        <v>450.4</v>
      </c>
      <c r="E36" s="109"/>
      <c r="F36" s="57">
        <v>393.74599999999998</v>
      </c>
      <c r="G36" s="109"/>
      <c r="H36" s="57">
        <v>56.653999999999996</v>
      </c>
      <c r="I36" s="152"/>
      <c r="J36" s="57">
        <v>889.2</v>
      </c>
      <c r="K36" s="109"/>
      <c r="L36" s="57">
        <v>780.44599999999991</v>
      </c>
      <c r="M36" s="109"/>
      <c r="N36" s="57">
        <v>108.75400000000013</v>
      </c>
      <c r="Z36" s="25"/>
      <c r="AA36" s="25"/>
      <c r="AB36" s="25"/>
      <c r="AC36" s="25"/>
      <c r="AD36" s="25"/>
      <c r="AE36" s="25"/>
      <c r="AF36" s="25"/>
      <c r="AG36" s="25"/>
    </row>
    <row r="37" spans="1:33" x14ac:dyDescent="0.3">
      <c r="A37" s="115"/>
      <c r="B37" t="s">
        <v>57</v>
      </c>
      <c r="C37" s="36"/>
      <c r="D37" s="66">
        <v>0.14399999999999999</v>
      </c>
      <c r="E37" s="66"/>
      <c r="F37" s="66">
        <v>0</v>
      </c>
      <c r="G37" s="66"/>
      <c r="H37" s="55"/>
      <c r="I37" s="80"/>
      <c r="J37" s="66">
        <v>0.13900000000000001</v>
      </c>
      <c r="K37" s="66"/>
      <c r="L37" s="66">
        <v>0.04</v>
      </c>
      <c r="M37" s="66"/>
      <c r="N37" s="55"/>
      <c r="Z37" s="25"/>
      <c r="AA37" s="25"/>
      <c r="AB37" s="25"/>
      <c r="AC37" s="25"/>
      <c r="AD37" s="25"/>
      <c r="AE37" s="25"/>
      <c r="AF37" s="25"/>
      <c r="AG37" s="25"/>
    </row>
    <row r="38" spans="1:33" x14ac:dyDescent="0.3">
      <c r="A38" s="115"/>
      <c r="B38"/>
      <c r="C38" s="36"/>
      <c r="D38" s="53"/>
      <c r="E38" s="53"/>
      <c r="F38" s="53"/>
      <c r="G38" s="53"/>
      <c r="H38" s="53"/>
      <c r="I38" s="82"/>
      <c r="J38" s="53"/>
      <c r="K38" s="53"/>
      <c r="L38" s="53"/>
      <c r="M38" s="53"/>
      <c r="N38" s="53"/>
      <c r="Z38" s="25"/>
      <c r="AA38" s="25"/>
      <c r="AB38" s="25"/>
      <c r="AC38" s="25"/>
      <c r="AD38" s="25"/>
      <c r="AE38" s="25"/>
      <c r="AF38" s="25"/>
      <c r="AG38" s="25"/>
    </row>
    <row r="39" spans="1:33" x14ac:dyDescent="0.3">
      <c r="A39" s="115"/>
      <c r="B39" t="s">
        <v>58</v>
      </c>
      <c r="C39" s="36"/>
      <c r="D39" s="57">
        <v>391.5</v>
      </c>
      <c r="E39" s="57"/>
      <c r="F39" s="57">
        <v>370.286</v>
      </c>
      <c r="G39" s="57"/>
      <c r="H39" s="57">
        <v>21.213999999999999</v>
      </c>
      <c r="I39" s="80"/>
      <c r="J39" s="57">
        <v>819.34799999999996</v>
      </c>
      <c r="K39" s="57"/>
      <c r="L39" s="57">
        <v>726.70100000000002</v>
      </c>
      <c r="M39" s="57"/>
      <c r="N39" s="57">
        <v>92.646999999999935</v>
      </c>
      <c r="Z39" s="25"/>
      <c r="AA39" s="25"/>
      <c r="AB39" s="25"/>
      <c r="AC39" s="25"/>
      <c r="AD39" s="25"/>
      <c r="AE39" s="25"/>
      <c r="AF39" s="25"/>
      <c r="AG39" s="25"/>
    </row>
    <row r="40" spans="1:33" x14ac:dyDescent="0.3">
      <c r="A40" s="115"/>
      <c r="B40"/>
      <c r="C40" s="36"/>
      <c r="D40" s="53"/>
      <c r="E40" s="53"/>
      <c r="F40" s="53"/>
      <c r="G40" s="53"/>
      <c r="H40" s="53"/>
      <c r="I40" s="112"/>
      <c r="J40" s="53"/>
      <c r="K40" s="53"/>
      <c r="L40" s="53"/>
      <c r="M40" s="53"/>
      <c r="N40" s="53"/>
      <c r="Z40" s="25"/>
      <c r="AA40" s="25"/>
      <c r="AB40" s="25"/>
      <c r="AC40" s="25"/>
      <c r="AD40" s="25"/>
      <c r="AE40" s="25"/>
      <c r="AF40" s="25"/>
      <c r="AG40" s="25"/>
    </row>
    <row r="41" spans="1:33" x14ac:dyDescent="0.3">
      <c r="A41" s="115"/>
      <c r="B41" t="s">
        <v>59</v>
      </c>
      <c r="C41" s="36"/>
      <c r="D41" s="58">
        <v>256.7</v>
      </c>
      <c r="E41" s="58"/>
      <c r="F41" s="58">
        <v>246.505</v>
      </c>
      <c r="G41" s="58"/>
      <c r="H41" s="58">
        <v>10.195</v>
      </c>
      <c r="I41" s="112"/>
      <c r="J41" s="58">
        <v>534.1</v>
      </c>
      <c r="K41" s="58"/>
      <c r="L41" s="58">
        <v>484.697</v>
      </c>
      <c r="M41" s="58"/>
      <c r="N41" s="58">
        <v>49.4</v>
      </c>
      <c r="Z41" s="25"/>
      <c r="AA41" s="25"/>
      <c r="AB41" s="25"/>
      <c r="AC41" s="25"/>
      <c r="AD41" s="25"/>
      <c r="AE41" s="25"/>
      <c r="AF41" s="25"/>
      <c r="AG41" s="25"/>
    </row>
    <row r="42" spans="1:33" x14ac:dyDescent="0.3">
      <c r="A42" s="115"/>
      <c r="B42" t="s">
        <v>60</v>
      </c>
      <c r="C42" s="36"/>
      <c r="D42" s="58">
        <v>115.3</v>
      </c>
      <c r="E42" s="58"/>
      <c r="F42" s="58">
        <v>114.91200000000001</v>
      </c>
      <c r="G42" s="58"/>
      <c r="H42" s="58">
        <v>0.38799999999999102</v>
      </c>
      <c r="I42" s="112"/>
      <c r="J42" s="58">
        <v>255.6</v>
      </c>
      <c r="K42" s="58"/>
      <c r="L42" s="58">
        <v>225.75900000000001</v>
      </c>
      <c r="M42" s="58"/>
      <c r="N42" s="58">
        <v>29.841000000000008</v>
      </c>
      <c r="Z42" s="25"/>
      <c r="AA42" s="25"/>
      <c r="AB42" s="25"/>
      <c r="AC42" s="25"/>
      <c r="AD42" s="25"/>
      <c r="AE42" s="25"/>
      <c r="AF42" s="25"/>
      <c r="AG42" s="25"/>
    </row>
    <row r="43" spans="1:33" x14ac:dyDescent="0.3">
      <c r="A43" s="115"/>
      <c r="B43" t="s">
        <v>61</v>
      </c>
      <c r="C43" s="36"/>
      <c r="D43" s="58">
        <v>2.2999999999999998</v>
      </c>
      <c r="E43" s="58"/>
      <c r="F43" s="58">
        <v>1.494</v>
      </c>
      <c r="G43" s="58"/>
      <c r="H43" s="58">
        <v>0.80599999999999983</v>
      </c>
      <c r="I43" s="80"/>
      <c r="J43" s="58">
        <v>2.95</v>
      </c>
      <c r="K43" s="58"/>
      <c r="L43" s="58">
        <v>3.5759999999999996</v>
      </c>
      <c r="M43" s="58"/>
      <c r="N43" s="58">
        <v>-0.62599999999999989</v>
      </c>
      <c r="Z43" s="25"/>
      <c r="AA43" s="25"/>
      <c r="AB43" s="25"/>
      <c r="AC43" s="25"/>
      <c r="AD43" s="25"/>
      <c r="AE43" s="25"/>
      <c r="AF43" s="25"/>
      <c r="AG43" s="25"/>
    </row>
    <row r="44" spans="1:33" x14ac:dyDescent="0.3">
      <c r="A44" s="115"/>
      <c r="B44"/>
      <c r="C44" s="36"/>
      <c r="D44" s="76"/>
      <c r="E44" s="76"/>
      <c r="F44" s="76"/>
      <c r="G44" s="76"/>
      <c r="H44" s="76"/>
      <c r="I44" s="82"/>
      <c r="J44" s="76"/>
      <c r="K44" s="76"/>
      <c r="L44" s="76"/>
      <c r="M44" s="76"/>
      <c r="N44" s="76"/>
      <c r="Z44" s="25"/>
      <c r="AA44" s="25"/>
      <c r="AB44" s="25"/>
      <c r="AC44" s="25"/>
      <c r="AD44" s="25"/>
      <c r="AE44" s="25"/>
      <c r="AF44" s="25"/>
      <c r="AG44" s="25"/>
    </row>
    <row r="45" spans="1:33" ht="16.2" thickBot="1" x14ac:dyDescent="0.35">
      <c r="A45" s="115"/>
      <c r="B45" t="s">
        <v>67</v>
      </c>
      <c r="C45" s="36"/>
      <c r="D45" s="57">
        <v>17.2</v>
      </c>
      <c r="E45" s="57"/>
      <c r="F45" s="57">
        <v>7.3749999999999432</v>
      </c>
      <c r="G45" s="57"/>
      <c r="H45" s="57">
        <v>9.8250000000000153</v>
      </c>
      <c r="I45" s="80"/>
      <c r="J45" s="57">
        <v>26.6</v>
      </c>
      <c r="K45" s="57"/>
      <c r="L45" s="57">
        <v>12.6</v>
      </c>
      <c r="M45" s="57"/>
      <c r="N45" s="57">
        <v>14</v>
      </c>
      <c r="Z45" s="25"/>
      <c r="AA45" s="25"/>
      <c r="AB45" s="25"/>
      <c r="AC45" s="25"/>
      <c r="AD45" s="25"/>
      <c r="AE45" s="25"/>
      <c r="AF45" s="25"/>
      <c r="AG45" s="25"/>
    </row>
    <row r="46" spans="1:33" ht="16.2" thickTop="1" x14ac:dyDescent="0.3">
      <c r="A46" s="115"/>
      <c r="B46"/>
      <c r="C46" s="36"/>
      <c r="D46" s="77"/>
      <c r="E46" s="77"/>
      <c r="F46" s="77"/>
      <c r="G46" s="77"/>
      <c r="H46" s="77"/>
      <c r="I46" s="80"/>
      <c r="J46" s="77"/>
      <c r="K46" s="77"/>
      <c r="L46" s="77"/>
      <c r="M46" s="77"/>
      <c r="N46" s="77"/>
      <c r="Z46" s="25"/>
      <c r="AA46" s="25"/>
      <c r="AB46" s="25"/>
      <c r="AC46" s="25"/>
      <c r="AD46" s="25"/>
      <c r="AE46" s="25"/>
      <c r="AF46" s="25"/>
      <c r="AG46" s="25"/>
    </row>
    <row r="47" spans="1:33" x14ac:dyDescent="0.3">
      <c r="A47" s="115"/>
      <c r="B47" t="s">
        <v>62</v>
      </c>
      <c r="C47" s="36"/>
      <c r="D47" s="53"/>
      <c r="E47" s="53"/>
      <c r="F47" s="53"/>
      <c r="G47" s="53"/>
      <c r="H47" s="53"/>
      <c r="I47" s="152"/>
      <c r="J47" s="53"/>
      <c r="K47" s="53"/>
      <c r="L47" s="53"/>
      <c r="M47" s="53"/>
      <c r="N47" s="53"/>
      <c r="Z47" s="25"/>
      <c r="AA47" s="25"/>
      <c r="AB47" s="25"/>
      <c r="AC47" s="25"/>
      <c r="AD47" s="25"/>
      <c r="AE47" s="25"/>
      <c r="AF47" s="25"/>
      <c r="AG47" s="25"/>
    </row>
    <row r="48" spans="1:33" x14ac:dyDescent="0.3">
      <c r="A48" s="115"/>
      <c r="B48"/>
      <c r="C48" s="36" t="s">
        <v>63</v>
      </c>
      <c r="D48" s="66">
        <v>0.65600000000000003</v>
      </c>
      <c r="E48" s="66"/>
      <c r="F48" s="66">
        <v>0.66600000000000004</v>
      </c>
      <c r="G48" s="66"/>
      <c r="H48" s="66">
        <v>-0.01</v>
      </c>
      <c r="I48" s="152"/>
      <c r="J48" s="66">
        <v>0.65200000000000002</v>
      </c>
      <c r="K48" s="66"/>
      <c r="L48" s="66">
        <v>0.66700000000000004</v>
      </c>
      <c r="M48" s="66"/>
      <c r="N48" s="66">
        <v>-1.4999999999999999E-2</v>
      </c>
      <c r="Z48" s="25"/>
      <c r="AA48" s="25"/>
      <c r="AB48" s="25"/>
      <c r="AC48" s="25"/>
      <c r="AD48" s="25"/>
      <c r="AE48" s="25"/>
      <c r="AF48" s="25"/>
      <c r="AG48" s="25"/>
    </row>
    <row r="49" spans="1:33" x14ac:dyDescent="0.3">
      <c r="A49" s="115"/>
      <c r="B49"/>
      <c r="C49" s="36" t="s">
        <v>64</v>
      </c>
      <c r="D49" s="66">
        <v>0.29499999999999998</v>
      </c>
      <c r="E49" s="66"/>
      <c r="F49" s="66">
        <v>0.31</v>
      </c>
      <c r="G49" s="66"/>
      <c r="H49" s="66">
        <v>-1.4999999999999999E-2</v>
      </c>
      <c r="I49" s="152"/>
      <c r="J49" s="66">
        <v>0.312</v>
      </c>
      <c r="K49" s="66"/>
      <c r="L49" s="66">
        <v>0.311</v>
      </c>
      <c r="M49" s="66"/>
      <c r="N49" s="66">
        <v>1.0000000000000009E-3</v>
      </c>
      <c r="Z49" s="25"/>
      <c r="AA49" s="25"/>
      <c r="AB49" s="25"/>
      <c r="AC49" s="25"/>
      <c r="AD49" s="25"/>
      <c r="AE49" s="25"/>
      <c r="AF49" s="25"/>
      <c r="AG49" s="25"/>
    </row>
    <row r="50" spans="1:33" x14ac:dyDescent="0.3">
      <c r="A50" s="115"/>
      <c r="B50"/>
      <c r="C50" s="36" t="s">
        <v>65</v>
      </c>
      <c r="D50" s="66">
        <v>6.0000000000000001E-3</v>
      </c>
      <c r="E50" s="66"/>
      <c r="F50" s="66">
        <v>4.0000000000000001E-3</v>
      </c>
      <c r="G50" s="66"/>
      <c r="H50" s="66">
        <v>2E-3</v>
      </c>
      <c r="I50" s="80"/>
      <c r="J50" s="66">
        <v>4.0000000000000001E-3</v>
      </c>
      <c r="K50" s="66"/>
      <c r="L50" s="66">
        <v>5.0000000000000001E-3</v>
      </c>
      <c r="M50" s="66"/>
      <c r="N50" s="66">
        <v>-1E-3</v>
      </c>
      <c r="Z50" s="25"/>
      <c r="AA50" s="25"/>
      <c r="AB50" s="25"/>
      <c r="AC50" s="25"/>
      <c r="AD50" s="25"/>
      <c r="AE50" s="25"/>
      <c r="AF50" s="25"/>
      <c r="AG50" s="25"/>
    </row>
    <row r="51" spans="1:33" x14ac:dyDescent="0.3">
      <c r="A51" s="115"/>
      <c r="B51"/>
      <c r="C51" s="36"/>
      <c r="D51" s="76"/>
      <c r="E51" s="76"/>
      <c r="F51" s="76"/>
      <c r="G51" s="76"/>
      <c r="H51" s="76"/>
      <c r="I51" s="152"/>
      <c r="J51" s="76"/>
      <c r="K51" s="76"/>
      <c r="L51" s="76"/>
      <c r="M51" s="76"/>
      <c r="N51" s="76"/>
      <c r="Z51" s="25"/>
      <c r="AA51" s="25"/>
      <c r="AB51" s="25"/>
      <c r="AC51" s="25"/>
      <c r="AD51" s="25"/>
      <c r="AE51" s="25"/>
      <c r="AF51" s="25"/>
      <c r="AG51" s="25"/>
    </row>
    <row r="52" spans="1:33" ht="16.2" thickBot="1" x14ac:dyDescent="0.35">
      <c r="A52" s="115"/>
      <c r="B52" s="115"/>
      <c r="C52" s="36" t="s">
        <v>68</v>
      </c>
      <c r="D52" s="66">
        <v>0.95700000000000007</v>
      </c>
      <c r="E52" s="66"/>
      <c r="F52" s="66">
        <v>0.98</v>
      </c>
      <c r="G52" s="66"/>
      <c r="H52" s="66">
        <v>-2.300000000000002E-2</v>
      </c>
      <c r="I52" s="80"/>
      <c r="J52" s="320">
        <v>0.96799999999999997</v>
      </c>
      <c r="K52" s="320"/>
      <c r="L52" s="320">
        <v>0.98299999999999998</v>
      </c>
      <c r="M52" s="320"/>
      <c r="N52" s="320">
        <v>-1.4999999999999999E-2</v>
      </c>
      <c r="Z52" s="25"/>
      <c r="AA52" s="25"/>
      <c r="AB52" s="25"/>
      <c r="AC52" s="25"/>
      <c r="AD52" s="25"/>
      <c r="AE52" s="25"/>
      <c r="AF52" s="25"/>
      <c r="AG52" s="25"/>
    </row>
    <row r="53" spans="1:33" ht="16.2" thickTop="1" x14ac:dyDescent="0.3">
      <c r="A53"/>
      <c r="B53"/>
      <c r="C53" s="36"/>
      <c r="D53" s="77"/>
      <c r="E53" s="77"/>
      <c r="F53" s="77"/>
      <c r="G53" s="77"/>
      <c r="H53" s="77"/>
      <c r="I53" s="115"/>
      <c r="J53" s="16"/>
      <c r="K53" s="16"/>
      <c r="L53" s="16"/>
      <c r="M53" s="16"/>
      <c r="N53" s="16"/>
      <c r="Z53" s="25"/>
      <c r="AA53" s="25"/>
      <c r="AB53" s="25"/>
      <c r="AC53" s="25"/>
      <c r="AD53" s="25"/>
      <c r="AE53" s="25"/>
      <c r="AF53" s="25"/>
      <c r="AG53" s="25"/>
    </row>
    <row r="54" spans="1:33" x14ac:dyDescent="0.3">
      <c r="A54" s="23" t="s">
        <v>174</v>
      </c>
      <c r="B54" s="210" t="s">
        <v>235</v>
      </c>
      <c r="C54" s="23"/>
      <c r="D54" s="16"/>
      <c r="E54" s="16"/>
      <c r="F54" s="16"/>
      <c r="G54" s="16"/>
      <c r="H54" s="115"/>
      <c r="I54" s="115"/>
      <c r="J54" s="16"/>
      <c r="K54" s="16"/>
      <c r="L54" s="16"/>
      <c r="M54" s="16"/>
      <c r="N54" s="16"/>
      <c r="Z54" s="25"/>
      <c r="AA54" s="25"/>
      <c r="AB54" s="25"/>
      <c r="AC54" s="25"/>
      <c r="AD54" s="25"/>
      <c r="AE54" s="25"/>
      <c r="AF54" s="25"/>
      <c r="AG54" s="25"/>
    </row>
    <row r="55" spans="1:33" x14ac:dyDescent="0.3">
      <c r="B55" s="210" t="s">
        <v>236</v>
      </c>
      <c r="C55" s="14"/>
      <c r="D55" s="16"/>
      <c r="E55" s="16"/>
      <c r="F55" s="16"/>
      <c r="G55" s="16"/>
      <c r="H55" s="115"/>
      <c r="I55" s="115"/>
      <c r="J55" s="16"/>
      <c r="K55" s="16"/>
      <c r="L55" s="16"/>
      <c r="M55" s="16"/>
      <c r="N55" s="16"/>
      <c r="Z55" s="25"/>
      <c r="AA55" s="25"/>
      <c r="AB55" s="25"/>
      <c r="AC55" s="25"/>
      <c r="AD55" s="25"/>
      <c r="AE55" s="25"/>
      <c r="AF55" s="25"/>
      <c r="AG55" s="25"/>
    </row>
    <row r="56" spans="1:33" x14ac:dyDescent="0.3">
      <c r="A56" s="23" t="s">
        <v>26</v>
      </c>
      <c r="B56" s="287" t="s">
        <v>270</v>
      </c>
      <c r="C56" s="27"/>
      <c r="D56" s="16"/>
      <c r="E56" s="16"/>
      <c r="F56" s="16"/>
      <c r="G56" s="16"/>
      <c r="H56" s="16"/>
      <c r="I56" s="115"/>
      <c r="J56" s="16"/>
      <c r="K56" s="16"/>
      <c r="L56" s="16"/>
      <c r="M56" s="16"/>
      <c r="N56" s="16"/>
      <c r="Z56" s="25"/>
      <c r="AA56" s="25"/>
      <c r="AB56" s="25"/>
      <c r="AC56" s="25"/>
      <c r="AD56" s="25"/>
      <c r="AE56" s="25"/>
      <c r="AF56" s="25"/>
      <c r="AG56" s="25"/>
    </row>
    <row r="57" spans="1:33" x14ac:dyDescent="0.3">
      <c r="A57" s="42"/>
      <c r="B57" s="287" t="s">
        <v>269</v>
      </c>
      <c r="C57" s="152"/>
      <c r="D57" s="152"/>
      <c r="E57" s="152"/>
      <c r="F57" s="152"/>
      <c r="G57" s="152"/>
      <c r="H57" s="152"/>
      <c r="I57" s="152"/>
      <c r="J57" s="209"/>
      <c r="K57" s="209"/>
      <c r="L57" s="17"/>
      <c r="M57" s="209"/>
      <c r="N57" s="209"/>
      <c r="Z57" s="25"/>
      <c r="AA57" s="25"/>
      <c r="AB57" s="25"/>
      <c r="AC57" s="25"/>
      <c r="AD57" s="25"/>
      <c r="AE57" s="25"/>
      <c r="AF57" s="25"/>
      <c r="AG57" s="25"/>
    </row>
    <row r="58" spans="1:33" x14ac:dyDescent="0.3">
      <c r="A58" s="115"/>
      <c r="B58" s="80"/>
      <c r="C58" s="80"/>
      <c r="D58" s="80"/>
      <c r="E58" s="80"/>
      <c r="F58" s="80"/>
      <c r="G58" s="80"/>
      <c r="H58" s="80"/>
      <c r="I58" s="80"/>
      <c r="J58" s="16"/>
      <c r="K58" s="16"/>
      <c r="L58" s="16"/>
      <c r="M58" s="16"/>
      <c r="N58" s="16"/>
      <c r="Z58" s="25"/>
      <c r="AA58" s="25"/>
      <c r="AB58" s="25"/>
      <c r="AC58" s="25"/>
      <c r="AD58" s="25"/>
      <c r="AE58" s="25"/>
      <c r="AF58" s="25"/>
      <c r="AG58" s="25"/>
    </row>
    <row r="59" spans="1:33" x14ac:dyDescent="0.3">
      <c r="A59" s="115"/>
      <c r="B59" s="152"/>
      <c r="C59" s="152"/>
      <c r="D59" s="152"/>
      <c r="E59" s="152"/>
      <c r="F59" s="152"/>
      <c r="G59" s="152"/>
      <c r="H59" s="152"/>
      <c r="I59" s="152"/>
      <c r="J59" s="209"/>
      <c r="K59" s="209"/>
      <c r="L59" s="17"/>
      <c r="M59" s="209"/>
      <c r="N59" s="209"/>
      <c r="Z59" s="25"/>
      <c r="AA59" s="25"/>
      <c r="AB59" s="25"/>
      <c r="AC59" s="25"/>
      <c r="AD59" s="25"/>
      <c r="AE59" s="25"/>
      <c r="AF59" s="25"/>
      <c r="AG59" s="25"/>
    </row>
    <row r="60" spans="1:33" x14ac:dyDescent="0.3">
      <c r="C60"/>
      <c r="D60" s="16"/>
      <c r="E60" s="16"/>
      <c r="F60" s="16"/>
      <c r="G60" s="16"/>
      <c r="H60" s="115"/>
      <c r="I60" s="80"/>
      <c r="J60" s="80"/>
      <c r="K60" s="16"/>
      <c r="L60" s="80"/>
      <c r="M60" s="16"/>
      <c r="N60" s="80"/>
      <c r="Z60" s="25"/>
      <c r="AA60" s="25"/>
      <c r="AB60" s="25"/>
      <c r="AC60" s="25"/>
      <c r="AD60" s="25"/>
      <c r="AE60" s="25"/>
      <c r="AF60" s="25"/>
      <c r="AG60" s="25"/>
    </row>
    <row r="61" spans="1:33" x14ac:dyDescent="0.3">
      <c r="C61"/>
      <c r="D61" s="16"/>
      <c r="E61" s="16"/>
      <c r="F61" s="16"/>
      <c r="G61" s="16"/>
      <c r="H61" s="115"/>
      <c r="I61" s="80"/>
      <c r="J61" s="80"/>
      <c r="K61" s="16"/>
      <c r="L61" s="80"/>
      <c r="M61" s="16"/>
      <c r="N61" s="80"/>
      <c r="Z61" s="25"/>
      <c r="AA61" s="25"/>
      <c r="AB61" s="25"/>
      <c r="AC61" s="25"/>
      <c r="AD61" s="25"/>
      <c r="AE61" s="25"/>
      <c r="AF61" s="25"/>
      <c r="AG61" s="25"/>
    </row>
    <row r="62" spans="1:33" x14ac:dyDescent="0.3">
      <c r="A62" s="42"/>
      <c r="B62" s="110"/>
      <c r="C62" s="23"/>
      <c r="D62" s="80"/>
      <c r="E62" s="16"/>
      <c r="F62" s="80"/>
      <c r="G62" s="16"/>
      <c r="H62" s="80"/>
      <c r="I62" s="80"/>
      <c r="J62" s="80"/>
      <c r="K62" s="16"/>
      <c r="L62" s="80"/>
      <c r="M62" s="16"/>
      <c r="N62" s="80"/>
      <c r="Z62" s="25"/>
      <c r="AA62" s="25"/>
      <c r="AB62" s="25"/>
      <c r="AC62" s="25"/>
      <c r="AD62" s="25"/>
      <c r="AE62" s="25"/>
      <c r="AF62" s="25"/>
      <c r="AG62" s="25"/>
    </row>
    <row r="63" spans="1:33" x14ac:dyDescent="0.3">
      <c r="A63" s="125"/>
      <c r="B63" s="108"/>
      <c r="C63" s="43"/>
      <c r="D63" s="80"/>
      <c r="E63" s="16"/>
      <c r="F63" s="80"/>
      <c r="G63" s="16"/>
      <c r="H63" s="80"/>
      <c r="I63" s="80"/>
      <c r="J63" s="80"/>
      <c r="K63" s="16"/>
      <c r="L63" s="80"/>
      <c r="M63" s="16"/>
      <c r="N63" s="80"/>
      <c r="Z63" s="25"/>
      <c r="AA63" s="25"/>
      <c r="AB63" s="25"/>
      <c r="AC63" s="25"/>
      <c r="AD63" s="25"/>
      <c r="AE63" s="25"/>
      <c r="AF63" s="25"/>
      <c r="AG63" s="25"/>
    </row>
    <row r="64" spans="1:33" x14ac:dyDescent="0.3">
      <c r="A64" s="16"/>
      <c r="B64" s="16"/>
      <c r="C64" s="16"/>
      <c r="D64" s="80"/>
      <c r="E64" s="16"/>
      <c r="F64" s="80"/>
      <c r="G64" s="16"/>
      <c r="H64" s="80"/>
      <c r="I64" s="80"/>
      <c r="J64" s="80"/>
      <c r="K64" s="16"/>
      <c r="L64" s="80"/>
      <c r="M64" s="16"/>
      <c r="N64" s="80"/>
      <c r="Z64" s="25"/>
      <c r="AA64" s="25"/>
      <c r="AB64" s="25"/>
      <c r="AC64" s="25"/>
      <c r="AD64" s="25"/>
      <c r="AE64" s="25"/>
      <c r="AF64" s="25"/>
      <c r="AG64" s="25"/>
    </row>
    <row r="65" spans="1:33" x14ac:dyDescent="0.3">
      <c r="A65" s="16"/>
      <c r="B65" s="16"/>
      <c r="C65" s="16"/>
      <c r="D65" s="80"/>
      <c r="E65" s="16"/>
      <c r="F65" s="80"/>
      <c r="G65" s="16"/>
      <c r="H65" s="80"/>
      <c r="I65" s="80"/>
      <c r="J65" s="80"/>
      <c r="K65" s="16"/>
      <c r="L65" s="80"/>
      <c r="M65" s="16"/>
      <c r="N65" s="80"/>
      <c r="Z65" s="25"/>
      <c r="AA65" s="25"/>
      <c r="AB65" s="25"/>
      <c r="AC65" s="25"/>
      <c r="AD65" s="25"/>
      <c r="AE65" s="25"/>
      <c r="AF65" s="25"/>
      <c r="AG65" s="25"/>
    </row>
    <row r="66" spans="1:33" x14ac:dyDescent="0.3">
      <c r="A66" s="16"/>
      <c r="D66" s="80"/>
      <c r="E66" s="25"/>
      <c r="F66" s="80"/>
      <c r="G66" s="25"/>
      <c r="H66" s="80"/>
      <c r="I66" s="80"/>
      <c r="J66" s="80"/>
      <c r="K66" s="25"/>
      <c r="L66" s="80"/>
      <c r="M66" s="25"/>
      <c r="N66" s="80"/>
      <c r="Z66" s="25"/>
      <c r="AA66" s="25"/>
      <c r="AB66" s="25"/>
      <c r="AC66" s="25"/>
      <c r="AD66" s="25"/>
      <c r="AE66" s="25"/>
      <c r="AF66" s="25"/>
      <c r="AG66" s="25"/>
    </row>
    <row r="67" spans="1:33" x14ac:dyDescent="0.3">
      <c r="A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Z67" s="25"/>
      <c r="AA67" s="25"/>
      <c r="AB67" s="25"/>
      <c r="AC67" s="25"/>
      <c r="AD67" s="25"/>
      <c r="AE67" s="25"/>
      <c r="AF67" s="25"/>
      <c r="AG67" s="25"/>
    </row>
    <row r="68" spans="1:33" x14ac:dyDescent="0.3">
      <c r="A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Z68" s="25"/>
      <c r="AA68" s="25"/>
      <c r="AB68" s="25"/>
      <c r="AC68" s="25"/>
      <c r="AD68" s="25"/>
      <c r="AE68" s="25"/>
      <c r="AF68" s="25"/>
      <c r="AG68" s="25"/>
    </row>
    <row r="69" spans="1:33" x14ac:dyDescent="0.3">
      <c r="A69" s="16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Z69" s="25"/>
      <c r="AA69" s="25"/>
      <c r="AB69" s="25"/>
      <c r="AC69" s="25"/>
      <c r="AD69" s="25"/>
      <c r="AE69" s="25"/>
      <c r="AF69" s="25"/>
      <c r="AG69" s="25"/>
    </row>
    <row r="70" spans="1:33" x14ac:dyDescent="0.3">
      <c r="A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Z70" s="25"/>
      <c r="AA70" s="25"/>
      <c r="AB70" s="25"/>
      <c r="AC70" s="25"/>
      <c r="AD70" s="25"/>
      <c r="AE70" s="25"/>
      <c r="AF70" s="25"/>
      <c r="AG70" s="25"/>
    </row>
    <row r="71" spans="1:33" x14ac:dyDescent="0.3">
      <c r="A71" s="16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Z71" s="25"/>
      <c r="AA71" s="25"/>
      <c r="AB71" s="25"/>
      <c r="AC71" s="25"/>
      <c r="AD71" s="25"/>
      <c r="AE71" s="25"/>
      <c r="AF71" s="25"/>
      <c r="AG71" s="25"/>
    </row>
    <row r="72" spans="1:33" x14ac:dyDescent="0.3">
      <c r="A72" s="16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Z72" s="25"/>
      <c r="AA72" s="25"/>
      <c r="AB72" s="25"/>
      <c r="AC72" s="25"/>
      <c r="AD72" s="25"/>
      <c r="AE72" s="25"/>
      <c r="AF72" s="25"/>
      <c r="AG72" s="25"/>
    </row>
    <row r="73" spans="1:33" x14ac:dyDescent="0.3">
      <c r="A73" s="16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Z73" s="25"/>
      <c r="AA73" s="25"/>
      <c r="AB73" s="25"/>
      <c r="AC73" s="25"/>
      <c r="AD73" s="25"/>
      <c r="AE73" s="25"/>
      <c r="AF73" s="25"/>
      <c r="AG73" s="25"/>
    </row>
    <row r="74" spans="1:33" x14ac:dyDescent="0.3">
      <c r="A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Z74" s="25"/>
      <c r="AA74" s="25"/>
      <c r="AB74" s="25"/>
      <c r="AC74" s="25"/>
      <c r="AD74" s="25"/>
      <c r="AE74" s="25"/>
      <c r="AF74" s="25"/>
      <c r="AG74" s="25"/>
    </row>
    <row r="75" spans="1:33" x14ac:dyDescent="0.3">
      <c r="A75" s="1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Z75" s="25"/>
      <c r="AA75" s="25"/>
      <c r="AB75" s="25"/>
      <c r="AC75" s="25"/>
      <c r="AD75" s="25"/>
      <c r="AE75" s="25"/>
      <c r="AF75" s="25"/>
      <c r="AG75" s="25"/>
    </row>
    <row r="76" spans="1:33" x14ac:dyDescent="0.3">
      <c r="A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Z76" s="25"/>
      <c r="AA76" s="25"/>
      <c r="AB76" s="25"/>
      <c r="AC76" s="25"/>
      <c r="AD76" s="25"/>
      <c r="AE76" s="25"/>
      <c r="AF76" s="25"/>
      <c r="AG76" s="25"/>
    </row>
    <row r="77" spans="1:33" x14ac:dyDescent="0.3">
      <c r="A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Z77" s="25"/>
      <c r="AA77" s="25"/>
      <c r="AB77" s="25"/>
      <c r="AC77" s="25"/>
      <c r="AD77" s="25"/>
      <c r="AE77" s="25"/>
      <c r="AF77" s="25"/>
      <c r="AG77" s="25"/>
    </row>
    <row r="78" spans="1:33" x14ac:dyDescent="0.3">
      <c r="A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Z78" s="25"/>
      <c r="AA78" s="25"/>
      <c r="AB78" s="25"/>
      <c r="AC78" s="25"/>
      <c r="AD78" s="25"/>
      <c r="AE78" s="25"/>
      <c r="AF78" s="25"/>
      <c r="AG78" s="25"/>
    </row>
    <row r="79" spans="1:33" x14ac:dyDescent="0.3">
      <c r="A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Z79" s="25"/>
      <c r="AA79" s="25"/>
      <c r="AB79" s="25"/>
      <c r="AC79" s="25"/>
      <c r="AD79" s="25"/>
      <c r="AE79" s="25"/>
      <c r="AF79" s="25"/>
      <c r="AG79" s="25"/>
    </row>
    <row r="80" spans="1:33" x14ac:dyDescent="0.3">
      <c r="A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Z80" s="25"/>
      <c r="AA80" s="25"/>
      <c r="AB80" s="25"/>
      <c r="AC80" s="25"/>
      <c r="AD80" s="25"/>
      <c r="AE80" s="25"/>
      <c r="AF80" s="25"/>
      <c r="AG80" s="25"/>
    </row>
    <row r="81" spans="1:33" x14ac:dyDescent="0.3">
      <c r="A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Z81" s="25"/>
      <c r="AA81" s="25"/>
      <c r="AB81" s="25"/>
      <c r="AC81" s="25"/>
      <c r="AD81" s="25"/>
      <c r="AE81" s="25"/>
      <c r="AF81" s="25"/>
      <c r="AG81" s="25"/>
    </row>
    <row r="82" spans="1:33" x14ac:dyDescent="0.3">
      <c r="A82" s="16"/>
      <c r="B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Z82" s="25"/>
      <c r="AA82" s="25"/>
      <c r="AB82" s="25"/>
      <c r="AC82" s="25"/>
      <c r="AD82" s="25"/>
      <c r="AE82" s="25"/>
      <c r="AF82" s="25"/>
      <c r="AG82" s="25"/>
    </row>
    <row r="83" spans="1:33" x14ac:dyDescent="0.3">
      <c r="A83" s="16"/>
      <c r="B83" s="16"/>
      <c r="Z83" s="25"/>
      <c r="AA83" s="25"/>
      <c r="AB83" s="25"/>
      <c r="AC83" s="25"/>
      <c r="AD83" s="25"/>
      <c r="AE83" s="25"/>
      <c r="AF83" s="25"/>
      <c r="AG83" s="25"/>
    </row>
    <row r="84" spans="1:33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Z84" s="25"/>
      <c r="AA84" s="25"/>
      <c r="AB84" s="25"/>
      <c r="AC84" s="25"/>
      <c r="AD84" s="25"/>
      <c r="AE84" s="25"/>
      <c r="AF84" s="25"/>
      <c r="AG84" s="25"/>
    </row>
    <row r="85" spans="1:33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Z85" s="25"/>
      <c r="AA85" s="25"/>
      <c r="AB85" s="25"/>
      <c r="AC85" s="25"/>
      <c r="AD85" s="25"/>
      <c r="AE85" s="25"/>
      <c r="AF85" s="25"/>
      <c r="AG85" s="25"/>
    </row>
    <row r="86" spans="1:33" x14ac:dyDescent="0.3">
      <c r="A86" s="1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Z86" s="25"/>
      <c r="AA86" s="25"/>
      <c r="AB86" s="25"/>
      <c r="AC86" s="25"/>
      <c r="AD86" s="25"/>
      <c r="AE86" s="25"/>
      <c r="AF86" s="25"/>
      <c r="AG86" s="25"/>
    </row>
    <row r="87" spans="1:33" x14ac:dyDescent="0.3">
      <c r="A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Z87" s="25"/>
      <c r="AA87" s="25"/>
      <c r="AB87" s="25"/>
      <c r="AC87" s="25"/>
      <c r="AD87" s="25"/>
      <c r="AE87" s="25"/>
      <c r="AF87" s="25"/>
      <c r="AG87" s="25"/>
    </row>
    <row r="88" spans="1:33" x14ac:dyDescent="0.3">
      <c r="A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Z88" s="25"/>
      <c r="AA88" s="25"/>
      <c r="AB88" s="25"/>
      <c r="AC88" s="25"/>
      <c r="AD88" s="25"/>
      <c r="AE88" s="25"/>
      <c r="AF88" s="25"/>
      <c r="AG88" s="25"/>
    </row>
    <row r="89" spans="1:33" x14ac:dyDescent="0.3">
      <c r="A89" s="1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Z89" s="25"/>
      <c r="AA89" s="25"/>
      <c r="AB89" s="25"/>
      <c r="AC89" s="25"/>
      <c r="AD89" s="25"/>
      <c r="AE89" s="25"/>
      <c r="AF89" s="25"/>
      <c r="AG89" s="25"/>
    </row>
    <row r="90" spans="1:33" x14ac:dyDescent="0.3">
      <c r="A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Z90" s="25"/>
      <c r="AA90" s="25"/>
      <c r="AB90" s="25"/>
      <c r="AC90" s="25"/>
      <c r="AD90" s="25"/>
      <c r="AE90" s="25"/>
      <c r="AF90" s="25"/>
      <c r="AG90" s="25"/>
    </row>
    <row r="91" spans="1:33" x14ac:dyDescent="0.3">
      <c r="A91" s="1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Z91" s="25"/>
      <c r="AA91" s="25"/>
      <c r="AB91" s="25"/>
      <c r="AC91" s="25"/>
      <c r="AD91" s="25"/>
      <c r="AE91" s="25"/>
      <c r="AF91" s="25"/>
      <c r="AG91" s="25"/>
    </row>
    <row r="92" spans="1:33" x14ac:dyDescent="0.3">
      <c r="A92" s="16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Z92" s="25"/>
      <c r="AA92" s="25"/>
      <c r="AB92" s="25"/>
      <c r="AC92" s="25"/>
      <c r="AD92" s="25"/>
      <c r="AE92" s="25"/>
      <c r="AF92" s="25"/>
      <c r="AG92" s="25"/>
    </row>
    <row r="93" spans="1:33" x14ac:dyDescent="0.3">
      <c r="A93" s="16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Z93" s="25"/>
      <c r="AA93" s="25"/>
      <c r="AB93" s="25"/>
      <c r="AC93" s="25"/>
      <c r="AD93" s="25"/>
      <c r="AE93" s="25"/>
      <c r="AF93" s="25"/>
      <c r="AG93" s="25"/>
    </row>
    <row r="94" spans="1:33" x14ac:dyDescent="0.3">
      <c r="A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Z94" s="25"/>
      <c r="AA94" s="25"/>
      <c r="AB94" s="25"/>
      <c r="AC94" s="25"/>
      <c r="AD94" s="25"/>
      <c r="AE94" s="25"/>
      <c r="AF94" s="25"/>
      <c r="AG94" s="25"/>
    </row>
    <row r="95" spans="1:33" x14ac:dyDescent="0.3">
      <c r="A95" s="1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Z95" s="25"/>
      <c r="AA95" s="25"/>
      <c r="AB95" s="25"/>
      <c r="AC95" s="25"/>
      <c r="AD95" s="25"/>
      <c r="AE95" s="25"/>
      <c r="AF95" s="25"/>
      <c r="AG95" s="25"/>
    </row>
    <row r="96" spans="1:33" x14ac:dyDescent="0.3">
      <c r="A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Z96" s="25"/>
      <c r="AA96" s="25"/>
      <c r="AB96" s="25"/>
      <c r="AC96" s="25"/>
      <c r="AD96" s="25"/>
      <c r="AE96" s="25"/>
      <c r="AF96" s="25"/>
      <c r="AG96" s="25"/>
    </row>
    <row r="97" spans="1:33" x14ac:dyDescent="0.3">
      <c r="A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Z97" s="25"/>
      <c r="AA97" s="25"/>
      <c r="AB97" s="25"/>
      <c r="AC97" s="25"/>
      <c r="AD97" s="25"/>
      <c r="AE97" s="25"/>
      <c r="AF97" s="25"/>
      <c r="AG97" s="25"/>
    </row>
    <row r="98" spans="1:33" x14ac:dyDescent="0.3">
      <c r="A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Z98" s="25"/>
      <c r="AA98" s="25"/>
      <c r="AB98" s="25"/>
      <c r="AC98" s="25"/>
      <c r="AD98" s="25"/>
      <c r="AE98" s="25"/>
      <c r="AF98" s="25"/>
      <c r="AG98" s="25"/>
    </row>
    <row r="99" spans="1:33" x14ac:dyDescent="0.3">
      <c r="A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Z99" s="25"/>
      <c r="AA99" s="25"/>
      <c r="AB99" s="25"/>
      <c r="AC99" s="25"/>
      <c r="AD99" s="25"/>
      <c r="AE99" s="25"/>
      <c r="AF99" s="25"/>
      <c r="AG99" s="25"/>
    </row>
    <row r="100" spans="1:33" x14ac:dyDescent="0.3">
      <c r="A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Z100" s="25"/>
      <c r="AA100" s="25"/>
      <c r="AB100" s="25"/>
      <c r="AC100" s="25"/>
      <c r="AD100" s="25"/>
      <c r="AE100" s="25"/>
      <c r="AF100" s="25"/>
      <c r="AG100" s="25"/>
    </row>
    <row r="101" spans="1:33" x14ac:dyDescent="0.3">
      <c r="A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Z101" s="25"/>
      <c r="AA101" s="25"/>
      <c r="AB101" s="25"/>
      <c r="AC101" s="25"/>
      <c r="AD101" s="25"/>
      <c r="AE101" s="25"/>
      <c r="AF101" s="25"/>
      <c r="AG101" s="25"/>
    </row>
    <row r="102" spans="1:33" x14ac:dyDescent="0.3">
      <c r="A102" s="16"/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Z102" s="25"/>
      <c r="AA102" s="25"/>
      <c r="AB102" s="25"/>
      <c r="AC102" s="25"/>
      <c r="AD102" s="25"/>
      <c r="AE102" s="25"/>
      <c r="AF102" s="25"/>
      <c r="AG102" s="25"/>
    </row>
    <row r="103" spans="1:33" x14ac:dyDescent="0.3">
      <c r="A103" s="16"/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Z103" s="25"/>
      <c r="AA103" s="25"/>
      <c r="AB103" s="25"/>
      <c r="AC103" s="25"/>
      <c r="AD103" s="25"/>
      <c r="AE103" s="25"/>
      <c r="AF103" s="25"/>
      <c r="AG103" s="25"/>
    </row>
    <row r="104" spans="1:33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Z104" s="25"/>
      <c r="AA104" s="25"/>
      <c r="AB104" s="25"/>
      <c r="AC104" s="25"/>
      <c r="AD104" s="25"/>
      <c r="AE104" s="25"/>
      <c r="AF104" s="25"/>
      <c r="AG104" s="25"/>
    </row>
    <row r="105" spans="1:33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Z105" s="25"/>
      <c r="AA105" s="25"/>
      <c r="AB105" s="25"/>
      <c r="AC105" s="25"/>
      <c r="AD105" s="25"/>
      <c r="AE105" s="25"/>
      <c r="AF105" s="25"/>
      <c r="AG105" s="25"/>
    </row>
    <row r="106" spans="1:33" x14ac:dyDescent="0.3">
      <c r="A106" s="1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Z106" s="25"/>
      <c r="AA106" s="25"/>
      <c r="AB106" s="25"/>
      <c r="AC106" s="25"/>
      <c r="AD106" s="25"/>
      <c r="AE106" s="25"/>
      <c r="AF106" s="25"/>
      <c r="AG106" s="25"/>
    </row>
    <row r="107" spans="1:33" x14ac:dyDescent="0.3">
      <c r="A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Z107" s="25"/>
      <c r="AA107" s="25"/>
      <c r="AB107" s="25"/>
      <c r="AC107" s="25"/>
      <c r="AD107" s="25"/>
      <c r="AE107" s="25"/>
      <c r="AF107" s="25"/>
      <c r="AG107" s="25"/>
    </row>
    <row r="108" spans="1:33" x14ac:dyDescent="0.3">
      <c r="A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Z108" s="25"/>
      <c r="AA108" s="25"/>
      <c r="AB108" s="25"/>
      <c r="AC108" s="25"/>
      <c r="AD108" s="25"/>
      <c r="AE108" s="25"/>
      <c r="AF108" s="25"/>
      <c r="AG108" s="25"/>
    </row>
    <row r="109" spans="1:33" x14ac:dyDescent="0.3">
      <c r="A109" s="1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Z109" s="25"/>
      <c r="AA109" s="25"/>
      <c r="AB109" s="25"/>
      <c r="AC109" s="25"/>
      <c r="AD109" s="25"/>
      <c r="AE109" s="25"/>
      <c r="AF109" s="25"/>
      <c r="AG109" s="25"/>
    </row>
    <row r="110" spans="1:33" x14ac:dyDescent="0.3">
      <c r="A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Z110" s="25"/>
      <c r="AA110" s="25"/>
      <c r="AB110" s="25"/>
      <c r="AC110" s="25"/>
      <c r="AD110" s="25"/>
      <c r="AE110" s="25"/>
      <c r="AF110" s="25"/>
      <c r="AG110" s="25"/>
    </row>
    <row r="111" spans="1:33" x14ac:dyDescent="0.3">
      <c r="A111" s="16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Z111" s="25"/>
      <c r="AA111" s="25"/>
      <c r="AB111" s="25"/>
      <c r="AC111" s="25"/>
      <c r="AD111" s="25"/>
      <c r="AE111" s="25"/>
      <c r="AF111" s="25"/>
      <c r="AG111" s="25"/>
    </row>
    <row r="112" spans="1:33" x14ac:dyDescent="0.3">
      <c r="A112" s="16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Z112" s="25"/>
      <c r="AA112" s="25"/>
      <c r="AB112" s="25"/>
      <c r="AC112" s="25"/>
      <c r="AD112" s="25"/>
      <c r="AE112" s="25"/>
      <c r="AF112" s="25"/>
      <c r="AG112" s="25"/>
    </row>
    <row r="113" spans="1:33" x14ac:dyDescent="0.3">
      <c r="A113" s="16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Z113" s="25"/>
      <c r="AA113" s="25"/>
      <c r="AB113" s="25"/>
      <c r="AC113" s="25"/>
      <c r="AD113" s="25"/>
      <c r="AE113" s="25"/>
      <c r="AF113" s="25"/>
      <c r="AG113" s="25"/>
    </row>
    <row r="114" spans="1:33" x14ac:dyDescent="0.3">
      <c r="A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Z114" s="25"/>
      <c r="AA114" s="25"/>
      <c r="AB114" s="25"/>
      <c r="AC114" s="25"/>
      <c r="AD114" s="25"/>
      <c r="AE114" s="25"/>
      <c r="AF114" s="25"/>
      <c r="AG114" s="25"/>
    </row>
    <row r="115" spans="1:33" x14ac:dyDescent="0.3">
      <c r="A115" s="1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Z115" s="25"/>
      <c r="AA115" s="25"/>
      <c r="AB115" s="25"/>
      <c r="AC115" s="25"/>
      <c r="AD115" s="25"/>
      <c r="AE115" s="25"/>
      <c r="AF115" s="25"/>
      <c r="AG115" s="25"/>
    </row>
    <row r="116" spans="1:33" x14ac:dyDescent="0.3">
      <c r="A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Z116" s="25"/>
      <c r="AA116" s="25"/>
      <c r="AB116" s="25"/>
      <c r="AC116" s="25"/>
      <c r="AD116" s="25"/>
      <c r="AE116" s="25"/>
      <c r="AF116" s="25"/>
      <c r="AG116" s="25"/>
    </row>
    <row r="117" spans="1:33" x14ac:dyDescent="0.3">
      <c r="A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Z117" s="25"/>
      <c r="AA117" s="25"/>
      <c r="AB117" s="25"/>
      <c r="AC117" s="25"/>
      <c r="AD117" s="25"/>
      <c r="AE117" s="25"/>
      <c r="AF117" s="25"/>
      <c r="AG117" s="25"/>
    </row>
    <row r="118" spans="1:33" x14ac:dyDescent="0.3">
      <c r="A118" s="16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Z118" s="25"/>
      <c r="AA118" s="25"/>
      <c r="AB118" s="25"/>
      <c r="AC118" s="25"/>
      <c r="AD118" s="25"/>
      <c r="AE118" s="25"/>
      <c r="AF118" s="25"/>
      <c r="AG118" s="25"/>
    </row>
    <row r="119" spans="1:33" x14ac:dyDescent="0.3">
      <c r="A119" s="16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Z119" s="25"/>
      <c r="AA119" s="25"/>
      <c r="AB119" s="25"/>
      <c r="AC119" s="25"/>
      <c r="AD119" s="25"/>
      <c r="AE119" s="25"/>
      <c r="AF119" s="25"/>
      <c r="AG119" s="25"/>
    </row>
    <row r="120" spans="1:33" x14ac:dyDescent="0.3">
      <c r="A120" s="1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Z120" s="25"/>
      <c r="AA120" s="25"/>
      <c r="AB120" s="25"/>
      <c r="AC120" s="25"/>
      <c r="AD120" s="25"/>
      <c r="AE120" s="25"/>
      <c r="AF120" s="25"/>
      <c r="AG120" s="25"/>
    </row>
    <row r="121" spans="1:33" x14ac:dyDescent="0.3">
      <c r="A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Z121" s="25"/>
      <c r="AA121" s="25"/>
      <c r="AB121" s="25"/>
      <c r="AC121" s="25"/>
      <c r="AD121" s="25"/>
      <c r="AE121" s="25"/>
      <c r="AF121" s="25"/>
      <c r="AG121" s="25"/>
    </row>
    <row r="122" spans="1:33" x14ac:dyDescent="0.3">
      <c r="A122" s="16"/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Z122" s="25"/>
      <c r="AA122" s="25"/>
      <c r="AB122" s="25"/>
      <c r="AC122" s="25"/>
      <c r="AD122" s="25"/>
      <c r="AE122" s="25"/>
      <c r="AF122" s="25"/>
      <c r="AG122" s="25"/>
    </row>
    <row r="123" spans="1:33" x14ac:dyDescent="0.3"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Z123" s="25"/>
      <c r="AA123" s="25"/>
      <c r="AB123" s="25"/>
      <c r="AC123" s="25"/>
      <c r="AD123" s="25"/>
      <c r="AE123" s="25"/>
      <c r="AF123" s="25"/>
      <c r="AG123" s="25"/>
    </row>
    <row r="124" spans="1:33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Z124" s="25"/>
      <c r="AA124" s="25"/>
      <c r="AB124" s="25"/>
      <c r="AC124" s="25"/>
      <c r="AD124" s="25"/>
      <c r="AE124" s="25"/>
      <c r="AF124" s="25"/>
      <c r="AG124" s="25"/>
    </row>
    <row r="125" spans="1:33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Z125" s="25"/>
      <c r="AA125" s="25"/>
      <c r="AB125" s="25"/>
      <c r="AC125" s="25"/>
      <c r="AD125" s="25"/>
      <c r="AE125" s="25"/>
      <c r="AF125" s="25"/>
      <c r="AG125" s="25"/>
    </row>
    <row r="126" spans="1:33" x14ac:dyDescent="0.3">
      <c r="A126" s="1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Z126" s="25"/>
      <c r="AA126" s="25"/>
      <c r="AB126" s="25"/>
      <c r="AC126" s="25"/>
      <c r="AD126" s="25"/>
      <c r="AE126" s="25"/>
      <c r="AF126" s="25"/>
      <c r="AG126" s="25"/>
    </row>
    <row r="127" spans="1:33" x14ac:dyDescent="0.3">
      <c r="A127" s="16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Z127" s="25"/>
      <c r="AA127" s="25"/>
      <c r="AB127" s="25"/>
      <c r="AC127" s="25"/>
      <c r="AD127" s="25"/>
      <c r="AE127" s="25"/>
      <c r="AF127" s="25"/>
      <c r="AG127" s="25"/>
    </row>
    <row r="128" spans="1:33" x14ac:dyDescent="0.3">
      <c r="A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Z128" s="25"/>
      <c r="AA128" s="25"/>
      <c r="AB128" s="25"/>
      <c r="AC128" s="25"/>
      <c r="AD128" s="25"/>
      <c r="AE128" s="25"/>
      <c r="AF128" s="25"/>
      <c r="AG128" s="25"/>
    </row>
    <row r="129" spans="1:33" x14ac:dyDescent="0.3">
      <c r="A129" s="1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Z129" s="25"/>
      <c r="AA129" s="25"/>
      <c r="AB129" s="25"/>
      <c r="AC129" s="25"/>
      <c r="AD129" s="25"/>
      <c r="AE129" s="25"/>
      <c r="AF129" s="25"/>
      <c r="AG129" s="25"/>
    </row>
    <row r="130" spans="1:33" x14ac:dyDescent="0.3">
      <c r="A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Z130" s="25"/>
      <c r="AA130" s="25"/>
      <c r="AB130" s="25"/>
      <c r="AC130" s="25"/>
      <c r="AD130" s="25"/>
      <c r="AE130" s="25"/>
      <c r="AF130" s="25"/>
      <c r="AG130" s="25"/>
    </row>
    <row r="131" spans="1:33" x14ac:dyDescent="0.3">
      <c r="A131" s="16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Z131" s="25"/>
      <c r="AA131" s="25"/>
      <c r="AB131" s="25"/>
      <c r="AC131" s="25"/>
      <c r="AD131" s="25"/>
      <c r="AE131" s="25"/>
      <c r="AF131" s="25"/>
      <c r="AG131" s="25"/>
    </row>
    <row r="132" spans="1:33" x14ac:dyDescent="0.3">
      <c r="A132" s="16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Z132" s="25"/>
      <c r="AA132" s="25"/>
      <c r="AB132" s="25"/>
      <c r="AC132" s="25"/>
      <c r="AD132" s="25"/>
      <c r="AE132" s="25"/>
      <c r="AF132" s="25"/>
      <c r="AG132" s="25"/>
    </row>
    <row r="133" spans="1:33" x14ac:dyDescent="0.3">
      <c r="A133" s="16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Z133" s="25"/>
      <c r="AA133" s="25"/>
      <c r="AB133" s="25"/>
      <c r="AC133" s="25"/>
      <c r="AD133" s="25"/>
      <c r="AE133" s="25"/>
      <c r="AF133" s="25"/>
      <c r="AG133" s="25"/>
    </row>
    <row r="134" spans="1:33" x14ac:dyDescent="0.3">
      <c r="A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Z134" s="25"/>
      <c r="AA134" s="25"/>
      <c r="AB134" s="25"/>
      <c r="AC134" s="25"/>
      <c r="AD134" s="25"/>
      <c r="AE134" s="25"/>
      <c r="AF134" s="25"/>
      <c r="AG134" s="25"/>
    </row>
    <row r="135" spans="1:33" x14ac:dyDescent="0.3">
      <c r="A135" s="1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Z135" s="25"/>
      <c r="AA135" s="25"/>
      <c r="AB135" s="25"/>
      <c r="AC135" s="25"/>
      <c r="AD135" s="25"/>
      <c r="AE135" s="25"/>
      <c r="AF135" s="25"/>
      <c r="AG135" s="25"/>
    </row>
    <row r="136" spans="1:33" x14ac:dyDescent="0.3">
      <c r="A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Z136" s="25"/>
      <c r="AA136" s="25"/>
      <c r="AB136" s="25"/>
      <c r="AC136" s="25"/>
      <c r="AD136" s="25"/>
      <c r="AE136" s="25"/>
      <c r="AF136" s="25"/>
      <c r="AG136" s="25"/>
    </row>
    <row r="137" spans="1:33" x14ac:dyDescent="0.3">
      <c r="A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Z137" s="25"/>
      <c r="AA137" s="25"/>
      <c r="AB137" s="25"/>
      <c r="AC137" s="25"/>
      <c r="AD137" s="25"/>
      <c r="AE137" s="25"/>
      <c r="AF137" s="25"/>
      <c r="AG137" s="25"/>
    </row>
    <row r="138" spans="1:33" x14ac:dyDescent="0.3">
      <c r="A138" s="16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Z138" s="25"/>
      <c r="AA138" s="25"/>
      <c r="AB138" s="25"/>
      <c r="AC138" s="25"/>
      <c r="AD138" s="25"/>
      <c r="AE138" s="25"/>
      <c r="AF138" s="25"/>
      <c r="AG138" s="25"/>
    </row>
    <row r="139" spans="1:33" x14ac:dyDescent="0.3">
      <c r="A139" s="16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Z139" s="25"/>
      <c r="AA139" s="25"/>
      <c r="AB139" s="25"/>
      <c r="AC139" s="25"/>
      <c r="AD139" s="25"/>
      <c r="AE139" s="25"/>
      <c r="AF139" s="25"/>
      <c r="AG139" s="25"/>
    </row>
    <row r="140" spans="1:33" x14ac:dyDescent="0.3">
      <c r="A140" s="16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Z140" s="25"/>
      <c r="AA140" s="25"/>
      <c r="AB140" s="25"/>
      <c r="AC140" s="25"/>
      <c r="AD140" s="25"/>
      <c r="AE140" s="25"/>
      <c r="AF140" s="25"/>
      <c r="AG140" s="25"/>
    </row>
    <row r="141" spans="1:33" x14ac:dyDescent="0.3">
      <c r="A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Z141" s="25"/>
      <c r="AA141" s="25"/>
      <c r="AB141" s="25"/>
      <c r="AC141" s="25"/>
      <c r="AD141" s="25"/>
      <c r="AE141" s="25"/>
      <c r="AF141" s="25"/>
      <c r="AG141" s="25"/>
    </row>
    <row r="142" spans="1:33" x14ac:dyDescent="0.3">
      <c r="A142" s="16"/>
      <c r="B142" s="16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Z142" s="25"/>
      <c r="AA142" s="25"/>
      <c r="AB142" s="25"/>
      <c r="AC142" s="25"/>
      <c r="AD142" s="25"/>
      <c r="AE142" s="25"/>
      <c r="AF142" s="25"/>
      <c r="AG142" s="25"/>
    </row>
    <row r="143" spans="1:33" x14ac:dyDescent="0.3"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Z143" s="25"/>
      <c r="AA143" s="25"/>
      <c r="AB143" s="25"/>
      <c r="AC143" s="25"/>
      <c r="AD143" s="25"/>
      <c r="AE143" s="25"/>
      <c r="AF143" s="25"/>
      <c r="AG143" s="25"/>
    </row>
    <row r="144" spans="1:33" x14ac:dyDescent="0.3"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Z144" s="25"/>
      <c r="AA144" s="25"/>
      <c r="AB144" s="25"/>
      <c r="AC144" s="25"/>
      <c r="AD144" s="25"/>
      <c r="AE144" s="25"/>
      <c r="AF144" s="25"/>
      <c r="AG144" s="25"/>
    </row>
    <row r="145" spans="1:33" x14ac:dyDescent="0.3">
      <c r="A145" s="16"/>
      <c r="B145" s="16"/>
      <c r="C145" s="16"/>
      <c r="Z145" s="25"/>
      <c r="AA145" s="25"/>
      <c r="AB145" s="25"/>
      <c r="AC145" s="25"/>
      <c r="AD145" s="25"/>
      <c r="AE145" s="25"/>
      <c r="AF145" s="25"/>
      <c r="AG145" s="25"/>
    </row>
    <row r="146" spans="1:33" x14ac:dyDescent="0.3">
      <c r="A146" s="16"/>
      <c r="B146" s="16"/>
      <c r="C146" s="16"/>
      <c r="Z146" s="25"/>
      <c r="AA146" s="25"/>
      <c r="AB146" s="25"/>
      <c r="AC146" s="25"/>
      <c r="AD146" s="25"/>
      <c r="AE146" s="25"/>
      <c r="AF146" s="25"/>
      <c r="AG146" s="25"/>
    </row>
    <row r="147" spans="1:33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Z147" s="25"/>
      <c r="AA147" s="25"/>
      <c r="AB147" s="25"/>
      <c r="AC147" s="25"/>
      <c r="AD147" s="25"/>
      <c r="AE147" s="25"/>
      <c r="AF147" s="25"/>
      <c r="AG147" s="25"/>
    </row>
    <row r="148" spans="1:33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Z148" s="25"/>
      <c r="AA148" s="25"/>
      <c r="AB148" s="25"/>
      <c r="AC148" s="25"/>
      <c r="AD148" s="25"/>
      <c r="AE148" s="25"/>
      <c r="AF148" s="25"/>
      <c r="AG148" s="25"/>
    </row>
    <row r="149" spans="1:33" x14ac:dyDescent="0.3">
      <c r="A149" s="1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Z149" s="25"/>
      <c r="AA149" s="25"/>
      <c r="AB149" s="25"/>
      <c r="AC149" s="25"/>
      <c r="AD149" s="25"/>
      <c r="AE149" s="25"/>
      <c r="AF149" s="25"/>
      <c r="AG149" s="25"/>
    </row>
    <row r="150" spans="1:33" x14ac:dyDescent="0.3">
      <c r="A150" s="1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Z150" s="25"/>
      <c r="AA150" s="25"/>
      <c r="AB150" s="25"/>
      <c r="AC150" s="25"/>
      <c r="AD150" s="25"/>
      <c r="AE150" s="25"/>
      <c r="AF150" s="25"/>
      <c r="AG150" s="25"/>
    </row>
    <row r="151" spans="1:33" x14ac:dyDescent="0.3">
      <c r="A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Z151" s="25"/>
      <c r="AA151" s="25"/>
      <c r="AB151" s="25"/>
      <c r="AC151" s="25"/>
      <c r="AD151" s="25"/>
      <c r="AE151" s="25"/>
      <c r="AF151" s="25"/>
      <c r="AG151" s="25"/>
    </row>
    <row r="152" spans="1:33" x14ac:dyDescent="0.3">
      <c r="A152" s="1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Z152" s="25"/>
      <c r="AA152" s="25"/>
      <c r="AB152" s="25"/>
      <c r="AC152" s="25"/>
      <c r="AD152" s="25"/>
      <c r="AE152" s="25"/>
      <c r="AF152" s="25"/>
      <c r="AG152" s="25"/>
    </row>
    <row r="153" spans="1:33" x14ac:dyDescent="0.3">
      <c r="A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Z153" s="25"/>
      <c r="AA153" s="25"/>
      <c r="AB153" s="25"/>
      <c r="AC153" s="25"/>
      <c r="AD153" s="25"/>
      <c r="AE153" s="25"/>
      <c r="AF153" s="25"/>
      <c r="AG153" s="25"/>
    </row>
    <row r="154" spans="1:33" x14ac:dyDescent="0.3">
      <c r="A154" s="16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Z154" s="25"/>
      <c r="AA154" s="25"/>
      <c r="AB154" s="25"/>
      <c r="AC154" s="25"/>
      <c r="AD154" s="25"/>
      <c r="AE154" s="25"/>
      <c r="AF154" s="25"/>
      <c r="AG154" s="25"/>
    </row>
    <row r="155" spans="1:33" x14ac:dyDescent="0.3">
      <c r="A155" s="16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Z155" s="25"/>
      <c r="AA155" s="25"/>
      <c r="AB155" s="25"/>
      <c r="AC155" s="25"/>
      <c r="AD155" s="25"/>
      <c r="AE155" s="25"/>
      <c r="AF155" s="25"/>
      <c r="AG155" s="25"/>
    </row>
    <row r="156" spans="1:33" x14ac:dyDescent="0.3">
      <c r="A156" s="16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Z156" s="25"/>
      <c r="AA156" s="25"/>
      <c r="AB156" s="25"/>
      <c r="AC156" s="25"/>
      <c r="AD156" s="25"/>
      <c r="AE156" s="25"/>
      <c r="AF156" s="25"/>
      <c r="AG156" s="25"/>
    </row>
    <row r="157" spans="1:33" x14ac:dyDescent="0.3">
      <c r="A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Z157" s="25"/>
      <c r="AA157" s="25"/>
      <c r="AB157" s="25"/>
      <c r="AC157" s="25"/>
      <c r="AD157" s="25"/>
      <c r="AE157" s="25"/>
      <c r="AF157" s="25"/>
      <c r="AG157" s="25"/>
    </row>
    <row r="158" spans="1:33" x14ac:dyDescent="0.3">
      <c r="A158" s="1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Z158" s="25"/>
      <c r="AA158" s="25"/>
      <c r="AB158" s="25"/>
      <c r="AC158" s="25"/>
      <c r="AD158" s="25"/>
      <c r="AE158" s="25"/>
      <c r="AF158" s="25"/>
      <c r="AG158" s="25"/>
    </row>
    <row r="159" spans="1:33" x14ac:dyDescent="0.3">
      <c r="A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Z159" s="25"/>
      <c r="AA159" s="25"/>
      <c r="AB159" s="25"/>
      <c r="AC159" s="25"/>
      <c r="AD159" s="25"/>
      <c r="AE159" s="25"/>
      <c r="AF159" s="25"/>
      <c r="AG159" s="25"/>
    </row>
    <row r="160" spans="1:33" x14ac:dyDescent="0.3">
      <c r="A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Z160" s="25"/>
      <c r="AA160" s="25"/>
      <c r="AB160" s="25"/>
      <c r="AC160" s="25"/>
      <c r="AD160" s="25"/>
      <c r="AE160" s="25"/>
      <c r="AF160" s="25"/>
      <c r="AG160" s="25"/>
    </row>
    <row r="161" spans="1:33" x14ac:dyDescent="0.3">
      <c r="A161" s="1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Z161" s="25"/>
      <c r="AA161" s="25"/>
      <c r="AB161" s="25"/>
      <c r="AC161" s="25"/>
      <c r="AD161" s="25"/>
      <c r="AE161" s="25"/>
      <c r="AF161" s="25"/>
      <c r="AG161" s="25"/>
    </row>
    <row r="162" spans="1:33" x14ac:dyDescent="0.3">
      <c r="A162" s="1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Z162" s="25"/>
      <c r="AA162" s="25"/>
      <c r="AB162" s="25"/>
      <c r="AC162" s="25"/>
      <c r="AD162" s="25"/>
      <c r="AE162" s="25"/>
      <c r="AF162" s="25"/>
      <c r="AG162" s="25"/>
    </row>
    <row r="163" spans="1:33" x14ac:dyDescent="0.3">
      <c r="A163" s="1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Z163" s="25"/>
      <c r="AA163" s="25"/>
      <c r="AB163" s="25"/>
      <c r="AC163" s="25"/>
      <c r="AD163" s="25"/>
      <c r="AE163" s="25"/>
      <c r="AF163" s="25"/>
      <c r="AG163" s="25"/>
    </row>
    <row r="164" spans="1:33" x14ac:dyDescent="0.3">
      <c r="A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Z164" s="25"/>
      <c r="AA164" s="25"/>
      <c r="AB164" s="25"/>
      <c r="AC164" s="25"/>
      <c r="AD164" s="25"/>
      <c r="AE164" s="25"/>
      <c r="AF164" s="25"/>
      <c r="AG164" s="25"/>
    </row>
    <row r="165" spans="1:33" x14ac:dyDescent="0.3">
      <c r="A165" s="16"/>
      <c r="B165" s="1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Z165" s="25"/>
      <c r="AA165" s="25"/>
      <c r="AB165" s="25"/>
      <c r="AC165" s="25"/>
      <c r="AD165" s="25"/>
      <c r="AE165" s="25"/>
      <c r="AF165" s="25"/>
      <c r="AG165" s="25"/>
    </row>
    <row r="166" spans="1:33" x14ac:dyDescent="0.3"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Z166" s="25"/>
      <c r="AA166" s="25"/>
      <c r="AB166" s="25"/>
      <c r="AC166" s="25"/>
      <c r="AD166" s="25"/>
      <c r="AE166" s="25"/>
      <c r="AF166" s="25"/>
      <c r="AG166" s="25"/>
    </row>
    <row r="167" spans="1:33" x14ac:dyDescent="0.3">
      <c r="Z167" s="25"/>
      <c r="AA167" s="25"/>
      <c r="AB167" s="25"/>
      <c r="AC167" s="25"/>
      <c r="AD167" s="25"/>
      <c r="AE167" s="25"/>
      <c r="AF167" s="25"/>
      <c r="AG167" s="25"/>
    </row>
    <row r="168" spans="1:33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Z168" s="25"/>
      <c r="AA168" s="25"/>
      <c r="AB168" s="25"/>
      <c r="AC168" s="25"/>
      <c r="AD168" s="25"/>
      <c r="AE168" s="25"/>
      <c r="AF168" s="25"/>
      <c r="AG168" s="25"/>
    </row>
    <row r="169" spans="1:33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Z169" s="25"/>
      <c r="AA169" s="25"/>
      <c r="AB169" s="25"/>
      <c r="AC169" s="25"/>
      <c r="AD169" s="25"/>
      <c r="AE169" s="25"/>
      <c r="AF169" s="25"/>
      <c r="AG169" s="25"/>
    </row>
    <row r="170" spans="1:33" x14ac:dyDescent="0.3">
      <c r="A170" s="1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Z170" s="25"/>
      <c r="AA170" s="25"/>
      <c r="AB170" s="25"/>
      <c r="AC170" s="25"/>
      <c r="AD170" s="25"/>
      <c r="AE170" s="25"/>
      <c r="AF170" s="25"/>
      <c r="AG170" s="25"/>
    </row>
    <row r="171" spans="1:33" x14ac:dyDescent="0.3">
      <c r="A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Z171" s="25"/>
      <c r="AA171" s="25"/>
      <c r="AB171" s="25"/>
      <c r="AC171" s="25"/>
      <c r="AD171" s="25"/>
      <c r="AE171" s="25"/>
      <c r="AF171" s="25"/>
      <c r="AG171" s="25"/>
    </row>
    <row r="172" spans="1:33" x14ac:dyDescent="0.3">
      <c r="A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Z172" s="25"/>
      <c r="AA172" s="25"/>
      <c r="AB172" s="25"/>
      <c r="AC172" s="25"/>
      <c r="AD172" s="25"/>
      <c r="AE172" s="25"/>
      <c r="AF172" s="25"/>
      <c r="AG172" s="25"/>
    </row>
    <row r="173" spans="1:33" x14ac:dyDescent="0.3">
      <c r="A173" s="1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Z173" s="25"/>
      <c r="AA173" s="25"/>
      <c r="AB173" s="25"/>
      <c r="AC173" s="25"/>
      <c r="AD173" s="25"/>
      <c r="AE173" s="25"/>
      <c r="AF173" s="25"/>
      <c r="AG173" s="25"/>
    </row>
    <row r="174" spans="1:33" x14ac:dyDescent="0.3">
      <c r="A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Z174" s="25"/>
      <c r="AA174" s="25"/>
      <c r="AB174" s="25"/>
      <c r="AC174" s="25"/>
      <c r="AD174" s="25"/>
      <c r="AE174" s="25"/>
      <c r="AF174" s="25"/>
      <c r="AG174" s="25"/>
    </row>
    <row r="175" spans="1:33" x14ac:dyDescent="0.3">
      <c r="A175" s="16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Z175" s="25"/>
      <c r="AA175" s="25"/>
      <c r="AB175" s="25"/>
      <c r="AC175" s="25"/>
      <c r="AD175" s="25"/>
      <c r="AE175" s="25"/>
      <c r="AF175" s="25"/>
      <c r="AG175" s="25"/>
    </row>
    <row r="176" spans="1:33" x14ac:dyDescent="0.3">
      <c r="A176" s="16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Z176" s="25"/>
      <c r="AA176" s="25"/>
      <c r="AB176" s="25"/>
      <c r="AC176" s="25"/>
      <c r="AD176" s="25"/>
      <c r="AE176" s="25"/>
      <c r="AF176" s="25"/>
      <c r="AG176" s="25"/>
    </row>
    <row r="177" spans="1:33" x14ac:dyDescent="0.3">
      <c r="A177" s="16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Z177" s="25"/>
      <c r="AA177" s="25"/>
      <c r="AB177" s="25"/>
      <c r="AC177" s="25"/>
      <c r="AD177" s="25"/>
      <c r="AE177" s="25"/>
      <c r="AF177" s="25"/>
      <c r="AG177" s="25"/>
    </row>
    <row r="178" spans="1:33" x14ac:dyDescent="0.3">
      <c r="A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Z178" s="25"/>
      <c r="AA178" s="25"/>
      <c r="AB178" s="25"/>
      <c r="AC178" s="25"/>
      <c r="AD178" s="25"/>
      <c r="AE178" s="25"/>
      <c r="AF178" s="25"/>
      <c r="AG178" s="25"/>
    </row>
    <row r="179" spans="1:33" x14ac:dyDescent="0.3">
      <c r="A179" s="1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Z179" s="25"/>
      <c r="AA179" s="25"/>
      <c r="AB179" s="25"/>
      <c r="AC179" s="25"/>
      <c r="AD179" s="25"/>
      <c r="AE179" s="25"/>
      <c r="AF179" s="25"/>
      <c r="AG179" s="25"/>
    </row>
    <row r="180" spans="1:33" x14ac:dyDescent="0.3">
      <c r="A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Z180" s="25"/>
      <c r="AA180" s="25"/>
      <c r="AB180" s="25"/>
      <c r="AC180" s="25"/>
      <c r="AD180" s="25"/>
      <c r="AE180" s="25"/>
      <c r="AF180" s="25"/>
      <c r="AG180" s="25"/>
    </row>
    <row r="181" spans="1:33" x14ac:dyDescent="0.3">
      <c r="A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Z181" s="25"/>
      <c r="AA181" s="25"/>
      <c r="AB181" s="25"/>
      <c r="AC181" s="25"/>
      <c r="AD181" s="25"/>
      <c r="AE181" s="25"/>
      <c r="AF181" s="25"/>
      <c r="AG181" s="25"/>
    </row>
    <row r="182" spans="1:33" x14ac:dyDescent="0.3">
      <c r="A182" s="1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Z182" s="25"/>
      <c r="AA182" s="25"/>
      <c r="AB182" s="25"/>
      <c r="AC182" s="25"/>
      <c r="AD182" s="25"/>
      <c r="AE182" s="25"/>
      <c r="AF182" s="25"/>
      <c r="AG182" s="25"/>
    </row>
    <row r="183" spans="1:33" x14ac:dyDescent="0.3">
      <c r="A183" s="16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Z183" s="25"/>
      <c r="AA183" s="25"/>
      <c r="AB183" s="25"/>
      <c r="AC183" s="25"/>
      <c r="AD183" s="25"/>
      <c r="AE183" s="25"/>
      <c r="AF183" s="25"/>
      <c r="AG183" s="25"/>
    </row>
    <row r="184" spans="1:33" x14ac:dyDescent="0.3">
      <c r="A184" s="16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Z184" s="25"/>
      <c r="AA184" s="25"/>
      <c r="AB184" s="25"/>
      <c r="AC184" s="25"/>
      <c r="AD184" s="25"/>
      <c r="AE184" s="25"/>
      <c r="AF184" s="25"/>
      <c r="AG184" s="25"/>
    </row>
    <row r="185" spans="1:33" x14ac:dyDescent="0.3">
      <c r="A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Z185" s="25"/>
      <c r="AA185" s="25"/>
      <c r="AB185" s="25"/>
      <c r="AC185" s="25"/>
      <c r="AD185" s="25"/>
      <c r="AE185" s="25"/>
      <c r="AF185" s="25"/>
      <c r="AG185" s="25"/>
    </row>
    <row r="186" spans="1:33" x14ac:dyDescent="0.3">
      <c r="A186" s="16"/>
      <c r="B186" s="1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Z186" s="25"/>
      <c r="AA186" s="25"/>
      <c r="AB186" s="25"/>
      <c r="AC186" s="25"/>
      <c r="AD186" s="25"/>
      <c r="AE186" s="25"/>
      <c r="AF186" s="25"/>
      <c r="AG186" s="25"/>
    </row>
    <row r="187" spans="1:33" x14ac:dyDescent="0.3"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</sheetData>
  <phoneticPr fontId="0" type="noConversion"/>
  <printOptions horizontalCentered="1"/>
  <pageMargins left="0.5" right="0.5" top="0.5" bottom="0.5" header="0.5" footer="0.5"/>
  <pageSetup scale="68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495300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Line="0" autoPict="0" macro="[0]!Macro1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480060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Button 5">
              <controlPr defaultSize="0" print="0" autoFill="0" autoLine="0" autoPict="0" macro="[0]!Macro13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Button 6">
              <controlPr defaultSize="0" print="0" autoFill="0" autoLine="0" autoPict="0" macro="[1]!Macro9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777240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Button 7">
              <controlPr defaultSize="0" print="0" autoFill="0" autoLine="0" autoPict="0" macro="[0]!Macro1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777240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9" name="Button 8">
              <controlPr defaultSize="0" print="0" autoFill="0" autoLine="0" autoPict="0" macro="[0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" name="Button 9">
              <controlPr defaultSize="0" print="0" autoFill="0" autoLine="0" autoPict="0" macro="[0]!Macro10">
                <anchor moveWithCells="1" sizeWithCells="1">
                  <from>
                    <xdr:col>0</xdr:col>
                    <xdr:colOff>137160</xdr:colOff>
                    <xdr:row>0</xdr:row>
                    <xdr:rowOff>83820</xdr:rowOff>
                  </from>
                  <to>
                    <xdr:col>2</xdr:col>
                    <xdr:colOff>777240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1" name="Button 10">
              <controlPr defaultSize="0" print="0" autoFill="0" autoLine="0" autoPict="0" macro="[0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2" name="Button 11">
              <controlPr defaultSize="0" print="0" autoFill="0" autoLine="0" autoPict="0" macro="[0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3" name="Button 12">
              <controlPr defaultSize="0" print="0" autoFill="0" autoLine="0" autoPict="0" macro="[2]!Macro13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495300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4" name="Button 13">
              <controlPr defaultSize="0" print="0" autoFill="0" autoLine="0" autoPict="0" macro="[2]!Macro13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5" name="Button 14">
              <controlPr defaultSize="0" print="0" autoFill="0" autoLine="0" autoPict="0" macro="[2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6" name="Button 15">
              <controlPr defaultSize="0" print="0" autoFill="0" autoLine="0" autoPict="0" macro="[2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" name="Button 16">
              <controlPr defaultSize="0" print="0" autoFill="0" autoLine="0" autoPict="0" macro="[0]!Macro14">
                <anchor moveWithCells="1" sizeWithCells="1">
                  <from>
                    <xdr:col>0</xdr:col>
                    <xdr:colOff>137160</xdr:colOff>
                    <xdr:row>3</xdr:row>
                    <xdr:rowOff>114300</xdr:rowOff>
                  </from>
                  <to>
                    <xdr:col>2</xdr:col>
                    <xdr:colOff>807720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="75" workbookViewId="0"/>
  </sheetViews>
  <sheetFormatPr defaultColWidth="7.81640625" defaultRowHeight="13.8" x14ac:dyDescent="0.3"/>
  <cols>
    <col min="1" max="2" width="3.81640625" style="35" customWidth="1"/>
    <col min="3" max="3" width="22" style="35" customWidth="1"/>
    <col min="4" max="5" width="8.81640625" style="35" hidden="1" customWidth="1"/>
    <col min="6" max="7" width="8.81640625" style="35" customWidth="1"/>
    <col min="8" max="8" width="4.1796875" style="35" customWidth="1"/>
    <col min="9" max="12" width="8.81640625" style="35" customWidth="1"/>
    <col min="13" max="13" width="4.81640625" style="35" customWidth="1"/>
    <col min="14" max="17" width="8.6328125" style="35" customWidth="1"/>
    <col min="18" max="16384" width="7.81640625" style="35"/>
  </cols>
  <sheetData>
    <row r="1" spans="1:17" ht="15.6" x14ac:dyDescent="0.3">
      <c r="A1" s="155" t="s">
        <v>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81"/>
      <c r="O1" s="81"/>
      <c r="P1" s="81"/>
      <c r="Q1" s="81"/>
    </row>
    <row r="2" spans="1:17" ht="15.6" x14ac:dyDescent="0.3">
      <c r="A2" s="155" t="s">
        <v>193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81"/>
      <c r="O2" s="81"/>
      <c r="P2" s="81"/>
      <c r="Q2" s="81"/>
    </row>
    <row r="3" spans="1:17" ht="15.6" x14ac:dyDescent="0.3">
      <c r="A3" s="155" t="s">
        <v>194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81"/>
      <c r="O3" s="81"/>
      <c r="P3" s="81"/>
      <c r="Q3" s="81"/>
    </row>
    <row r="4" spans="1:17" ht="15.6" x14ac:dyDescent="0.3">
      <c r="A4" s="155" t="s">
        <v>70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81"/>
      <c r="O4" s="81"/>
      <c r="P4" s="81"/>
      <c r="Q4" s="81"/>
    </row>
    <row r="5" spans="1:17" ht="15.6" x14ac:dyDescent="0.3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</row>
    <row r="6" spans="1:17" ht="15.6" x14ac:dyDescent="0.3">
      <c r="A6" s="155"/>
      <c r="B6" s="155"/>
      <c r="C6" s="155"/>
      <c r="D6" s="155"/>
      <c r="E6" s="32"/>
      <c r="F6" s="32"/>
      <c r="G6" s="155"/>
      <c r="H6" s="155"/>
      <c r="I6" s="155"/>
      <c r="J6" s="156"/>
      <c r="K6" s="156"/>
      <c r="L6" s="155"/>
      <c r="M6" s="155"/>
    </row>
    <row r="7" spans="1:17" ht="15.6" x14ac:dyDescent="0.3">
      <c r="A7"/>
      <c r="B7"/>
      <c r="C7" s="211"/>
      <c r="D7" s="212">
        <v>2003</v>
      </c>
      <c r="E7" s="213"/>
      <c r="F7" s="216">
        <v>2003</v>
      </c>
      <c r="G7" s="216"/>
      <c r="H7"/>
      <c r="I7" s="215">
        <v>2002</v>
      </c>
      <c r="J7" s="126"/>
      <c r="K7" s="126"/>
      <c r="L7" s="216"/>
      <c r="M7"/>
      <c r="N7" s="157">
        <v>2001</v>
      </c>
      <c r="O7" s="213"/>
      <c r="P7" s="214"/>
      <c r="Q7" s="221"/>
    </row>
    <row r="8" spans="1:17" ht="15.6" x14ac:dyDescent="0.3">
      <c r="A8" s="115"/>
      <c r="B8" s="115"/>
      <c r="C8" s="217"/>
      <c r="D8" s="116" t="s">
        <v>72</v>
      </c>
      <c r="E8" s="218" t="s">
        <v>73</v>
      </c>
      <c r="F8" s="218" t="s">
        <v>74</v>
      </c>
      <c r="G8" s="114" t="s">
        <v>71</v>
      </c>
      <c r="H8" s="115"/>
      <c r="I8" s="219" t="s">
        <v>72</v>
      </c>
      <c r="J8" s="117" t="s">
        <v>73</v>
      </c>
      <c r="K8" s="117" t="s">
        <v>74</v>
      </c>
      <c r="L8" s="114" t="s">
        <v>71</v>
      </c>
      <c r="M8" s="115"/>
      <c r="N8" s="116" t="s">
        <v>72</v>
      </c>
      <c r="O8" s="117" t="s">
        <v>73</v>
      </c>
      <c r="P8" s="117" t="s">
        <v>74</v>
      </c>
      <c r="Q8" s="114" t="s">
        <v>71</v>
      </c>
    </row>
    <row r="9" spans="1:17" ht="15.6" x14ac:dyDescent="0.3">
      <c r="A9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</row>
    <row r="10" spans="1:17" ht="15.6" x14ac:dyDescent="0.3">
      <c r="A10" s="115" t="s">
        <v>234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</row>
    <row r="11" spans="1:17" ht="15.6" x14ac:dyDescent="0.3">
      <c r="A11" s="115"/>
      <c r="B11" s="115"/>
      <c r="C11" s="115"/>
      <c r="D11"/>
      <c r="E11"/>
      <c r="F11"/>
      <c r="G11"/>
      <c r="H11" s="115"/>
      <c r="I11"/>
      <c r="J11"/>
      <c r="K11"/>
      <c r="L11"/>
      <c r="M11" s="115"/>
      <c r="N11"/>
      <c r="O11"/>
      <c r="P11"/>
      <c r="Q11"/>
    </row>
    <row r="12" spans="1:17" ht="15.6" x14ac:dyDescent="0.3">
      <c r="A12" s="115"/>
      <c r="B12" s="118" t="s">
        <v>127</v>
      </c>
      <c r="C12" s="115"/>
      <c r="D12" s="47">
        <v>0</v>
      </c>
      <c r="E12" s="47">
        <v>0</v>
      </c>
      <c r="F12" s="47">
        <v>864.1</v>
      </c>
      <c r="G12" s="47">
        <v>857.88499999999999</v>
      </c>
      <c r="H12" s="115"/>
      <c r="I12" s="47">
        <v>927</v>
      </c>
      <c r="J12" s="47">
        <v>1120.1990000000001</v>
      </c>
      <c r="K12" s="47">
        <v>976.94200000000001</v>
      </c>
      <c r="L12" s="47">
        <v>910.58500000000004</v>
      </c>
      <c r="M12" s="115"/>
      <c r="N12" s="47">
        <v>880.5</v>
      </c>
      <c r="O12" s="47">
        <v>949.22</v>
      </c>
      <c r="P12" s="47">
        <v>839.35699999999997</v>
      </c>
      <c r="Q12" s="47">
        <v>851.303</v>
      </c>
    </row>
    <row r="13" spans="1:17" ht="15.6" x14ac:dyDescent="0.3">
      <c r="A13" s="115"/>
      <c r="B13" s="115"/>
      <c r="C13" s="115"/>
      <c r="D13"/>
      <c r="E13"/>
      <c r="F13"/>
      <c r="G13"/>
      <c r="H13" s="115"/>
      <c r="I13"/>
      <c r="J13"/>
      <c r="K13"/>
      <c r="L13"/>
      <c r="M13" s="115"/>
      <c r="N13"/>
      <c r="O13"/>
      <c r="P13"/>
      <c r="Q13"/>
    </row>
    <row r="14" spans="1:17" ht="15.6" x14ac:dyDescent="0.3">
      <c r="A14" s="115"/>
      <c r="B14" s="118" t="s">
        <v>56</v>
      </c>
      <c r="C14"/>
      <c r="D14" s="47">
        <v>0</v>
      </c>
      <c r="E14" s="47">
        <v>0</v>
      </c>
      <c r="F14" s="47">
        <v>468.75700000000001</v>
      </c>
      <c r="G14" s="47">
        <v>556.71</v>
      </c>
      <c r="H14" s="118"/>
      <c r="I14" s="47">
        <v>506.572</v>
      </c>
      <c r="J14" s="47">
        <v>625.10599999999999</v>
      </c>
      <c r="K14" s="47">
        <v>638.74599999999998</v>
      </c>
      <c r="L14" s="47">
        <v>643.36300000000006</v>
      </c>
      <c r="M14" s="118"/>
      <c r="N14" s="47">
        <v>601.34699999999998</v>
      </c>
      <c r="O14" s="47">
        <v>607.93499999999995</v>
      </c>
      <c r="P14" s="47">
        <v>645.79999999999995</v>
      </c>
      <c r="Q14" s="47">
        <v>727.1</v>
      </c>
    </row>
    <row r="15" spans="1:17" ht="15.6" x14ac:dyDescent="0.3">
      <c r="A15" s="1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ht="15.6" x14ac:dyDescent="0.3">
      <c r="A16" s="115"/>
      <c r="B16" t="s">
        <v>58</v>
      </c>
      <c r="C16"/>
      <c r="D16" s="47">
        <v>0</v>
      </c>
      <c r="E16" s="47">
        <v>0</v>
      </c>
      <c r="F16" s="47">
        <v>412.5</v>
      </c>
      <c r="G16" s="47">
        <v>542.79999999999995</v>
      </c>
      <c r="H16"/>
      <c r="I16" s="47">
        <v>574.745</v>
      </c>
      <c r="J16" s="47">
        <v>605.0619999999999</v>
      </c>
      <c r="K16" s="47">
        <v>618.93600000000004</v>
      </c>
      <c r="L16" s="47">
        <v>603.9</v>
      </c>
      <c r="M16"/>
      <c r="N16" s="47">
        <v>605.245</v>
      </c>
      <c r="O16" s="47">
        <v>664.4</v>
      </c>
      <c r="P16" s="47">
        <v>679.55</v>
      </c>
      <c r="Q16" s="47">
        <v>644.70000000000005</v>
      </c>
    </row>
    <row r="17" spans="1:17" ht="15.6" x14ac:dyDescent="0.3">
      <c r="A17" s="115"/>
      <c r="B17"/>
      <c r="C17"/>
      <c r="D17" s="47"/>
      <c r="E17" s="47"/>
      <c r="F17" s="47"/>
      <c r="G17" s="47"/>
      <c r="H17"/>
      <c r="I17" s="47"/>
      <c r="J17" s="47"/>
      <c r="K17" s="47"/>
      <c r="L17" s="47"/>
      <c r="M17"/>
      <c r="N17" s="47"/>
      <c r="O17" s="47"/>
      <c r="P17" s="47"/>
      <c r="Q17" s="47"/>
    </row>
    <row r="18" spans="1:17" ht="15.6" x14ac:dyDescent="0.3">
      <c r="A18" s="115"/>
      <c r="B18" s="118" t="s">
        <v>237</v>
      </c>
      <c r="C18"/>
      <c r="D18" s="49">
        <v>0</v>
      </c>
      <c r="E18" s="49">
        <v>0</v>
      </c>
      <c r="F18" s="49">
        <v>317.89499999999998</v>
      </c>
      <c r="G18" s="49">
        <v>371.9</v>
      </c>
      <c r="H18" s="118"/>
      <c r="I18" s="49">
        <v>439.12399999999997</v>
      </c>
      <c r="J18" s="49">
        <v>443.66399999999993</v>
      </c>
      <c r="K18" s="49">
        <v>459.04</v>
      </c>
      <c r="L18" s="49">
        <v>442.90499999999997</v>
      </c>
      <c r="M18" s="118"/>
      <c r="N18" s="49">
        <v>430.745</v>
      </c>
      <c r="O18" s="49">
        <v>501.6</v>
      </c>
      <c r="P18" s="49">
        <v>526.35</v>
      </c>
      <c r="Q18" s="49">
        <v>496.2</v>
      </c>
    </row>
    <row r="19" spans="1:17" ht="15.6" x14ac:dyDescent="0.3">
      <c r="A19" s="115"/>
      <c r="B19" t="s">
        <v>60</v>
      </c>
      <c r="C19"/>
      <c r="D19" s="49">
        <v>0</v>
      </c>
      <c r="E19" s="49">
        <v>0</v>
      </c>
      <c r="F19" s="49">
        <v>121.5</v>
      </c>
      <c r="G19" s="49">
        <v>155.80000000000001</v>
      </c>
      <c r="H19"/>
      <c r="I19" s="49">
        <v>116.17700000000001</v>
      </c>
      <c r="J19" s="49">
        <v>157.142</v>
      </c>
      <c r="K19" s="49">
        <v>165.19800000000001</v>
      </c>
      <c r="L19" s="49">
        <v>168.184</v>
      </c>
      <c r="M19"/>
      <c r="N19" s="49">
        <v>173.1</v>
      </c>
      <c r="O19" s="49">
        <v>188.27500000000001</v>
      </c>
      <c r="P19" s="49">
        <v>191.5</v>
      </c>
      <c r="Q19" s="49">
        <v>183.6</v>
      </c>
    </row>
    <row r="20" spans="1:17" ht="15.6" x14ac:dyDescent="0.3">
      <c r="A20" s="115"/>
      <c r="B20" t="s">
        <v>61</v>
      </c>
      <c r="C20"/>
      <c r="D20" s="49">
        <v>0</v>
      </c>
      <c r="E20" s="49">
        <v>0</v>
      </c>
      <c r="F20" s="49">
        <v>2.3149999999999999</v>
      </c>
      <c r="G20" s="49">
        <v>0.7</v>
      </c>
      <c r="H20"/>
      <c r="I20" s="49">
        <v>2.2450000000000001</v>
      </c>
      <c r="J20" s="49">
        <v>1.6859999999999999</v>
      </c>
      <c r="K20" s="49">
        <v>1.494</v>
      </c>
      <c r="L20" s="49">
        <v>2.0819999999999999</v>
      </c>
      <c r="M20"/>
      <c r="N20" s="49">
        <v>1.1000000000000001</v>
      </c>
      <c r="O20" s="49">
        <v>1.052</v>
      </c>
      <c r="P20" s="49">
        <v>1.4</v>
      </c>
      <c r="Q20" s="49">
        <v>1.4</v>
      </c>
    </row>
    <row r="21" spans="1:17" ht="15.6" x14ac:dyDescent="0.3">
      <c r="A21" s="115"/>
      <c r="B21"/>
      <c r="C21"/>
      <c r="D21" s="50"/>
      <c r="E21" s="50"/>
      <c r="F21" s="50"/>
      <c r="G21" s="50"/>
      <c r="H21"/>
      <c r="I21" s="50"/>
      <c r="J21" s="50"/>
      <c r="K21" s="50"/>
      <c r="L21" s="50"/>
      <c r="M21"/>
      <c r="N21" s="50"/>
      <c r="O21" s="50"/>
      <c r="P21" s="50"/>
      <c r="Q21" s="50"/>
    </row>
    <row r="22" spans="1:17" ht="16.2" thickBot="1" x14ac:dyDescent="0.35">
      <c r="A22" s="115"/>
      <c r="B22" s="118" t="s">
        <v>67</v>
      </c>
      <c r="C22"/>
      <c r="D22" s="47">
        <v>0</v>
      </c>
      <c r="E22" s="47">
        <v>0</v>
      </c>
      <c r="F22" s="47">
        <v>-29.21</v>
      </c>
      <c r="G22" s="47">
        <v>14.399999999999864</v>
      </c>
      <c r="H22" s="118"/>
      <c r="I22" s="47">
        <v>17.199000000000069</v>
      </c>
      <c r="J22" s="47">
        <v>2.5699999999999363</v>
      </c>
      <c r="K22" s="47">
        <v>-6.7960000000000491</v>
      </c>
      <c r="L22" s="47">
        <v>-9.2710000000000719</v>
      </c>
      <c r="M22" s="118"/>
      <c r="N22" s="47">
        <v>0.30000000000006821</v>
      </c>
      <c r="O22" s="47">
        <v>-26.587999999999965</v>
      </c>
      <c r="P22" s="47">
        <v>-39.700000000000003</v>
      </c>
      <c r="Q22" s="47">
        <v>-36.5</v>
      </c>
    </row>
    <row r="23" spans="1:17" ht="16.2" thickTop="1" x14ac:dyDescent="0.3">
      <c r="A23" s="115"/>
      <c r="B23"/>
      <c r="C23"/>
      <c r="D23" s="119"/>
      <c r="E23" s="119"/>
      <c r="F23" s="119"/>
      <c r="G23" s="119"/>
      <c r="H23"/>
      <c r="I23" s="119"/>
      <c r="J23" s="119"/>
      <c r="K23" s="119"/>
      <c r="L23" s="119"/>
      <c r="M23"/>
      <c r="N23" s="119"/>
      <c r="O23" s="119"/>
      <c r="P23" s="119"/>
      <c r="Q23" s="119"/>
    </row>
    <row r="24" spans="1:17" ht="15.6" x14ac:dyDescent="0.3">
      <c r="A24" s="115"/>
      <c r="B24" t="s">
        <v>62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5.6" x14ac:dyDescent="0.3">
      <c r="A25" s="115"/>
      <c r="B25"/>
      <c r="C25" s="118" t="s">
        <v>238</v>
      </c>
      <c r="D25" s="129" t="e">
        <v>#DIV/0!</v>
      </c>
      <c r="E25" s="106" t="e">
        <v>#DIV/0!</v>
      </c>
      <c r="F25" s="106">
        <v>0.77</v>
      </c>
      <c r="G25" s="106">
        <v>0.68600000000000005</v>
      </c>
      <c r="H25"/>
      <c r="I25" s="106">
        <v>0.76400000000000001</v>
      </c>
      <c r="J25" s="106">
        <v>0.73299999999999998</v>
      </c>
      <c r="K25" s="106">
        <v>0.74199999999999999</v>
      </c>
      <c r="L25" s="106">
        <v>0.73299999999999998</v>
      </c>
      <c r="M25"/>
      <c r="N25" s="106">
        <v>0.7117</v>
      </c>
      <c r="O25" s="106">
        <v>0.755</v>
      </c>
      <c r="P25" s="106">
        <v>0.77500000000000002</v>
      </c>
      <c r="Q25" s="106">
        <v>0.76900000000000002</v>
      </c>
    </row>
    <row r="26" spans="1:17" ht="15.6" x14ac:dyDescent="0.3">
      <c r="A26" s="115"/>
      <c r="B26"/>
      <c r="C26" t="s">
        <v>64</v>
      </c>
      <c r="D26" s="129" t="e">
        <v>#DIV/0!</v>
      </c>
      <c r="E26" s="106" t="e">
        <v>#DIV/0!</v>
      </c>
      <c r="F26" s="106">
        <v>0.29499999999999998</v>
      </c>
      <c r="G26" s="106">
        <v>0.28699999999999998</v>
      </c>
      <c r="H26"/>
      <c r="I26" s="106">
        <v>0.20200000000000001</v>
      </c>
      <c r="J26" s="106">
        <v>0.26</v>
      </c>
      <c r="K26" s="106">
        <v>0.26700000000000002</v>
      </c>
      <c r="L26" s="106">
        <v>0.27800000000000002</v>
      </c>
      <c r="M26"/>
      <c r="N26" s="106">
        <v>0.28589999999999999</v>
      </c>
      <c r="O26" s="106">
        <v>0.28299999999999997</v>
      </c>
      <c r="P26" s="106">
        <v>0.28199999999999997</v>
      </c>
      <c r="Q26" s="106">
        <v>0.28499999999999998</v>
      </c>
    </row>
    <row r="27" spans="1:17" ht="15.6" x14ac:dyDescent="0.3">
      <c r="A27" s="115"/>
      <c r="B27"/>
      <c r="C27" t="s">
        <v>65</v>
      </c>
      <c r="D27" s="129" t="e">
        <v>#DIV/0!</v>
      </c>
      <c r="E27" s="106" t="e">
        <v>#DIV/0!</v>
      </c>
      <c r="F27" s="106">
        <v>6.0000000000000001E-3</v>
      </c>
      <c r="G27" s="106">
        <v>1E-3</v>
      </c>
      <c r="H27"/>
      <c r="I27" s="106">
        <v>4.0000000000000001E-3</v>
      </c>
      <c r="J27" s="106">
        <v>3.0000000000000001E-3</v>
      </c>
      <c r="K27" s="106">
        <v>2E-3</v>
      </c>
      <c r="L27" s="106">
        <v>3.0000000000000001E-3</v>
      </c>
      <c r="M27"/>
      <c r="N27" s="106">
        <v>1.9E-3</v>
      </c>
      <c r="O27" s="106">
        <v>2E-3</v>
      </c>
      <c r="P27" s="106">
        <v>2E-3</v>
      </c>
      <c r="Q27" s="106">
        <v>2E-3</v>
      </c>
    </row>
    <row r="28" spans="1:17" ht="15.6" x14ac:dyDescent="0.3">
      <c r="A28" s="115"/>
      <c r="B28"/>
      <c r="C28"/>
      <c r="D28" s="130"/>
      <c r="E28" s="50"/>
      <c r="F28" s="50"/>
      <c r="G28" s="50"/>
      <c r="H28"/>
      <c r="I28" s="50"/>
      <c r="J28" s="50"/>
      <c r="K28" s="50"/>
      <c r="L28" s="50"/>
      <c r="M28"/>
      <c r="N28" s="220"/>
      <c r="O28" s="50"/>
      <c r="P28" s="50"/>
      <c r="Q28" s="50"/>
    </row>
    <row r="29" spans="1:17" ht="16.2" thickBot="1" x14ac:dyDescent="0.35">
      <c r="A29" s="115"/>
      <c r="B29"/>
      <c r="C29" s="118" t="s">
        <v>68</v>
      </c>
      <c r="D29" s="129" t="e">
        <v>#DIV/0!</v>
      </c>
      <c r="E29" s="106" t="e">
        <v>#DIV/0!</v>
      </c>
      <c r="F29" s="106">
        <v>1.071</v>
      </c>
      <c r="G29" s="106">
        <v>0.97400000000000009</v>
      </c>
      <c r="H29" s="120"/>
      <c r="I29" s="106">
        <v>0.97</v>
      </c>
      <c r="J29" s="106">
        <v>0.996</v>
      </c>
      <c r="K29" s="106">
        <v>1.0109999999999999</v>
      </c>
      <c r="L29" s="106">
        <v>1.014</v>
      </c>
      <c r="M29" s="120"/>
      <c r="N29" s="106">
        <v>0.99950000000000006</v>
      </c>
      <c r="O29" s="106">
        <v>1.04</v>
      </c>
      <c r="P29" s="106">
        <v>1.0589999999999999</v>
      </c>
      <c r="Q29" s="106">
        <v>1.056</v>
      </c>
    </row>
    <row r="30" spans="1:17" ht="16.2" thickTop="1" x14ac:dyDescent="0.3">
      <c r="A30" s="115"/>
      <c r="B30" s="115"/>
      <c r="C30" s="115"/>
      <c r="D30" s="119"/>
      <c r="E30" s="119"/>
      <c r="F30" s="119"/>
      <c r="G30" s="119"/>
      <c r="H30" s="115"/>
      <c r="I30" s="119"/>
      <c r="J30" s="119"/>
      <c r="K30" s="119"/>
      <c r="L30" s="119"/>
      <c r="M30" s="115"/>
      <c r="N30" s="119"/>
      <c r="O30" s="119"/>
      <c r="P30" s="119"/>
      <c r="Q30" s="119"/>
    </row>
    <row r="31" spans="1:17" ht="15.6" x14ac:dyDescent="0.3">
      <c r="A31" s="147" t="s">
        <v>69</v>
      </c>
      <c r="B31" s="115"/>
      <c r="C31" s="115"/>
      <c r="D31"/>
      <c r="E31"/>
      <c r="F31"/>
      <c r="G31"/>
      <c r="H31" s="115"/>
      <c r="I31"/>
      <c r="J31"/>
      <c r="K31"/>
      <c r="L31"/>
      <c r="M31" s="115"/>
      <c r="N31"/>
      <c r="O31"/>
      <c r="P31"/>
      <c r="Q31"/>
    </row>
    <row r="32" spans="1:17" ht="15.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ht="15.6" x14ac:dyDescent="0.3">
      <c r="A33"/>
      <c r="B33" s="118" t="s">
        <v>127</v>
      </c>
      <c r="C33"/>
      <c r="D33" s="47">
        <v>0</v>
      </c>
      <c r="E33" s="47">
        <v>0</v>
      </c>
      <c r="F33" s="47">
        <v>806.4</v>
      </c>
      <c r="G33" s="47">
        <v>676.8</v>
      </c>
      <c r="H33" s="118"/>
      <c r="I33" s="47">
        <v>662.1</v>
      </c>
      <c r="J33" s="47">
        <v>839.39199999999994</v>
      </c>
      <c r="K33" s="47">
        <v>648.52800000000002</v>
      </c>
      <c r="L33" s="47">
        <v>562.83399999999995</v>
      </c>
      <c r="M33" s="118"/>
      <c r="N33" s="47">
        <v>571.9</v>
      </c>
      <c r="O33" s="47">
        <v>653.34299999999996</v>
      </c>
      <c r="P33" s="47">
        <v>534.01599999999996</v>
      </c>
      <c r="Q33" s="47">
        <v>476.59</v>
      </c>
    </row>
    <row r="34" spans="1:17" ht="15.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ht="15.6" x14ac:dyDescent="0.3">
      <c r="A35"/>
      <c r="B35" s="118" t="s">
        <v>56</v>
      </c>
      <c r="C35"/>
      <c r="D35" s="47">
        <v>0</v>
      </c>
      <c r="E35" s="47">
        <v>0</v>
      </c>
      <c r="F35" s="47">
        <v>450.4</v>
      </c>
      <c r="G35" s="47">
        <v>438.8</v>
      </c>
      <c r="H35" s="118"/>
      <c r="I35" s="47">
        <v>322.69099999999997</v>
      </c>
      <c r="J35" s="47">
        <v>474.26</v>
      </c>
      <c r="K35" s="47">
        <v>393.74599999999998</v>
      </c>
      <c r="L35" s="47">
        <v>386.7</v>
      </c>
      <c r="M35" s="118"/>
      <c r="N35" s="47">
        <v>374.245</v>
      </c>
      <c r="O35" s="47">
        <v>417.3</v>
      </c>
      <c r="P35" s="47">
        <v>393.9</v>
      </c>
      <c r="Q35" s="47">
        <v>356.6</v>
      </c>
    </row>
    <row r="36" spans="1:17" ht="15.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ht="15.6" x14ac:dyDescent="0.3">
      <c r="A37"/>
      <c r="B37" t="s">
        <v>58</v>
      </c>
      <c r="C37"/>
      <c r="D37" s="47">
        <v>0</v>
      </c>
      <c r="E37" s="47">
        <v>0</v>
      </c>
      <c r="F37" s="47">
        <v>391.5</v>
      </c>
      <c r="G37" s="47">
        <v>427.84800000000001</v>
      </c>
      <c r="H37"/>
      <c r="I37" s="47">
        <v>366.649</v>
      </c>
      <c r="J37" s="47">
        <v>403.738</v>
      </c>
      <c r="K37" s="47">
        <v>370.286</v>
      </c>
      <c r="L37" s="47">
        <v>356.41500000000002</v>
      </c>
      <c r="M37"/>
      <c r="N37" s="47">
        <v>346.74799999999999</v>
      </c>
      <c r="O37" s="47">
        <v>390.25400000000002</v>
      </c>
      <c r="P37" s="47">
        <v>356.2</v>
      </c>
      <c r="Q37" s="47">
        <v>316.3</v>
      </c>
    </row>
    <row r="38" spans="1:17" ht="15.6" x14ac:dyDescent="0.3">
      <c r="A38"/>
      <c r="B38"/>
      <c r="C38"/>
      <c r="D38" s="47"/>
      <c r="E38" s="47"/>
      <c r="F38" s="47"/>
      <c r="G38" s="47"/>
      <c r="H38"/>
      <c r="I38" s="47"/>
      <c r="J38" s="47"/>
      <c r="K38" s="47"/>
      <c r="L38" s="47"/>
      <c r="M38"/>
      <c r="N38" s="47"/>
      <c r="O38" s="47"/>
      <c r="P38" s="47"/>
      <c r="Q38" s="47"/>
    </row>
    <row r="39" spans="1:17" ht="15.6" x14ac:dyDescent="0.3">
      <c r="A39"/>
      <c r="B39" s="118" t="s">
        <v>239</v>
      </c>
      <c r="C39"/>
      <c r="D39" s="49">
        <v>0</v>
      </c>
      <c r="E39" s="49">
        <v>0</v>
      </c>
      <c r="F39" s="49">
        <v>256.7</v>
      </c>
      <c r="G39" s="49">
        <v>277.37700000000001</v>
      </c>
      <c r="H39"/>
      <c r="I39" s="49">
        <v>252.81300000000002</v>
      </c>
      <c r="J39" s="49">
        <v>272.202</v>
      </c>
      <c r="K39" s="49">
        <v>246.505</v>
      </c>
      <c r="L39" s="49">
        <v>238.19200000000004</v>
      </c>
      <c r="M39"/>
      <c r="N39" s="49">
        <v>222.99</v>
      </c>
      <c r="O39" s="49">
        <v>278.88599999999997</v>
      </c>
      <c r="P39" s="49">
        <v>251</v>
      </c>
      <c r="Q39" s="49">
        <v>219.1</v>
      </c>
    </row>
    <row r="40" spans="1:17" ht="15.6" x14ac:dyDescent="0.3">
      <c r="A40"/>
      <c r="B40" t="s">
        <v>60</v>
      </c>
      <c r="C40"/>
      <c r="D40" s="49">
        <v>0</v>
      </c>
      <c r="E40" s="49">
        <v>0</v>
      </c>
      <c r="F40" s="49">
        <v>115.3</v>
      </c>
      <c r="G40" s="49">
        <v>140.30000000000001</v>
      </c>
      <c r="H40"/>
      <c r="I40" s="49">
        <v>104.42400000000001</v>
      </c>
      <c r="J40" s="49">
        <v>125.14399999999999</v>
      </c>
      <c r="K40" s="49">
        <v>114.91200000000001</v>
      </c>
      <c r="L40" s="49">
        <v>110.84699999999999</v>
      </c>
      <c r="M40"/>
      <c r="N40" s="49">
        <v>106.931</v>
      </c>
      <c r="O40" s="49">
        <v>117.435</v>
      </c>
      <c r="P40" s="49">
        <v>108.44</v>
      </c>
      <c r="Q40" s="49">
        <v>98</v>
      </c>
    </row>
    <row r="41" spans="1:17" ht="15.6" x14ac:dyDescent="0.3">
      <c r="A41"/>
      <c r="B41" t="s">
        <v>61</v>
      </c>
      <c r="C41"/>
      <c r="D41" s="49">
        <v>0</v>
      </c>
      <c r="E41" s="49">
        <v>0</v>
      </c>
      <c r="F41" s="49">
        <v>2.2999999999999998</v>
      </c>
      <c r="G41" s="49">
        <v>0.65</v>
      </c>
      <c r="H41"/>
      <c r="I41" s="49">
        <v>2.2450000000000001</v>
      </c>
      <c r="J41" s="49">
        <v>1.6859999999999999</v>
      </c>
      <c r="K41" s="49">
        <v>1.494</v>
      </c>
      <c r="L41" s="49">
        <v>2.0819999999999999</v>
      </c>
      <c r="M41"/>
      <c r="N41" s="49">
        <v>1.127</v>
      </c>
      <c r="O41" s="49">
        <v>1.052</v>
      </c>
      <c r="P41" s="49">
        <v>1.4</v>
      </c>
      <c r="Q41" s="49">
        <v>1.4</v>
      </c>
    </row>
    <row r="42" spans="1:17" ht="15.6" x14ac:dyDescent="0.3">
      <c r="A42"/>
      <c r="B42"/>
      <c r="C42"/>
      <c r="D42" s="50"/>
      <c r="E42" s="50"/>
      <c r="F42" s="50"/>
      <c r="G42" s="50"/>
      <c r="H42"/>
      <c r="I42" s="50"/>
      <c r="J42" s="50"/>
      <c r="K42" s="50"/>
      <c r="L42" s="50"/>
      <c r="M42"/>
      <c r="N42" s="50"/>
      <c r="O42" s="50"/>
      <c r="P42" s="50"/>
      <c r="Q42" s="50"/>
    </row>
    <row r="43" spans="1:17" ht="16.2" thickBot="1" x14ac:dyDescent="0.35">
      <c r="A43"/>
      <c r="B43" t="s">
        <v>75</v>
      </c>
      <c r="C43"/>
      <c r="D43" s="47">
        <v>0</v>
      </c>
      <c r="E43" s="47">
        <v>0</v>
      </c>
      <c r="F43" s="47">
        <v>17.2</v>
      </c>
      <c r="G43" s="47">
        <v>9.4</v>
      </c>
      <c r="H43"/>
      <c r="I43" s="47">
        <v>7.1669999999999732</v>
      </c>
      <c r="J43" s="47">
        <v>4.7060000000000173</v>
      </c>
      <c r="K43" s="47">
        <v>7.3749999999999432</v>
      </c>
      <c r="L43" s="47">
        <v>5.2939999999999827</v>
      </c>
      <c r="M43"/>
      <c r="N43" s="47">
        <v>15.7</v>
      </c>
      <c r="O43" s="47">
        <v>-7.1189999999999714</v>
      </c>
      <c r="P43" s="47">
        <v>-4.6399999999999295</v>
      </c>
      <c r="Q43" s="47">
        <v>-2.1999999999999886</v>
      </c>
    </row>
    <row r="44" spans="1:17" ht="16.2" thickTop="1" x14ac:dyDescent="0.3">
      <c r="A44"/>
      <c r="B44"/>
      <c r="C44"/>
      <c r="D44" s="119"/>
      <c r="E44" s="119"/>
      <c r="F44" s="119"/>
      <c r="G44" s="119"/>
      <c r="H44"/>
      <c r="I44" s="119"/>
      <c r="J44" s="119"/>
      <c r="K44" s="119"/>
      <c r="L44" s="119"/>
      <c r="M44"/>
      <c r="N44" s="119"/>
      <c r="O44" s="119"/>
      <c r="P44" s="119"/>
      <c r="Q44" s="119"/>
    </row>
    <row r="45" spans="1:17" ht="15.6" x14ac:dyDescent="0.3">
      <c r="A45"/>
      <c r="B45" t="s">
        <v>62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ht="15.6" x14ac:dyDescent="0.3">
      <c r="A46"/>
      <c r="B46"/>
      <c r="C46" s="118" t="s">
        <v>240</v>
      </c>
      <c r="D46" s="106" t="e">
        <v>#DIV/0!</v>
      </c>
      <c r="E46" s="106" t="e">
        <v>#DIV/0!</v>
      </c>
      <c r="F46" s="106">
        <v>0.65600000000000003</v>
      </c>
      <c r="G46" s="106">
        <v>0.64849999999999997</v>
      </c>
      <c r="H46"/>
      <c r="I46" s="106">
        <v>0.69</v>
      </c>
      <c r="J46" s="106">
        <v>0.67400000000000004</v>
      </c>
      <c r="K46" s="106">
        <v>0.66600000000000004</v>
      </c>
      <c r="L46" s="106">
        <v>0.66800000000000004</v>
      </c>
      <c r="M46"/>
      <c r="N46" s="106">
        <v>0.64300000000000002</v>
      </c>
      <c r="O46" s="106">
        <v>0.71399999999999997</v>
      </c>
      <c r="P46" s="106">
        <v>0.70499999999999996</v>
      </c>
      <c r="Q46" s="106">
        <v>0.69199999999999995</v>
      </c>
    </row>
    <row r="47" spans="1:17" ht="15.6" x14ac:dyDescent="0.3">
      <c r="A47"/>
      <c r="B47"/>
      <c r="C47" t="s">
        <v>64</v>
      </c>
      <c r="D47" s="106" t="e">
        <v>#DIV/0!</v>
      </c>
      <c r="E47" s="106" t="e">
        <v>#DIV/0!</v>
      </c>
      <c r="F47" s="106">
        <v>0.29499999999999998</v>
      </c>
      <c r="G47" s="106">
        <v>0.32800000000000001</v>
      </c>
      <c r="H47"/>
      <c r="I47" s="106">
        <v>0.28499999999999998</v>
      </c>
      <c r="J47" s="106">
        <v>0.31</v>
      </c>
      <c r="K47" s="106">
        <v>0.31</v>
      </c>
      <c r="L47" s="106">
        <v>0.311</v>
      </c>
      <c r="M47"/>
      <c r="N47" s="106">
        <v>0.308</v>
      </c>
      <c r="O47" s="106">
        <v>0.30099999999999999</v>
      </c>
      <c r="P47" s="106">
        <v>0.30399999999999999</v>
      </c>
      <c r="Q47" s="106">
        <v>0.31</v>
      </c>
    </row>
    <row r="48" spans="1:17" ht="15.6" x14ac:dyDescent="0.3">
      <c r="A48" s="115"/>
      <c r="B48"/>
      <c r="C48" t="s">
        <v>65</v>
      </c>
      <c r="D48" s="106" t="e">
        <v>#DIV/0!</v>
      </c>
      <c r="E48" s="106" t="e">
        <v>#DIV/0!</v>
      </c>
      <c r="F48" s="106">
        <v>6.0000000000000001E-3</v>
      </c>
      <c r="G48" s="106">
        <v>2E-3</v>
      </c>
      <c r="H48"/>
      <c r="I48" s="106">
        <v>6.0000000000000001E-3</v>
      </c>
      <c r="J48" s="106">
        <v>4.0000000000000001E-3</v>
      </c>
      <c r="K48" s="106">
        <v>4.0000000000000001E-3</v>
      </c>
      <c r="L48" s="106">
        <v>6.0000000000000001E-3</v>
      </c>
      <c r="M48"/>
      <c r="N48" s="106">
        <v>3.0000000000000001E-3</v>
      </c>
      <c r="O48" s="106">
        <v>3.0000000000000001E-3</v>
      </c>
      <c r="P48" s="106">
        <v>4.0000000000000001E-3</v>
      </c>
      <c r="Q48" s="106">
        <v>4.0000000000000001E-3</v>
      </c>
    </row>
    <row r="49" spans="1:17" ht="15.6" x14ac:dyDescent="0.3">
      <c r="A49"/>
      <c r="B49"/>
      <c r="C49"/>
      <c r="D49" s="50"/>
      <c r="E49" s="50"/>
      <c r="F49" s="50"/>
      <c r="G49" s="50"/>
      <c r="H49"/>
      <c r="I49" s="50"/>
      <c r="J49" s="50"/>
      <c r="K49" s="50"/>
      <c r="L49" s="50"/>
      <c r="M49"/>
      <c r="N49" s="50"/>
      <c r="O49" s="50"/>
      <c r="P49" s="50"/>
      <c r="Q49" s="50"/>
    </row>
    <row r="50" spans="1:17" ht="16.2" thickBot="1" x14ac:dyDescent="0.35">
      <c r="A50"/>
      <c r="B50"/>
      <c r="C50" t="s">
        <v>76</v>
      </c>
      <c r="D50" s="106" t="e">
        <v>#DIV/0!</v>
      </c>
      <c r="E50" s="106" t="e">
        <v>#DIV/0!</v>
      </c>
      <c r="F50" s="106">
        <v>0.95700000000000007</v>
      </c>
      <c r="G50" s="106">
        <v>0.97849999999999993</v>
      </c>
      <c r="H50"/>
      <c r="I50" s="106">
        <v>0.98099999999999987</v>
      </c>
      <c r="J50" s="106">
        <v>0.98799999999999999</v>
      </c>
      <c r="K50" s="106">
        <v>0.98</v>
      </c>
      <c r="L50" s="106">
        <v>0.98499999999999999</v>
      </c>
      <c r="M50"/>
      <c r="N50" s="106">
        <v>0.95400000000000007</v>
      </c>
      <c r="O50" s="106">
        <v>1.0179999999999998</v>
      </c>
      <c r="P50" s="106">
        <v>1.0129999999999999</v>
      </c>
      <c r="Q50" s="106">
        <v>1.006</v>
      </c>
    </row>
    <row r="51" spans="1:17" ht="16.2" thickTop="1" x14ac:dyDescent="0.3">
      <c r="A51"/>
      <c r="B51" s="115"/>
      <c r="C51" s="115"/>
      <c r="D51" s="119"/>
      <c r="E51" s="119"/>
      <c r="F51" s="119"/>
      <c r="G51" s="119"/>
      <c r="H51" s="115"/>
      <c r="I51" s="119"/>
      <c r="J51" s="119"/>
      <c r="K51" s="119"/>
      <c r="L51" s="119"/>
      <c r="M51" s="16"/>
      <c r="N51" s="119"/>
      <c r="O51" s="119"/>
      <c r="P51" s="119"/>
      <c r="Q51" s="119"/>
    </row>
    <row r="52" spans="1:17" ht="15.6" x14ac:dyDescent="0.3">
      <c r="A52" s="23" t="s">
        <v>25</v>
      </c>
      <c r="B52" s="210" t="s">
        <v>235</v>
      </c>
      <c r="C52" s="23"/>
      <c r="D52" s="51"/>
      <c r="E52" s="51"/>
      <c r="F52" s="51"/>
      <c r="G52" s="51"/>
      <c r="H52" s="115"/>
      <c r="I52" s="51"/>
      <c r="J52" s="51"/>
      <c r="K52" s="51"/>
      <c r="L52" s="51"/>
      <c r="M52" s="16"/>
      <c r="N52" s="51"/>
      <c r="O52" s="51"/>
      <c r="P52" s="51"/>
      <c r="Q52" s="51"/>
    </row>
    <row r="53" spans="1:17" ht="15.6" x14ac:dyDescent="0.3">
      <c r="B53" s="210" t="s">
        <v>236</v>
      </c>
      <c r="C53" s="14"/>
      <c r="D53" s="51"/>
      <c r="E53" s="51"/>
      <c r="F53" s="51"/>
      <c r="G53" s="51"/>
      <c r="H53" s="115"/>
      <c r="I53" s="51"/>
      <c r="J53" s="51"/>
      <c r="K53" s="51"/>
      <c r="L53" s="51"/>
      <c r="M53" s="16"/>
      <c r="N53" s="51"/>
      <c r="O53" s="51"/>
      <c r="P53" s="51"/>
      <c r="Q53" s="51"/>
    </row>
    <row r="54" spans="1:17" ht="15.6" x14ac:dyDescent="0.3">
      <c r="A54" s="23" t="s">
        <v>26</v>
      </c>
      <c r="B54" s="287" t="s">
        <v>241</v>
      </c>
      <c r="C54" s="152"/>
      <c r="D54" s="51"/>
      <c r="E54" s="51"/>
      <c r="F54" s="51"/>
      <c r="G54" s="51"/>
      <c r="H54" s="115"/>
      <c r="I54" s="51"/>
      <c r="J54" s="51"/>
      <c r="K54" s="51"/>
      <c r="L54" s="51"/>
      <c r="M54" s="16"/>
      <c r="N54" s="51"/>
      <c r="O54" s="51"/>
      <c r="P54" s="51"/>
      <c r="Q54" s="51"/>
    </row>
    <row r="55" spans="1:17" ht="15.6" x14ac:dyDescent="0.3">
      <c r="A55" s="23"/>
      <c r="B55" s="148" t="s">
        <v>242</v>
      </c>
      <c r="C55" s="152"/>
      <c r="D55" s="51"/>
      <c r="E55" s="51"/>
      <c r="F55" s="51"/>
      <c r="G55" s="51"/>
      <c r="H55" s="115"/>
      <c r="I55" s="51"/>
      <c r="J55" s="51"/>
      <c r="K55" s="51"/>
      <c r="L55" s="51"/>
      <c r="M55" s="16"/>
      <c r="N55" s="51"/>
      <c r="O55" s="51"/>
      <c r="P55" s="51"/>
      <c r="Q55" s="51"/>
    </row>
    <row r="56" spans="1:17" ht="15.6" x14ac:dyDescent="0.3">
      <c r="A56" s="23" t="s">
        <v>66</v>
      </c>
      <c r="B56" s="148" t="s">
        <v>243</v>
      </c>
      <c r="C56" s="80"/>
      <c r="D56" s="51"/>
      <c r="E56" s="51"/>
      <c r="F56" s="51"/>
      <c r="G56" s="51"/>
      <c r="H56" s="115"/>
      <c r="I56" s="51"/>
      <c r="J56" s="51"/>
      <c r="K56" s="51"/>
      <c r="L56" s="51"/>
      <c r="M56" s="16"/>
      <c r="N56" s="51"/>
      <c r="O56" s="51"/>
      <c r="P56" s="51"/>
      <c r="Q56" s="51"/>
    </row>
    <row r="57" spans="1:17" ht="15.6" x14ac:dyDescent="0.3">
      <c r="A57" s="23"/>
      <c r="B57" s="148" t="s">
        <v>244</v>
      </c>
      <c r="C57" s="115"/>
      <c r="D57" s="16"/>
      <c r="E57" s="51"/>
      <c r="F57" s="51"/>
      <c r="G57" s="51"/>
      <c r="H57" s="115"/>
      <c r="I57" s="51"/>
      <c r="J57" s="51"/>
      <c r="K57" s="51"/>
      <c r="L57" s="51"/>
      <c r="M57" s="16"/>
      <c r="N57" s="51"/>
      <c r="O57" s="51"/>
      <c r="P57" s="51"/>
      <c r="Q57" s="51"/>
    </row>
    <row r="58" spans="1:17" ht="15.6" x14ac:dyDescent="0.3">
      <c r="A58" s="23" t="s">
        <v>111</v>
      </c>
      <c r="B58" s="118" t="s">
        <v>115</v>
      </c>
      <c r="C58" s="44"/>
      <c r="D58" s="51"/>
      <c r="E58" s="51"/>
      <c r="F58" s="51"/>
      <c r="G58" s="51"/>
      <c r="H58" s="115"/>
      <c r="I58" s="51"/>
      <c r="J58" s="51"/>
      <c r="K58" s="51"/>
      <c r="L58" s="51"/>
      <c r="M58" s="115"/>
      <c r="N58" s="51"/>
      <c r="O58" s="51"/>
      <c r="P58" s="51"/>
      <c r="Q58" s="51"/>
    </row>
    <row r="59" spans="1:17" ht="15.6" x14ac:dyDescent="0.3">
      <c r="A59" s="23"/>
      <c r="D59" s="44"/>
      <c r="E59" s="44"/>
      <c r="F59" s="44"/>
      <c r="G59" s="44"/>
      <c r="H59" s="44"/>
      <c r="I59" s="44"/>
      <c r="J59" s="44"/>
    </row>
    <row r="60" spans="1:17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</row>
    <row r="61" spans="1:17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</row>
    <row r="62" spans="1:17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</row>
    <row r="64" spans="1:17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</row>
    <row r="65" spans="1:10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</row>
    <row r="66" spans="1:10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</row>
    <row r="67" spans="1:10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</row>
    <row r="68" spans="1:10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</row>
    <row r="69" spans="1:10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4"/>
    </row>
    <row r="70" spans="1:10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4"/>
    </row>
    <row r="71" spans="1:10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4"/>
    </row>
    <row r="72" spans="1:10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4"/>
    </row>
    <row r="73" spans="1:10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4"/>
    </row>
    <row r="74" spans="1:10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4"/>
    </row>
    <row r="75" spans="1:10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4"/>
    </row>
    <row r="76" spans="1:10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4"/>
    </row>
  </sheetData>
  <phoneticPr fontId="0" type="noConversion"/>
  <pageMargins left="0.5" right="0.5" top="0.5" bottom="0.5" header="0.5" footer="0.5"/>
  <pageSetup scale="63" orientation="portrait" horizontalDpi="300" verticalDpi="300" r:id="rId1"/>
  <headerFooter alignWithMargins="0">
    <oddFooter>&amp;C7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[0]!Macro10">
                <anchor moveWithCells="1" sizeWithCells="1">
                  <from>
                    <xdr:col>0</xdr:col>
                    <xdr:colOff>144780</xdr:colOff>
                    <xdr:row>0</xdr:row>
                    <xdr:rowOff>83820</xdr:rowOff>
                  </from>
                  <to>
                    <xdr:col>2</xdr:col>
                    <xdr:colOff>655320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160020</xdr:colOff>
                    <xdr:row>3</xdr:row>
                    <xdr:rowOff>121920</xdr:rowOff>
                  </from>
                  <to>
                    <xdr:col>2</xdr:col>
                    <xdr:colOff>678180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Button 3">
              <controlPr defaultSize="0" print="0" autoFill="0" autoLine="0" autoPict="0" macro="[0]!Macro11">
                <anchor moveWithCells="1" sizeWithCells="1">
                  <from>
                    <xdr:col>0</xdr:col>
                    <xdr:colOff>144780</xdr:colOff>
                    <xdr:row>0</xdr:row>
                    <xdr:rowOff>76200</xdr:rowOff>
                  </from>
                  <to>
                    <xdr:col>2</xdr:col>
                    <xdr:colOff>746760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Button 4">
              <controlPr defaultSize="0" print="0" autoFill="0" autoLine="0" autoPict="0" macro="[0]!Macro14">
                <anchor moveWithCells="1" sizeWithCells="1"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2</xdr:col>
                    <xdr:colOff>739140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J76"/>
  <sheetViews>
    <sheetView zoomScale="75" workbookViewId="0">
      <selection activeCell="I35" sqref="I35"/>
    </sheetView>
  </sheetViews>
  <sheetFormatPr defaultColWidth="7.81640625" defaultRowHeight="13.8" x14ac:dyDescent="0.3"/>
  <cols>
    <col min="1" max="2" width="3.81640625" style="35" customWidth="1"/>
    <col min="3" max="3" width="23.90625" style="35" customWidth="1"/>
    <col min="4" max="6" width="12.54296875" style="35" customWidth="1"/>
    <col min="7" max="7" width="4.1796875" style="35" customWidth="1"/>
    <col min="8" max="9" width="12.54296875" style="35" customWidth="1"/>
    <col min="10" max="10" width="4.81640625" style="35" customWidth="1"/>
    <col min="11" max="16384" width="7.81640625" style="35"/>
  </cols>
  <sheetData>
    <row r="1" spans="1:10" ht="15.6" x14ac:dyDescent="0.3">
      <c r="A1" s="155" t="s">
        <v>3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0" ht="15.6" x14ac:dyDescent="0.3">
      <c r="A2" s="155" t="s">
        <v>193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0" ht="15.6" x14ac:dyDescent="0.3">
      <c r="A3" s="155" t="s">
        <v>206</v>
      </c>
      <c r="B3" s="155"/>
      <c r="C3" s="155"/>
      <c r="D3" s="155"/>
      <c r="E3" s="155"/>
      <c r="F3" s="155"/>
      <c r="G3" s="155"/>
      <c r="H3" s="155"/>
      <c r="I3" s="155"/>
      <c r="J3" s="155"/>
    </row>
    <row r="4" spans="1:10" ht="15.6" x14ac:dyDescent="0.3">
      <c r="A4" s="155" t="s">
        <v>70</v>
      </c>
      <c r="B4" s="155"/>
      <c r="C4" s="155"/>
      <c r="D4" s="155"/>
      <c r="E4" s="155"/>
      <c r="F4" s="155"/>
      <c r="G4" s="155"/>
      <c r="H4" s="155"/>
      <c r="I4" s="155"/>
      <c r="J4" s="155"/>
    </row>
    <row r="5" spans="1:10" ht="15.6" x14ac:dyDescent="0.3">
      <c r="A5" s="155"/>
      <c r="B5" s="155"/>
      <c r="C5" s="155"/>
      <c r="D5" s="155"/>
      <c r="E5" s="155"/>
      <c r="F5" s="155"/>
      <c r="G5" s="155"/>
      <c r="H5" s="155"/>
      <c r="I5" s="155"/>
      <c r="J5" s="155"/>
    </row>
    <row r="6" spans="1:10" ht="15.6" x14ac:dyDescent="0.3">
      <c r="A6" s="155"/>
      <c r="B6" s="155"/>
      <c r="C6" s="155"/>
      <c r="D6" s="32"/>
      <c r="E6" s="32"/>
      <c r="F6" s="155"/>
      <c r="G6" s="155"/>
      <c r="H6" s="156"/>
      <c r="I6" s="155"/>
      <c r="J6" s="155"/>
    </row>
    <row r="7" spans="1:10" ht="15.6" x14ac:dyDescent="0.3">
      <c r="A7"/>
      <c r="B7"/>
      <c r="C7" s="211"/>
      <c r="D7" s="215" t="s">
        <v>245</v>
      </c>
      <c r="E7" s="126"/>
      <c r="F7" s="216"/>
      <c r="G7"/>
      <c r="H7" s="215" t="s">
        <v>205</v>
      </c>
      <c r="I7" s="216"/>
      <c r="J7"/>
    </row>
    <row r="8" spans="1:10" ht="15.6" x14ac:dyDescent="0.3">
      <c r="A8" s="115"/>
      <c r="B8" s="115"/>
      <c r="C8" s="217"/>
      <c r="D8" s="219">
        <v>2003</v>
      </c>
      <c r="E8" s="117">
        <v>2002</v>
      </c>
      <c r="F8" s="114">
        <v>2001</v>
      </c>
      <c r="G8" s="115"/>
      <c r="H8" s="219">
        <v>2002</v>
      </c>
      <c r="I8" s="114">
        <v>2001</v>
      </c>
      <c r="J8" s="115"/>
    </row>
    <row r="9" spans="1:10" ht="15.6" x14ac:dyDescent="0.3">
      <c r="A9"/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5.6" x14ac:dyDescent="0.3">
      <c r="A10" s="115" t="s">
        <v>234</v>
      </c>
      <c r="B10" s="115"/>
      <c r="C10" s="115"/>
      <c r="D10" s="115"/>
      <c r="E10" s="115"/>
      <c r="F10" s="115"/>
      <c r="G10" s="115"/>
      <c r="H10" s="115"/>
      <c r="I10" s="115"/>
      <c r="J10" s="115"/>
    </row>
    <row r="11" spans="1:10" ht="15.6" x14ac:dyDescent="0.3">
      <c r="A11" s="115"/>
      <c r="B11" s="115"/>
      <c r="C11" s="115"/>
      <c r="D11"/>
      <c r="E11"/>
      <c r="F11"/>
      <c r="G11" s="115"/>
      <c r="H11"/>
      <c r="I11"/>
      <c r="J11" s="115"/>
    </row>
    <row r="12" spans="1:10" ht="15.6" x14ac:dyDescent="0.3">
      <c r="A12" s="115"/>
      <c r="B12" s="118" t="s">
        <v>127</v>
      </c>
      <c r="C12" s="115"/>
      <c r="D12" s="47">
        <f>+SUM('Qtr Summary'!F12:G12)</f>
        <v>1721.9850000000001</v>
      </c>
      <c r="E12" s="47">
        <f>+SUM('Qtr Summary'!K12:L12)</f>
        <v>1887.527</v>
      </c>
      <c r="F12" s="47">
        <f>+SUM('Qtr Summary'!P12:Q12)</f>
        <v>1690.6599999999999</v>
      </c>
      <c r="G12" s="115"/>
      <c r="H12" s="47">
        <f>+SUM('Qtr Summary'!I12:L12)</f>
        <v>3934.7260000000001</v>
      </c>
      <c r="I12" s="47">
        <f>+SUM('Qtr Summary'!N12:Q12)</f>
        <v>3520.38</v>
      </c>
      <c r="J12" s="115"/>
    </row>
    <row r="13" spans="1:10" ht="15.6" x14ac:dyDescent="0.3">
      <c r="A13" s="115"/>
      <c r="B13" s="115"/>
      <c r="C13" s="115"/>
      <c r="D13"/>
      <c r="E13"/>
      <c r="F13"/>
      <c r="G13" s="115"/>
      <c r="H13"/>
      <c r="I13"/>
      <c r="J13" s="115"/>
    </row>
    <row r="14" spans="1:10" ht="15.6" x14ac:dyDescent="0.3">
      <c r="A14" s="115"/>
      <c r="B14" s="118" t="s">
        <v>56</v>
      </c>
      <c r="C14"/>
      <c r="D14" s="47">
        <f>+SUM('Qtr Summary'!F14:G14)</f>
        <v>1025.4670000000001</v>
      </c>
      <c r="E14" s="47">
        <f>+SUM('Qtr Summary'!K14:L14)</f>
        <v>1282.1089999999999</v>
      </c>
      <c r="F14" s="47">
        <f>+SUM('Qtr Summary'!P14:Q14)</f>
        <v>1372.9</v>
      </c>
      <c r="G14" s="118"/>
      <c r="H14" s="47">
        <f>+SUM('Qtr Summary'!I14:L14)</f>
        <v>2413.7870000000003</v>
      </c>
      <c r="I14" s="47">
        <f>+SUM('Qtr Summary'!N14:Q14)</f>
        <v>2582.1819999999998</v>
      </c>
      <c r="J14" s="118"/>
    </row>
    <row r="15" spans="1:10" ht="15.6" x14ac:dyDescent="0.3">
      <c r="A15" s="115"/>
      <c r="B15"/>
      <c r="C15"/>
      <c r="D15"/>
      <c r="E15"/>
      <c r="F15"/>
      <c r="G15"/>
      <c r="H15"/>
      <c r="I15"/>
      <c r="J15"/>
    </row>
    <row r="16" spans="1:10" ht="15.6" x14ac:dyDescent="0.3">
      <c r="A16" s="115"/>
      <c r="B16" t="s">
        <v>58</v>
      </c>
      <c r="C16"/>
      <c r="D16" s="47">
        <f>+SUM('Qtr Summary'!F16:G16)</f>
        <v>955.3</v>
      </c>
      <c r="E16" s="47">
        <f>+SUM('Qtr Summary'!K16:L16)</f>
        <v>1222.836</v>
      </c>
      <c r="F16" s="47">
        <f>+SUM('Qtr Summary'!P16:Q16)</f>
        <v>1324.25</v>
      </c>
      <c r="G16"/>
      <c r="H16" s="47">
        <f>+SUM('Qtr Summary'!I16:L16)</f>
        <v>2402.643</v>
      </c>
      <c r="I16" s="47">
        <f>+SUM('Qtr Summary'!N16:Q16)</f>
        <v>2593.895</v>
      </c>
      <c r="J16"/>
    </row>
    <row r="17" spans="1:10" ht="15.6" x14ac:dyDescent="0.3">
      <c r="A17" s="115"/>
      <c r="B17"/>
      <c r="C17"/>
      <c r="D17" s="47"/>
      <c r="E17" s="47"/>
      <c r="F17" s="47"/>
      <c r="G17"/>
      <c r="H17" s="47"/>
      <c r="I17" s="47"/>
      <c r="J17"/>
    </row>
    <row r="18" spans="1:10" ht="15.6" x14ac:dyDescent="0.3">
      <c r="A18" s="115"/>
      <c r="B18" s="118" t="s">
        <v>237</v>
      </c>
      <c r="C18"/>
      <c r="D18" s="49">
        <f>+SUM('Qtr Summary'!F18:G18)</f>
        <v>689.79499999999996</v>
      </c>
      <c r="E18" s="49">
        <f>+SUM('Qtr Summary'!K18:L18)</f>
        <v>901.94499999999994</v>
      </c>
      <c r="F18" s="49">
        <f>+SUM('Qtr Summary'!P18:Q18)</f>
        <v>1022.55</v>
      </c>
      <c r="G18" s="118"/>
      <c r="H18" s="49">
        <f>+SUM('Qtr Summary'!I18:L18)</f>
        <v>1784.7329999999999</v>
      </c>
      <c r="I18" s="49">
        <f>+SUM('Qtr Summary'!N18:Q18)+0.1</f>
        <v>1954.9950000000001</v>
      </c>
      <c r="J18" s="118"/>
    </row>
    <row r="19" spans="1:10" ht="15.6" x14ac:dyDescent="0.3">
      <c r="A19" s="115"/>
      <c r="B19" t="s">
        <v>60</v>
      </c>
      <c r="C19"/>
      <c r="D19" s="49">
        <f>+SUM('Qtr Summary'!F19:G19)</f>
        <v>277.3</v>
      </c>
      <c r="E19" s="49">
        <f>+SUM('Qtr Summary'!K19:L19)</f>
        <v>333.38200000000001</v>
      </c>
      <c r="F19" s="49">
        <f>+SUM('Qtr Summary'!P19:Q19)</f>
        <v>375.1</v>
      </c>
      <c r="G19"/>
      <c r="H19" s="49">
        <f>+SUM('Qtr Summary'!I19:L19)</f>
        <v>606.70100000000002</v>
      </c>
      <c r="I19" s="49">
        <f>+SUM('Qtr Summary'!N19:Q19)-0.1</f>
        <v>736.375</v>
      </c>
      <c r="J19"/>
    </row>
    <row r="20" spans="1:10" ht="15.6" x14ac:dyDescent="0.3">
      <c r="A20" s="115"/>
      <c r="B20" t="s">
        <v>61</v>
      </c>
      <c r="C20"/>
      <c r="D20" s="49">
        <f>+SUM('Qtr Summary'!F20:G20)</f>
        <v>3.0149999999999997</v>
      </c>
      <c r="E20" s="49">
        <f>+SUM('Qtr Summary'!K20:L20)</f>
        <v>3.5759999999999996</v>
      </c>
      <c r="F20" s="49">
        <f>+SUM('Qtr Summary'!P20:Q20)</f>
        <v>2.8</v>
      </c>
      <c r="G20"/>
      <c r="H20" s="49">
        <f>+SUM('Qtr Summary'!I20:L20)</f>
        <v>7.5069999999999997</v>
      </c>
      <c r="I20" s="49">
        <f>+SUM('Qtr Summary'!N20:Q20)</f>
        <v>4.952</v>
      </c>
      <c r="J20"/>
    </row>
    <row r="21" spans="1:10" ht="15.6" x14ac:dyDescent="0.3">
      <c r="A21" s="115"/>
      <c r="B21"/>
      <c r="C21"/>
      <c r="D21" s="50"/>
      <c r="E21" s="50"/>
      <c r="F21" s="50"/>
      <c r="G21"/>
      <c r="H21" s="50"/>
      <c r="I21" s="50"/>
      <c r="J21"/>
    </row>
    <row r="22" spans="1:10" ht="16.2" thickBot="1" x14ac:dyDescent="0.35">
      <c r="A22" s="115"/>
      <c r="B22" s="118" t="s">
        <v>246</v>
      </c>
      <c r="C22"/>
      <c r="D22" s="47">
        <f>+SUM('Qtr Summary'!F22:G22)</f>
        <v>-14.810000000000137</v>
      </c>
      <c r="E22" s="47">
        <f>+SUM('Qtr Summary'!K22:L22)</f>
        <v>-16.067000000000121</v>
      </c>
      <c r="F22" s="47">
        <f>+SUM('Qtr Summary'!P22:Q22)</f>
        <v>-76.2</v>
      </c>
      <c r="G22" s="118"/>
      <c r="H22" s="47">
        <f>+SUM('Qtr Summary'!I22:L22)</f>
        <v>3.7019999999998845</v>
      </c>
      <c r="I22" s="47">
        <f>+SUM('Qtr Summary'!N22:Q22)</f>
        <v>-102.4879999999999</v>
      </c>
      <c r="J22" s="118"/>
    </row>
    <row r="23" spans="1:10" ht="16.2" thickTop="1" x14ac:dyDescent="0.3">
      <c r="A23" s="115"/>
      <c r="B23"/>
      <c r="C23"/>
      <c r="D23" s="119"/>
      <c r="E23" s="119"/>
      <c r="F23" s="119"/>
      <c r="G23"/>
      <c r="H23" s="119"/>
      <c r="I23" s="119"/>
      <c r="J23"/>
    </row>
    <row r="24" spans="1:10" ht="15.6" x14ac:dyDescent="0.3">
      <c r="A24" s="115"/>
      <c r="B24" t="s">
        <v>62</v>
      </c>
      <c r="C24"/>
      <c r="D24"/>
      <c r="E24"/>
      <c r="F24"/>
      <c r="G24"/>
      <c r="H24"/>
      <c r="I24"/>
      <c r="J24"/>
    </row>
    <row r="25" spans="1:10" ht="15.6" x14ac:dyDescent="0.3">
      <c r="A25" s="115"/>
      <c r="B25"/>
      <c r="C25" s="118" t="s">
        <v>238</v>
      </c>
      <c r="D25" s="106">
        <f>+D18/D16</f>
        <v>0.72207160054433162</v>
      </c>
      <c r="E25" s="106">
        <f>+E18/E16</f>
        <v>0.73758459842529978</v>
      </c>
      <c r="F25" s="106">
        <f>+F18/F16</f>
        <v>0.77217292807249382</v>
      </c>
      <c r="G25"/>
      <c r="H25" s="106">
        <f>+H18/H16</f>
        <v>0.74282071868354971</v>
      </c>
      <c r="I25" s="106">
        <f>+I18/I16</f>
        <v>0.75369087800392853</v>
      </c>
      <c r="J25"/>
    </row>
    <row r="26" spans="1:10" ht="15.6" x14ac:dyDescent="0.3">
      <c r="A26" s="115"/>
      <c r="B26"/>
      <c r="C26" t="s">
        <v>64</v>
      </c>
      <c r="D26" s="106">
        <f>+D19/D16</f>
        <v>0.2902753061865383</v>
      </c>
      <c r="E26" s="106">
        <f>+E19/E16</f>
        <v>0.27263018098911057</v>
      </c>
      <c r="F26" s="106">
        <f>+F19/F16</f>
        <v>0.28325467245610725</v>
      </c>
      <c r="G26"/>
      <c r="H26" s="106">
        <f>+H19/H16</f>
        <v>0.25251400228831333</v>
      </c>
      <c r="I26" s="106">
        <f>+I19/I16</f>
        <v>0.28388774410683548</v>
      </c>
      <c r="J26"/>
    </row>
    <row r="27" spans="1:10" ht="15.6" x14ac:dyDescent="0.3">
      <c r="A27" s="115"/>
      <c r="B27"/>
      <c r="C27" t="s">
        <v>65</v>
      </c>
      <c r="D27" s="106">
        <f>+D20/D16</f>
        <v>3.1560766251439339E-3</v>
      </c>
      <c r="E27" s="106">
        <f>+E20/E16</f>
        <v>2.9243496266056932E-3</v>
      </c>
      <c r="F27" s="106">
        <f>+F20/F16</f>
        <v>2.1144043798376438E-3</v>
      </c>
      <c r="G27"/>
      <c r="H27" s="106">
        <f>+H20/H16</f>
        <v>3.124475837650454E-3</v>
      </c>
      <c r="I27" s="106">
        <f>+I20/I16</f>
        <v>1.9090980937933109E-3</v>
      </c>
      <c r="J27"/>
    </row>
    <row r="28" spans="1:10" ht="15.6" x14ac:dyDescent="0.3">
      <c r="A28" s="115"/>
      <c r="B28"/>
      <c r="C28"/>
      <c r="D28" s="50"/>
      <c r="E28" s="50"/>
      <c r="F28" s="50"/>
      <c r="G28"/>
      <c r="H28" s="50"/>
      <c r="I28" s="50"/>
      <c r="J28"/>
    </row>
    <row r="29" spans="1:10" ht="16.2" thickBot="1" x14ac:dyDescent="0.35">
      <c r="A29" s="115"/>
      <c r="B29"/>
      <c r="C29" s="118" t="s">
        <v>68</v>
      </c>
      <c r="D29" s="106">
        <f>SUM(D25:D27)-0.0005</f>
        <v>1.0150029833560139</v>
      </c>
      <c r="E29" s="106">
        <f>SUM(E25:E27)+0.0005</f>
        <v>1.0136391290410158</v>
      </c>
      <c r="F29" s="106">
        <f>SUM(F25:F27)-0.0005</f>
        <v>1.0570420049084386</v>
      </c>
      <c r="G29" s="120"/>
      <c r="H29" s="106">
        <f>SUM(H25:H27)+0.001</f>
        <v>0.99945919680951345</v>
      </c>
      <c r="I29" s="106">
        <f>SUM(I25:I27)</f>
        <v>1.0394877202045574</v>
      </c>
      <c r="J29" s="120"/>
    </row>
    <row r="30" spans="1:10" ht="16.2" thickTop="1" x14ac:dyDescent="0.3">
      <c r="A30" s="115"/>
      <c r="B30" s="115"/>
      <c r="C30" s="115"/>
      <c r="D30" s="119"/>
      <c r="E30" s="119"/>
      <c r="F30" s="119"/>
      <c r="G30" s="115"/>
      <c r="H30" s="119"/>
      <c r="I30" s="119"/>
      <c r="J30" s="115"/>
    </row>
    <row r="31" spans="1:10" ht="15.6" x14ac:dyDescent="0.3">
      <c r="A31" s="147" t="s">
        <v>69</v>
      </c>
      <c r="B31" s="115"/>
      <c r="C31" s="115"/>
      <c r="D31"/>
      <c r="E31"/>
      <c r="F31"/>
      <c r="G31" s="115"/>
      <c r="H31"/>
      <c r="I31"/>
      <c r="J31" s="115"/>
    </row>
    <row r="32" spans="1:10" ht="15.6" x14ac:dyDescent="0.3">
      <c r="A32"/>
      <c r="B32"/>
      <c r="C32"/>
      <c r="D32"/>
      <c r="E32"/>
      <c r="F32"/>
      <c r="G32"/>
      <c r="H32"/>
      <c r="I32"/>
      <c r="J32"/>
    </row>
    <row r="33" spans="1:10" ht="15.6" x14ac:dyDescent="0.3">
      <c r="A33"/>
      <c r="B33" s="118" t="s">
        <v>127</v>
      </c>
      <c r="C33"/>
      <c r="D33" s="47">
        <f>+SUM('Qtr Summary'!F33:G33)</f>
        <v>1483.1999999999998</v>
      </c>
      <c r="E33" s="47">
        <f>+SUM('Qtr Summary'!K33:L33)</f>
        <v>1211.3620000000001</v>
      </c>
      <c r="F33" s="47">
        <f>+SUM('Qtr Summary'!P33:Q33)</f>
        <v>1010.606</v>
      </c>
      <c r="G33" s="118"/>
      <c r="H33" s="47">
        <f>+SUM('Qtr Summary'!I33:L33)</f>
        <v>2712.8539999999998</v>
      </c>
      <c r="I33" s="47">
        <f>+SUM('Qtr Summary'!N33:Q33)</f>
        <v>2235.8490000000002</v>
      </c>
      <c r="J33" s="118"/>
    </row>
    <row r="34" spans="1:10" ht="15.6" x14ac:dyDescent="0.3">
      <c r="A34"/>
      <c r="B34"/>
      <c r="C34"/>
      <c r="D34"/>
      <c r="E34"/>
      <c r="F34"/>
      <c r="G34"/>
      <c r="H34"/>
      <c r="I34"/>
      <c r="J34"/>
    </row>
    <row r="35" spans="1:10" ht="15.6" x14ac:dyDescent="0.3">
      <c r="A35"/>
      <c r="B35" s="118" t="s">
        <v>56</v>
      </c>
      <c r="C35"/>
      <c r="D35" s="47">
        <f>+SUM('Qtr Summary'!F35:G35)</f>
        <v>889.2</v>
      </c>
      <c r="E35" s="47">
        <f>+SUM('Qtr Summary'!K35:L35)</f>
        <v>780.44599999999991</v>
      </c>
      <c r="F35" s="47">
        <f>+SUM('Qtr Summary'!P35:Q35)</f>
        <v>750.5</v>
      </c>
      <c r="G35" s="118"/>
      <c r="H35" s="47">
        <f>+SUM('Qtr Summary'!I35:L35)</f>
        <v>1577.3970000000002</v>
      </c>
      <c r="I35" s="47">
        <f>+SUM('Qtr Summary'!N35:Q35)</f>
        <v>1542.0450000000001</v>
      </c>
      <c r="J35" s="118"/>
    </row>
    <row r="36" spans="1:10" ht="15.6" x14ac:dyDescent="0.3">
      <c r="A36"/>
      <c r="B36"/>
      <c r="C36"/>
      <c r="D36"/>
      <c r="E36"/>
      <c r="F36"/>
      <c r="G36"/>
      <c r="H36"/>
      <c r="I36"/>
      <c r="J36"/>
    </row>
    <row r="37" spans="1:10" ht="15.6" x14ac:dyDescent="0.3">
      <c r="A37"/>
      <c r="B37" t="s">
        <v>58</v>
      </c>
      <c r="C37"/>
      <c r="D37" s="47">
        <f>+SUM('Qtr Summary'!F37:G37)</f>
        <v>819.34799999999996</v>
      </c>
      <c r="E37" s="47">
        <f>+SUM('Qtr Summary'!K37:L37)</f>
        <v>726.70100000000002</v>
      </c>
      <c r="F37" s="47">
        <f>+SUM('Qtr Summary'!P37:Q37)</f>
        <v>672.5</v>
      </c>
      <c r="G37"/>
      <c r="H37" s="47">
        <f>+SUM('Qtr Summary'!I37:L37)</f>
        <v>1497.088</v>
      </c>
      <c r="I37" s="47">
        <f>+SUM('Qtr Summary'!N37:Q37)</f>
        <v>1409.502</v>
      </c>
      <c r="J37"/>
    </row>
    <row r="38" spans="1:10" ht="15.6" x14ac:dyDescent="0.3">
      <c r="A38"/>
      <c r="B38"/>
      <c r="C38"/>
      <c r="D38" s="47"/>
      <c r="E38" s="47"/>
      <c r="F38" s="47"/>
      <c r="G38"/>
      <c r="H38" s="47"/>
      <c r="I38" s="47"/>
      <c r="J38"/>
    </row>
    <row r="39" spans="1:10" ht="15.6" x14ac:dyDescent="0.3">
      <c r="A39"/>
      <c r="B39" s="118" t="s">
        <v>239</v>
      </c>
      <c r="C39"/>
      <c r="D39" s="49">
        <f>+SUM('Qtr Summary'!F39:G39)</f>
        <v>534.077</v>
      </c>
      <c r="E39" s="49">
        <f>+SUM('Qtr Summary'!K39:L39)</f>
        <v>484.697</v>
      </c>
      <c r="F39" s="49">
        <f>+SUM('Qtr Summary'!P39:Q39)</f>
        <v>470.1</v>
      </c>
      <c r="G39"/>
      <c r="H39" s="49">
        <f>+SUM('Qtr Summary'!I39:L39)+0.1</f>
        <v>1009.812</v>
      </c>
      <c r="I39" s="49">
        <f>+SUM('Qtr Summary'!N39:Q39)</f>
        <v>971.976</v>
      </c>
      <c r="J39"/>
    </row>
    <row r="40" spans="1:10" ht="15.6" x14ac:dyDescent="0.3">
      <c r="A40"/>
      <c r="B40" t="s">
        <v>60</v>
      </c>
      <c r="C40"/>
      <c r="D40" s="49">
        <f>+SUM('Qtr Summary'!F40:G40)</f>
        <v>255.60000000000002</v>
      </c>
      <c r="E40" s="49">
        <f>+SUM('Qtr Summary'!K40:L40)</f>
        <v>225.75900000000001</v>
      </c>
      <c r="F40" s="49">
        <f>+SUM('Qtr Summary'!P40:Q40)</f>
        <v>206.44</v>
      </c>
      <c r="G40"/>
      <c r="H40" s="49">
        <f>+SUM('Qtr Summary'!I40:L40)</f>
        <v>455.327</v>
      </c>
      <c r="I40" s="49">
        <f>+SUM('Qtr Summary'!N40:Q40)</f>
        <v>430.80599999999998</v>
      </c>
      <c r="J40"/>
    </row>
    <row r="41" spans="1:10" ht="15.6" x14ac:dyDescent="0.3">
      <c r="A41"/>
      <c r="B41" t="s">
        <v>61</v>
      </c>
      <c r="C41"/>
      <c r="D41" s="49">
        <f>+SUM('Qtr Summary'!F41:G41)</f>
        <v>2.9499999999999997</v>
      </c>
      <c r="E41" s="49">
        <f>+SUM('Qtr Summary'!K41:L41)</f>
        <v>3.5759999999999996</v>
      </c>
      <c r="F41" s="49">
        <f>+SUM('Qtr Summary'!P41:Q41)</f>
        <v>2.8</v>
      </c>
      <c r="G41"/>
      <c r="H41" s="49">
        <f>+SUM('Qtr Summary'!I41:L41)</f>
        <v>7.5069999999999997</v>
      </c>
      <c r="I41" s="49">
        <f>+SUM('Qtr Summary'!N41:Q41)</f>
        <v>4.9790000000000001</v>
      </c>
      <c r="J41"/>
    </row>
    <row r="42" spans="1:10" ht="15.6" x14ac:dyDescent="0.3">
      <c r="A42"/>
      <c r="B42"/>
      <c r="C42"/>
      <c r="D42" s="50"/>
      <c r="E42" s="50"/>
      <c r="F42" s="50"/>
      <c r="G42"/>
      <c r="H42" s="50"/>
      <c r="I42" s="50"/>
      <c r="J42"/>
    </row>
    <row r="43" spans="1:10" ht="16.2" thickBot="1" x14ac:dyDescent="0.35">
      <c r="A43"/>
      <c r="B43" t="s">
        <v>75</v>
      </c>
      <c r="C43"/>
      <c r="D43" s="47">
        <f>+SUM('Qtr Summary'!F43:G43)</f>
        <v>26.6</v>
      </c>
      <c r="E43" s="47">
        <f>+SUM('Qtr Summary'!K43:L43)-0.05</f>
        <v>12.618999999999925</v>
      </c>
      <c r="F43" s="47">
        <f>+SUM('Qtr Summary'!P43:Q43)</f>
        <v>-6.8399999999999181</v>
      </c>
      <c r="G43"/>
      <c r="H43" s="47">
        <f>+SUM('Qtr Summary'!I43:L43)</f>
        <v>24.541999999999916</v>
      </c>
      <c r="I43" s="47">
        <f>+SUM('Qtr Summary'!N43:Q43)</f>
        <v>1.7410000000001098</v>
      </c>
      <c r="J43"/>
    </row>
    <row r="44" spans="1:10" ht="16.2" thickTop="1" x14ac:dyDescent="0.3">
      <c r="A44"/>
      <c r="B44"/>
      <c r="C44"/>
      <c r="D44" s="119"/>
      <c r="E44" s="119"/>
      <c r="F44" s="119"/>
      <c r="G44"/>
      <c r="H44" s="119"/>
      <c r="I44" s="119"/>
      <c r="J44"/>
    </row>
    <row r="45" spans="1:10" ht="15.6" x14ac:dyDescent="0.3">
      <c r="A45"/>
      <c r="B45" t="s">
        <v>62</v>
      </c>
      <c r="C45"/>
      <c r="D45"/>
      <c r="E45"/>
      <c r="F45"/>
      <c r="G45"/>
      <c r="H45"/>
      <c r="I45"/>
      <c r="J45"/>
    </row>
    <row r="46" spans="1:10" ht="15.6" x14ac:dyDescent="0.3">
      <c r="A46"/>
      <c r="B46"/>
      <c r="C46" s="118" t="s">
        <v>240</v>
      </c>
      <c r="D46" s="106">
        <f>+D39/D37</f>
        <v>0.65183170032757753</v>
      </c>
      <c r="E46" s="106">
        <f>+E39/E37</f>
        <v>0.66698270678036775</v>
      </c>
      <c r="F46" s="106">
        <f>+F39/F37</f>
        <v>0.69903345724907062</v>
      </c>
      <c r="G46"/>
      <c r="H46" s="106">
        <f>+H39/H37</f>
        <v>0.67451746323529416</v>
      </c>
      <c r="I46" s="106">
        <f>+I39/I37-0.001</f>
        <v>0.68858823754772969</v>
      </c>
      <c r="J46"/>
    </row>
    <row r="47" spans="1:10" ht="15.6" x14ac:dyDescent="0.3">
      <c r="A47"/>
      <c r="B47"/>
      <c r="C47" t="s">
        <v>64</v>
      </c>
      <c r="D47" s="106">
        <f>+D40/D37</f>
        <v>0.31195535962741111</v>
      </c>
      <c r="E47" s="106">
        <f>+E40/E37</f>
        <v>0.31066284482889112</v>
      </c>
      <c r="F47" s="106">
        <f>+F40/F37</f>
        <v>0.30697397769516727</v>
      </c>
      <c r="G47"/>
      <c r="H47" s="106">
        <f>+H40/H37</f>
        <v>0.30414177389705882</v>
      </c>
      <c r="I47" s="106">
        <f>+I40/I37</f>
        <v>0.30564412111511724</v>
      </c>
      <c r="J47"/>
    </row>
    <row r="48" spans="1:10" ht="15.6" x14ac:dyDescent="0.3">
      <c r="A48" s="115"/>
      <c r="B48"/>
      <c r="C48" t="s">
        <v>65</v>
      </c>
      <c r="D48" s="106">
        <f>+D41/D37</f>
        <v>3.6004237515683199E-3</v>
      </c>
      <c r="E48" s="106">
        <f>+E41/E37</f>
        <v>4.9208684176848521E-3</v>
      </c>
      <c r="F48" s="106">
        <f>+F41/F37</f>
        <v>4.1635687732342001E-3</v>
      </c>
      <c r="G48"/>
      <c r="H48" s="106">
        <f>+H41/H37</f>
        <v>5.0144012910396715E-3</v>
      </c>
      <c r="I48" s="106">
        <f>+I41/I37</f>
        <v>3.532453306203184E-3</v>
      </c>
      <c r="J48"/>
    </row>
    <row r="49" spans="1:10" ht="15.6" x14ac:dyDescent="0.3">
      <c r="A49"/>
      <c r="B49"/>
      <c r="C49"/>
      <c r="D49" s="50"/>
      <c r="E49" s="50"/>
      <c r="F49" s="50"/>
      <c r="G49"/>
      <c r="H49" s="50"/>
      <c r="I49" s="50"/>
      <c r="J49"/>
    </row>
    <row r="50" spans="1:10" ht="16.2" thickBot="1" x14ac:dyDescent="0.35">
      <c r="A50"/>
      <c r="B50"/>
      <c r="C50" t="s">
        <v>76</v>
      </c>
      <c r="D50" s="106">
        <f>SUM(D46:D48)+0.0005</f>
        <v>0.96788748370655697</v>
      </c>
      <c r="E50" s="106">
        <f>SUM(E46:E48)</f>
        <v>0.98256642002694361</v>
      </c>
      <c r="F50" s="106">
        <f>SUM(F46:F48)</f>
        <v>1.010171003717472</v>
      </c>
      <c r="G50"/>
      <c r="H50" s="106">
        <f>SUM(H46:H48)</f>
        <v>0.98367363842339273</v>
      </c>
      <c r="I50" s="106">
        <v>0.999</v>
      </c>
      <c r="J50"/>
    </row>
    <row r="51" spans="1:10" ht="16.2" thickTop="1" x14ac:dyDescent="0.3">
      <c r="A51"/>
      <c r="B51" s="115"/>
      <c r="C51" s="115"/>
      <c r="D51" s="119"/>
      <c r="E51" s="119"/>
      <c r="F51" s="119"/>
      <c r="G51" s="115"/>
      <c r="H51" s="119"/>
      <c r="I51" s="119"/>
      <c r="J51" s="16"/>
    </row>
    <row r="52" spans="1:10" ht="15.6" x14ac:dyDescent="0.3">
      <c r="A52" s="23" t="s">
        <v>25</v>
      </c>
      <c r="B52" s="210" t="s">
        <v>247</v>
      </c>
      <c r="C52"/>
      <c r="D52" s="51"/>
      <c r="E52" s="51"/>
      <c r="F52" s="51"/>
      <c r="G52" s="115"/>
      <c r="H52" s="51"/>
      <c r="I52" s="51"/>
      <c r="J52" s="16"/>
    </row>
    <row r="53" spans="1:10" ht="15.6" x14ac:dyDescent="0.3">
      <c r="B53" s="210" t="s">
        <v>248</v>
      </c>
      <c r="C53"/>
      <c r="D53" s="51"/>
      <c r="E53" s="51"/>
      <c r="F53" s="51"/>
      <c r="G53" s="115"/>
      <c r="H53" s="51"/>
      <c r="I53" s="51"/>
      <c r="J53" s="16"/>
    </row>
    <row r="54" spans="1:10" ht="15.6" x14ac:dyDescent="0.3">
      <c r="A54" s="23" t="s">
        <v>26</v>
      </c>
      <c r="B54" s="287" t="s">
        <v>249</v>
      </c>
      <c r="C54"/>
      <c r="D54" s="51"/>
      <c r="E54" s="51"/>
      <c r="F54" s="51"/>
      <c r="G54" s="115"/>
      <c r="H54" s="51"/>
      <c r="I54" s="51"/>
      <c r="J54" s="16"/>
    </row>
    <row r="55" spans="1:10" ht="15.6" x14ac:dyDescent="0.3">
      <c r="A55" s="23"/>
      <c r="B55" s="148" t="s">
        <v>250</v>
      </c>
      <c r="C55"/>
      <c r="D55" s="51"/>
      <c r="E55" s="51"/>
      <c r="F55" s="51"/>
      <c r="G55" s="115"/>
      <c r="H55" s="51"/>
      <c r="I55" s="51"/>
      <c r="J55" s="16"/>
    </row>
    <row r="56" spans="1:10" ht="15.6" x14ac:dyDescent="0.3">
      <c r="A56" s="23" t="s">
        <v>66</v>
      </c>
      <c r="B56" s="148" t="s">
        <v>251</v>
      </c>
      <c r="C56"/>
      <c r="D56" s="51"/>
      <c r="E56" s="51"/>
      <c r="F56" s="51"/>
      <c r="G56" s="115"/>
      <c r="H56" s="51"/>
      <c r="I56" s="51"/>
      <c r="J56" s="16"/>
    </row>
    <row r="57" spans="1:10" ht="15.6" x14ac:dyDescent="0.3">
      <c r="A57" s="23"/>
      <c r="B57" s="148" t="s">
        <v>252</v>
      </c>
      <c r="C57" s="14"/>
      <c r="D57" s="51"/>
      <c r="E57" s="51"/>
      <c r="F57" s="51"/>
      <c r="G57" s="115"/>
      <c r="H57" s="51"/>
      <c r="I57" s="51"/>
      <c r="J57" s="115"/>
    </row>
    <row r="58" spans="1:10" ht="15.6" x14ac:dyDescent="0.3">
      <c r="A58" s="23" t="s">
        <v>111</v>
      </c>
      <c r="B58" s="118" t="s">
        <v>115</v>
      </c>
      <c r="C58" s="14"/>
      <c r="D58" s="51"/>
      <c r="E58" s="51"/>
      <c r="F58" s="51"/>
      <c r="G58" s="115"/>
      <c r="H58" s="51"/>
      <c r="I58" s="51"/>
    </row>
    <row r="59" spans="1:10" ht="15.6" x14ac:dyDescent="0.3">
      <c r="C59" s="115"/>
      <c r="D59" s="51"/>
      <c r="E59" s="51"/>
      <c r="F59" s="51"/>
      <c r="G59" s="115"/>
      <c r="H59" s="51"/>
      <c r="I59" s="51"/>
    </row>
    <row r="60" spans="1:10" x14ac:dyDescent="0.3">
      <c r="A60" s="44"/>
      <c r="B60" s="44"/>
      <c r="C60" s="44"/>
      <c r="D60" s="44"/>
      <c r="E60" s="44"/>
      <c r="F60" s="44"/>
      <c r="G60" s="44"/>
    </row>
    <row r="61" spans="1:10" x14ac:dyDescent="0.3">
      <c r="A61" s="44"/>
      <c r="B61" s="44"/>
      <c r="C61" s="44"/>
      <c r="D61" s="44"/>
      <c r="E61" s="44"/>
      <c r="F61" s="44"/>
      <c r="G61" s="44"/>
    </row>
    <row r="62" spans="1:10" x14ac:dyDescent="0.3">
      <c r="A62" s="44"/>
      <c r="B62" s="44"/>
      <c r="C62" s="44"/>
      <c r="D62" s="44"/>
      <c r="E62" s="44"/>
      <c r="F62" s="44"/>
      <c r="G62" s="44"/>
    </row>
    <row r="63" spans="1:10" x14ac:dyDescent="0.3">
      <c r="A63" s="44"/>
      <c r="B63" s="44"/>
      <c r="C63" s="44"/>
      <c r="D63" s="44"/>
      <c r="E63" s="44"/>
      <c r="F63" s="44"/>
      <c r="G63" s="44"/>
    </row>
    <row r="64" spans="1:10" x14ac:dyDescent="0.3">
      <c r="A64" s="44"/>
      <c r="B64" s="44"/>
      <c r="C64" s="44"/>
      <c r="D64" s="44"/>
      <c r="E64" s="44"/>
      <c r="F64" s="44"/>
      <c r="G64" s="44"/>
    </row>
    <row r="65" spans="1:7" x14ac:dyDescent="0.3">
      <c r="A65" s="44"/>
      <c r="B65" s="44"/>
      <c r="C65" s="44"/>
      <c r="D65" s="44"/>
      <c r="E65" s="44"/>
      <c r="F65" s="44"/>
      <c r="G65" s="44"/>
    </row>
    <row r="66" spans="1:7" x14ac:dyDescent="0.3">
      <c r="A66" s="44"/>
      <c r="B66" s="44"/>
      <c r="C66" s="44"/>
      <c r="D66" s="44"/>
      <c r="E66" s="44"/>
      <c r="F66" s="44"/>
      <c r="G66" s="44"/>
    </row>
    <row r="67" spans="1:7" x14ac:dyDescent="0.3">
      <c r="A67" s="44"/>
      <c r="B67" s="44"/>
      <c r="C67" s="44"/>
      <c r="D67" s="44"/>
      <c r="E67" s="44"/>
      <c r="F67" s="44"/>
      <c r="G67" s="44"/>
    </row>
    <row r="68" spans="1:7" x14ac:dyDescent="0.3">
      <c r="A68" s="44"/>
      <c r="B68" s="44"/>
      <c r="C68" s="44"/>
      <c r="D68" s="44"/>
      <c r="E68" s="44"/>
      <c r="F68" s="44"/>
      <c r="G68" s="44"/>
    </row>
    <row r="69" spans="1:7" x14ac:dyDescent="0.3">
      <c r="A69" s="44"/>
      <c r="B69" s="44"/>
      <c r="C69" s="44"/>
      <c r="D69" s="44"/>
      <c r="E69" s="44"/>
      <c r="F69" s="44"/>
      <c r="G69" s="44"/>
    </row>
    <row r="70" spans="1:7" x14ac:dyDescent="0.3">
      <c r="A70" s="44"/>
      <c r="B70" s="44"/>
      <c r="C70" s="44"/>
      <c r="D70" s="44"/>
      <c r="E70" s="44"/>
      <c r="F70" s="44"/>
      <c r="G70" s="44"/>
    </row>
    <row r="71" spans="1:7" x14ac:dyDescent="0.3">
      <c r="A71" s="44"/>
      <c r="B71" s="44"/>
      <c r="C71" s="44"/>
      <c r="D71" s="44"/>
      <c r="E71" s="44"/>
      <c r="F71" s="44"/>
      <c r="G71" s="44"/>
    </row>
    <row r="72" spans="1:7" x14ac:dyDescent="0.3">
      <c r="A72" s="44"/>
      <c r="B72" s="44"/>
      <c r="C72" s="44"/>
      <c r="D72" s="44"/>
      <c r="E72" s="44"/>
      <c r="F72" s="44"/>
      <c r="G72" s="44"/>
    </row>
    <row r="73" spans="1:7" x14ac:dyDescent="0.3">
      <c r="A73" s="44"/>
      <c r="B73" s="44"/>
      <c r="C73" s="44"/>
      <c r="D73" s="44"/>
      <c r="E73" s="44"/>
      <c r="F73" s="44"/>
      <c r="G73" s="44"/>
    </row>
    <row r="74" spans="1:7" x14ac:dyDescent="0.3">
      <c r="A74" s="44"/>
      <c r="B74" s="44"/>
      <c r="C74" s="44"/>
      <c r="D74" s="44"/>
      <c r="E74" s="44"/>
      <c r="F74" s="44"/>
      <c r="G74" s="44"/>
    </row>
    <row r="75" spans="1:7" x14ac:dyDescent="0.3">
      <c r="A75" s="44"/>
      <c r="B75" s="44"/>
      <c r="C75" s="44"/>
      <c r="D75" s="44"/>
      <c r="E75" s="44"/>
      <c r="F75" s="44"/>
      <c r="G75" s="44"/>
    </row>
    <row r="76" spans="1:7" x14ac:dyDescent="0.3">
      <c r="A76" s="44"/>
      <c r="B76" s="44"/>
      <c r="C76" s="44"/>
      <c r="D76" s="44"/>
      <c r="E76" s="44"/>
      <c r="F76" s="44"/>
      <c r="G76" s="44"/>
    </row>
  </sheetData>
  <phoneticPr fontId="0" type="noConversion"/>
  <pageMargins left="0.25" right="0" top="0.5" bottom="0.5" header="0.5" footer="0.5"/>
  <pageSetup scale="8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Line="0" autoPict="0" macro="[0]!Macro10">
                <anchor moveWithCells="1" sizeWithCells="1">
                  <from>
                    <xdr:col>0</xdr:col>
                    <xdr:colOff>144780</xdr:colOff>
                    <xdr:row>0</xdr:row>
                    <xdr:rowOff>83820</xdr:rowOff>
                  </from>
                  <to>
                    <xdr:col>2</xdr:col>
                    <xdr:colOff>655320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Button 2">
              <controlPr defaultSize="0" print="0" autoFill="0" autoLine="0" autoPict="0" macro="[0]!Macro13">
                <anchor moveWithCells="1" sizeWithCells="1">
                  <from>
                    <xdr:col>0</xdr:col>
                    <xdr:colOff>160020</xdr:colOff>
                    <xdr:row>3</xdr:row>
                    <xdr:rowOff>121920</xdr:rowOff>
                  </from>
                  <to>
                    <xdr:col>2</xdr:col>
                    <xdr:colOff>678180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Button 3">
              <controlPr defaultSize="0" print="0" autoFill="0" autoLine="0" autoPict="0" macro="[0]!Macro20">
                <anchor moveWithCells="1" sizeWithCells="1">
                  <from>
                    <xdr:col>0</xdr:col>
                    <xdr:colOff>144780</xdr:colOff>
                    <xdr:row>0</xdr:row>
                    <xdr:rowOff>76200</xdr:rowOff>
                  </from>
                  <to>
                    <xdr:col>2</xdr:col>
                    <xdr:colOff>746760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Button 4">
              <controlPr defaultSize="0" print="0" autoFill="0" autoLine="0" autoPict="0" macro="[0]!Macro14">
                <anchor moveWithCells="1" sizeWithCells="1"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2</xdr:col>
                    <xdr:colOff>739140</xdr:colOff>
                    <xdr:row>6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Button 5">
              <controlPr defaultSize="0" print="0" autoFill="0" autoLine="0" autoPict="0" macro="[2]!Macro10">
                <anchor moveWithCells="1" sizeWithCells="1">
                  <from>
                    <xdr:col>0</xdr:col>
                    <xdr:colOff>144780</xdr:colOff>
                    <xdr:row>0</xdr:row>
                    <xdr:rowOff>83820</xdr:rowOff>
                  </from>
                  <to>
                    <xdr:col>2</xdr:col>
                    <xdr:colOff>655320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Button 6">
              <controlPr defaultSize="0" print="0" autoFill="0" autoLine="0" autoPict="0" macro="[2]!Macro13">
                <anchor moveWithCells="1" sizeWithCells="1">
                  <from>
                    <xdr:col>0</xdr:col>
                    <xdr:colOff>160020</xdr:colOff>
                    <xdr:row>3</xdr:row>
                    <xdr:rowOff>121920</xdr:rowOff>
                  </from>
                  <to>
                    <xdr:col>2</xdr:col>
                    <xdr:colOff>678180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Button 7">
              <controlPr defaultSize="0" print="0" autoFill="0" autoLine="0" autoPict="0" macro="[0]!Macro20">
                <anchor moveWithCells="1" sizeWithCells="1">
                  <from>
                    <xdr:col>0</xdr:col>
                    <xdr:colOff>144780</xdr:colOff>
                    <xdr:row>0</xdr:row>
                    <xdr:rowOff>76200</xdr:rowOff>
                  </from>
                  <to>
                    <xdr:col>2</xdr:col>
                    <xdr:colOff>746760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Button 8">
              <controlPr defaultSize="0" print="0" autoFill="0" autoLine="0" autoPict="0" macro="[0]!Macro14">
                <anchor moveWithCells="1" sizeWithCells="1"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2</xdr:col>
                    <xdr:colOff>739140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35</vt:i4>
      </vt:variant>
    </vt:vector>
  </HeadingPairs>
  <TitlesOfParts>
    <vt:vector size="50" baseType="lpstr">
      <vt:lpstr>CoverPage</vt:lpstr>
      <vt:lpstr>Earnings</vt:lpstr>
      <vt:lpstr>Annual Earnings</vt:lpstr>
      <vt:lpstr>Balance Sheet</vt:lpstr>
      <vt:lpstr>Investment Portfolio</vt:lpstr>
      <vt:lpstr>Investment Schedule</vt:lpstr>
      <vt:lpstr>P&amp;C</vt:lpstr>
      <vt:lpstr>Qtr Summary</vt:lpstr>
      <vt:lpstr>Annual Summary</vt:lpstr>
      <vt:lpstr>Qtr COR</vt:lpstr>
      <vt:lpstr>CORvsIndustry</vt:lpstr>
      <vt:lpstr>Specialty Premium</vt:lpstr>
      <vt:lpstr>Annuity</vt:lpstr>
      <vt:lpstr>Qtr Annuity</vt:lpstr>
      <vt:lpstr>Annual Annuity</vt:lpstr>
      <vt:lpstr>AFGIND</vt:lpstr>
      <vt:lpstr>'Annual Earnings'!American_Financial_Group</vt:lpstr>
      <vt:lpstr>American_Financial_Group</vt:lpstr>
      <vt:lpstr>ANNEARN</vt:lpstr>
      <vt:lpstr>ANNUITY</vt:lpstr>
      <vt:lpstr>CAPITAL</vt:lpstr>
      <vt:lpstr>COVER</vt:lpstr>
      <vt:lpstr>'Annual Earnings'!EARNINGS</vt:lpstr>
      <vt:lpstr>EARNINGS</vt:lpstr>
      <vt:lpstr>GRAPHICS</vt:lpstr>
      <vt:lpstr>HIGHLIGHTS</vt:lpstr>
      <vt:lpstr>'Investment Portfolio'!INVESTMENT</vt:lpstr>
      <vt:lpstr>INVESTMENT</vt:lpstr>
      <vt:lpstr>PORTFOLIO</vt:lpstr>
      <vt:lpstr>'Annual Annuity'!Print_Area</vt:lpstr>
      <vt:lpstr>'Annual Earnings'!Print_Area</vt:lpstr>
      <vt:lpstr>'Annual Summary'!Print_Area</vt:lpstr>
      <vt:lpstr>Annuity!Print_Area</vt:lpstr>
      <vt:lpstr>'Balance Sheet'!Print_Area</vt:lpstr>
      <vt:lpstr>CORvsIndustry!Print_Area</vt:lpstr>
      <vt:lpstr>CoverPage!Print_Area</vt:lpstr>
      <vt:lpstr>Earnings!Print_Area</vt:lpstr>
      <vt:lpstr>'Investment Portfolio'!Print_Area</vt:lpstr>
      <vt:lpstr>'Investment Schedule'!Print_Area</vt:lpstr>
      <vt:lpstr>'P&amp;C'!Print_Area</vt:lpstr>
      <vt:lpstr>'Qtr Annuity'!Print_Area</vt:lpstr>
      <vt:lpstr>'Qtr COR'!Print_Area</vt:lpstr>
      <vt:lpstr>'Qtr Summary'!Print_Area</vt:lpstr>
      <vt:lpstr>'Specialty Premium'!Print_Area</vt:lpstr>
      <vt:lpstr>'P&amp;C'!Print_Titles</vt:lpstr>
      <vt:lpstr>QTRANN</vt:lpstr>
      <vt:lpstr>SPECPREM</vt:lpstr>
      <vt:lpstr>SUMMARIES</vt:lpstr>
      <vt:lpstr>YRANN</vt:lpstr>
      <vt:lpstr>YRSUMM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 Vu</dc:creator>
  <cp:lastModifiedBy>Aniket Gupta</cp:lastModifiedBy>
  <cp:lastPrinted>2003-08-20T15:49:28Z</cp:lastPrinted>
  <dcterms:created xsi:type="dcterms:W3CDTF">2000-05-16T15:41:42Z</dcterms:created>
  <dcterms:modified xsi:type="dcterms:W3CDTF">2024-02-03T22:15:19Z</dcterms:modified>
</cp:coreProperties>
</file>