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4FE09B7-9898-4542-8E92-828CEBF5C8BA}" xr6:coauthVersionLast="47" xr6:coauthVersionMax="47" xr10:uidLastSave="{00000000-0000-0000-0000-000000000000}"/>
  <bookViews>
    <workbookView xWindow="3348" yWindow="3348" windowWidth="17280" windowHeight="8880"/>
  </bookViews>
  <sheets>
    <sheet name="ti56" sheetId="1" r:id="rId1"/>
  </sheets>
  <definedNames>
    <definedName name="_xlnm.Print_Area" localSheetId="0">'ti56'!$B$2:$L$120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3" i="1" s="1"/>
  <c r="G13" i="1"/>
  <c r="H13" i="1"/>
  <c r="H7" i="1" s="1"/>
  <c r="H53" i="1" s="1"/>
  <c r="I13" i="1"/>
  <c r="J13" i="1"/>
  <c r="J7" i="1" s="1"/>
  <c r="J53" i="1" s="1"/>
  <c r="K13" i="1"/>
  <c r="K7" i="1" s="1"/>
  <c r="K53" i="1" s="1"/>
  <c r="H27" i="1"/>
  <c r="G29" i="1"/>
  <c r="H29" i="1"/>
  <c r="I29" i="1"/>
  <c r="I27" i="1" s="1"/>
  <c r="J29" i="1"/>
  <c r="J27" i="1" s="1"/>
  <c r="K29" i="1"/>
  <c r="K27" i="1" s="1"/>
  <c r="G43" i="1"/>
  <c r="H43" i="1"/>
  <c r="I43" i="1"/>
  <c r="J43" i="1"/>
  <c r="K43" i="1"/>
  <c r="E44" i="1"/>
  <c r="F44" i="1"/>
  <c r="E45" i="1"/>
  <c r="F45" i="1"/>
  <c r="G53" i="1"/>
  <c r="G61" i="1"/>
  <c r="H61" i="1"/>
  <c r="I61" i="1"/>
  <c r="J61" i="1"/>
  <c r="K61" i="1"/>
  <c r="G79" i="1"/>
  <c r="H79" i="1"/>
  <c r="I79" i="1"/>
  <c r="I111" i="1" s="1"/>
  <c r="J79" i="1"/>
  <c r="K79" i="1"/>
  <c r="G95" i="1"/>
  <c r="G93" i="1" s="1"/>
  <c r="G111" i="1" s="1"/>
  <c r="H95" i="1"/>
  <c r="H93" i="1" s="1"/>
  <c r="I95" i="1"/>
  <c r="I93" i="1" s="1"/>
  <c r="J95" i="1"/>
  <c r="K95" i="1"/>
  <c r="G107" i="1"/>
  <c r="H107" i="1"/>
  <c r="I107" i="1"/>
  <c r="J107" i="1"/>
  <c r="J93" i="1" s="1"/>
  <c r="J111" i="1" s="1"/>
  <c r="K107" i="1"/>
  <c r="K93" i="1" s="1"/>
  <c r="K111" i="1" l="1"/>
  <c r="H111" i="1"/>
</calcChain>
</file>

<file path=xl/sharedStrings.xml><?xml version="1.0" encoding="utf-8"?>
<sst xmlns="http://schemas.openxmlformats.org/spreadsheetml/2006/main" count="336" uniqueCount="195">
  <si>
    <t xml:space="preserve"> FINANSAL KIRALAMA SIRKETLERININ TOPLULASTIRILMIS BILANÇOSU (*)</t>
  </si>
  <si>
    <t xml:space="preserve"> AGGREGATED BALANCE SHEET OF FINANCIAL LEASING COMPANIES (*)</t>
  </si>
  <si>
    <t>AKTIF KALEMLER</t>
  </si>
  <si>
    <t>2000/3</t>
  </si>
  <si>
    <t>ASSETS</t>
  </si>
  <si>
    <t xml:space="preserve"> </t>
  </si>
  <si>
    <t xml:space="preserve"> 1.</t>
  </si>
  <si>
    <t>DÖNEN VARLIKLAR</t>
  </si>
  <si>
    <t>CURRENT ASSETS</t>
  </si>
  <si>
    <t xml:space="preserve"> 1.1</t>
  </si>
  <si>
    <t>HAZIR DEGERLER</t>
  </si>
  <si>
    <t>CASH AND CASH EQUIVALENT</t>
  </si>
  <si>
    <t xml:space="preserve"> 1.2</t>
  </si>
  <si>
    <t>MENKUL KIYMETLER</t>
  </si>
  <si>
    <t>MARKETABLE SECURITIES</t>
  </si>
  <si>
    <t xml:space="preserve"> 1.3</t>
  </si>
  <si>
    <t>KISA VADELI ALACAKLAR</t>
  </si>
  <si>
    <t>SHORT TERM RECEIVABLES</t>
  </si>
  <si>
    <t xml:space="preserve"> 1.3.1</t>
  </si>
  <si>
    <t>Finansal Kiralama Islemlerinden Alacaklar (TL)</t>
  </si>
  <si>
    <t>Financial Leasing Receivables(TL)</t>
  </si>
  <si>
    <t xml:space="preserve"> 1.3.2</t>
  </si>
  <si>
    <t>Finansal Kiralama Islemlerinden Alacaklar (YP)</t>
  </si>
  <si>
    <t>Financial Leasing Receivables(FX)</t>
  </si>
  <si>
    <t xml:space="preserve"> 1.3.3</t>
  </si>
  <si>
    <t>Kazanilmamis Finansal Kiralama Gelirleri (-) (TL)</t>
  </si>
  <si>
    <t>Unearned Financial Leasing Receivables (-)(TL)</t>
  </si>
  <si>
    <t xml:space="preserve"> 1.3.4</t>
  </si>
  <si>
    <t>Kazanilmamis Finansal Kiralama Gelirleri (-) (YP)</t>
  </si>
  <si>
    <t>Unearned Financial Leasing Receivables (-)(FX)</t>
  </si>
  <si>
    <t xml:space="preserve"> 1.3.5</t>
  </si>
  <si>
    <t>Alacak Senetleri</t>
  </si>
  <si>
    <t>Promissory Notes</t>
  </si>
  <si>
    <t xml:space="preserve"> 1.3.6</t>
  </si>
  <si>
    <t>Diger Kisa Vadeli Alacaklar</t>
  </si>
  <si>
    <t>Other Short Term Receivables</t>
  </si>
  <si>
    <t xml:space="preserve"> 1.4</t>
  </si>
  <si>
    <t>DIGER KISA VADELI  ALACAKLAR</t>
  </si>
  <si>
    <t>OTHER SHORT TERM RECEIVABLES</t>
  </si>
  <si>
    <t xml:space="preserve"> 1.5</t>
  </si>
  <si>
    <t>GELIR TAHAKKUK VE REESKONTLARI</t>
  </si>
  <si>
    <t xml:space="preserve"> 1.6</t>
  </si>
  <si>
    <t>DIGER  DÖNEN VARLIKLAR</t>
  </si>
  <si>
    <t>OTHER CURRENT ASSETS</t>
  </si>
  <si>
    <t>2.</t>
  </si>
  <si>
    <t>DURAN VARLIKLAR</t>
  </si>
  <si>
    <t>FIXED ASSETS</t>
  </si>
  <si>
    <t xml:space="preserve"> 2.1</t>
  </si>
  <si>
    <t>A) ORTA VE UZUN VADELI ALACAKLAR</t>
  </si>
  <si>
    <t>MIDDLE AND LONG TERM ASSETS</t>
  </si>
  <si>
    <t xml:space="preserve"> 2.1.1</t>
  </si>
  <si>
    <t>1- Finansal Kiralama Islemlerinden Alacaklar (TL)</t>
  </si>
  <si>
    <t xml:space="preserve"> 2.1.2</t>
  </si>
  <si>
    <t>2- Finansal Kiralama Islemlerinden Alacaklar (YP)</t>
  </si>
  <si>
    <t xml:space="preserve"> 2.1.3</t>
  </si>
  <si>
    <t>3- Kazanilmamis Finansal Kiralama Gelirleri (-) (TL)</t>
  </si>
  <si>
    <t xml:space="preserve"> 2.1.4</t>
  </si>
  <si>
    <t>4- Kazanilmamis Finansal Kiralama Gelirleri (-) (YP)</t>
  </si>
  <si>
    <t xml:space="preserve"> 2.1.5</t>
  </si>
  <si>
    <t>5- Süpheli Kira  Alacaklari</t>
  </si>
  <si>
    <t>Overdue Leasing Receivables</t>
  </si>
  <si>
    <t xml:space="preserve"> 2.1.6</t>
  </si>
  <si>
    <t>6- Süpheli Kira Alacaklari Karsiligi (-)</t>
  </si>
  <si>
    <t>Provisions(-)</t>
  </si>
  <si>
    <t xml:space="preserve"> 2.1.7</t>
  </si>
  <si>
    <t>7- Alacak Senetleri</t>
  </si>
  <si>
    <t xml:space="preserve"> 2.1.8</t>
  </si>
  <si>
    <t>8- Diger Uzun Vadeli Alacaklar</t>
  </si>
  <si>
    <t>Other Middle and Long Term Receivables</t>
  </si>
  <si>
    <t xml:space="preserve"> 2.2</t>
  </si>
  <si>
    <t>DIGER ALACAKLAR</t>
  </si>
  <si>
    <t>OTHER RECEIVABLES</t>
  </si>
  <si>
    <t xml:space="preserve"> 2.3</t>
  </si>
  <si>
    <t>MALI DURAN VARLIKLAR</t>
  </si>
  <si>
    <t>FINANCIAL FIXED ASSETS</t>
  </si>
  <si>
    <t xml:space="preserve"> 2.4</t>
  </si>
  <si>
    <t xml:space="preserve"> 2.4.1</t>
  </si>
  <si>
    <t>Isletme Kullanimindaki Mallar</t>
  </si>
  <si>
    <t>Operational Assets</t>
  </si>
  <si>
    <t xml:space="preserve"> 2.4.2</t>
  </si>
  <si>
    <t>Financial Leasing Assets</t>
  </si>
  <si>
    <t xml:space="preserve"> 2.5</t>
  </si>
  <si>
    <t>MADDI OLMAYAN DURAN VARLIKLAR</t>
  </si>
  <si>
    <t xml:space="preserve"> 2.6</t>
  </si>
  <si>
    <t xml:space="preserve"> 2.7</t>
  </si>
  <si>
    <t>DIGER DURAN VARLIKLAR</t>
  </si>
  <si>
    <t>OTHER FIXED ASSETS</t>
  </si>
  <si>
    <t>AKTIF TOPLAMI</t>
  </si>
  <si>
    <t>TOTAL ASSETS</t>
  </si>
  <si>
    <t>NAZIM HESAPLAR</t>
  </si>
  <si>
    <t>(*) Kalkinma ve Yatirim Bankalari ile Özel Finans Kurumalari dahil degildir.</t>
  </si>
  <si>
    <t>(*)Investment and Development Banks and Special Finance Houses are not included.</t>
  </si>
  <si>
    <t>(**) Sadece 1999 yilsonu verileri IAS 17 no.lu standart esas alinarak hazirlanmistir.</t>
  </si>
  <si>
    <t>(**) Only 1999  year end  data is cumulated in accordance with IAS 17.</t>
  </si>
  <si>
    <t xml:space="preserve"> 6.1 FINANSAL KIRALAMA SIRKETLERININ TOPLULASTIRILMIS BILANÇOSU (*)</t>
  </si>
  <si>
    <t xml:space="preserve"> 6.1 AGGREGATED BALANCE SHEET OF FINANCIAL LEASING COMPANIES (*)</t>
  </si>
  <si>
    <t>PASIF  KALEMLER</t>
  </si>
  <si>
    <t>1.</t>
  </si>
  <si>
    <t>KISA VADELI YABANCI KAYNAKLAR</t>
  </si>
  <si>
    <t>SHORT TERM LIABILITIES</t>
  </si>
  <si>
    <t>1.1.</t>
  </si>
  <si>
    <t>MALI BORÇLAR</t>
  </si>
  <si>
    <t>FINANCIAL DEBTS</t>
  </si>
  <si>
    <t>1.2.</t>
  </si>
  <si>
    <t>TICARI  BORÇLAR</t>
  </si>
  <si>
    <t>COMMERCIAL DEBTS</t>
  </si>
  <si>
    <t>1.3.</t>
  </si>
  <si>
    <t>DIGER BORÇLAR</t>
  </si>
  <si>
    <t>OTHER DEBTS</t>
  </si>
  <si>
    <t>1.4.</t>
  </si>
  <si>
    <t>ÖDENECEK VERGI VE  YÜKÜMLÜLÜKLER</t>
  </si>
  <si>
    <t>TAX AND OTHER COMMITMENTS TO BE PAID</t>
  </si>
  <si>
    <t>1.5.</t>
  </si>
  <si>
    <t>BORÇ VE GIDER  KARSILIKLARI</t>
  </si>
  <si>
    <t>LONG TERM PROVISIONS FOR DEBT AND COST</t>
  </si>
  <si>
    <t>1.6.</t>
  </si>
  <si>
    <t>GIDER TAHAKKUK VE REESKONTLARI</t>
  </si>
  <si>
    <t>ACCRUED EXPENSES</t>
  </si>
  <si>
    <t>1.7.</t>
  </si>
  <si>
    <t>ALINAN AVANSLAR</t>
  </si>
  <si>
    <t>RECEIVED ADVANCES</t>
  </si>
  <si>
    <t>1.8.</t>
  </si>
  <si>
    <t>DIGER KISA VADELI YABANCI KAYNAKLAR</t>
  </si>
  <si>
    <t>OTHER SHORT TERM LIABILITIES</t>
  </si>
  <si>
    <t>ORTA VE UZUN VADELI YABANCI KAYNAKLAR</t>
  </si>
  <si>
    <t>MIDDLE AND LONG TERM LIABILITIES</t>
  </si>
  <si>
    <t>2.1.</t>
  </si>
  <si>
    <t>MALi BORÇLAR</t>
  </si>
  <si>
    <t>2.2.</t>
  </si>
  <si>
    <t>TICARI BORÇLAR</t>
  </si>
  <si>
    <t xml:space="preserve"> 2.3.</t>
  </si>
  <si>
    <t xml:space="preserve"> 2.4.</t>
  </si>
  <si>
    <t>BORÇ VE GIDER KARSILIKLARI</t>
  </si>
  <si>
    <t xml:space="preserve"> 2.5.</t>
  </si>
  <si>
    <t xml:space="preserve"> 2.6.</t>
  </si>
  <si>
    <t>DIGER UZUN VADELI YABANCI KAYNAKLAR</t>
  </si>
  <si>
    <t>3.</t>
  </si>
  <si>
    <t>ÖZKAYNAKLAR</t>
  </si>
  <si>
    <t xml:space="preserve"> 3.1</t>
  </si>
  <si>
    <t>ÖDENMIS SERMAYE</t>
  </si>
  <si>
    <t>PAID IN CAPITAL</t>
  </si>
  <si>
    <t xml:space="preserve"> 3.1.1</t>
  </si>
  <si>
    <t>Sermaye</t>
  </si>
  <si>
    <t>Capital</t>
  </si>
  <si>
    <t xml:space="preserve"> 3.1.2</t>
  </si>
  <si>
    <t>Ödenmemis Sermaye (-)</t>
  </si>
  <si>
    <t>Unpaid Capital(-)</t>
  </si>
  <si>
    <t xml:space="preserve"> 3.2</t>
  </si>
  <si>
    <t>SERMAYE YEDEKLERI</t>
  </si>
  <si>
    <t>CAPITAL RESERVES</t>
  </si>
  <si>
    <t xml:space="preserve"> 3.3</t>
  </si>
  <si>
    <t>KAR YEDEKLERI</t>
  </si>
  <si>
    <t>PROFIT RESERVES</t>
  </si>
  <si>
    <t xml:space="preserve"> 3.4  </t>
  </si>
  <si>
    <t>GEÇMIS YILLAR KARLARI</t>
  </si>
  <si>
    <t>RETAINED EARNINGS</t>
  </si>
  <si>
    <t xml:space="preserve"> 3.5</t>
  </si>
  <si>
    <t>GEÇMIS YILLAR ZARARLARI (-)</t>
  </si>
  <si>
    <t>LOSS FROM PREVIOUS TERM</t>
  </si>
  <si>
    <t xml:space="preserve"> 3.6</t>
  </si>
  <si>
    <t>DÖNEM NET KARI  ( ZARARI )</t>
  </si>
  <si>
    <t>NET PROFIT(LOSS)</t>
  </si>
  <si>
    <t xml:space="preserve"> 3.6.1</t>
  </si>
  <si>
    <t>Dönem Net Kari</t>
  </si>
  <si>
    <t>Net Profit</t>
  </si>
  <si>
    <t xml:space="preserve"> 3.6.2</t>
  </si>
  <si>
    <t>Dönem  Net Zarari (-)</t>
  </si>
  <si>
    <t>Net Loss (-)</t>
  </si>
  <si>
    <t>PASIF TOPLAMI</t>
  </si>
  <si>
    <t>TOTAL LIABILITIES</t>
  </si>
  <si>
    <t>OFF-BALANCE ITEMS</t>
  </si>
  <si>
    <t>Finansal Kiralama Konusu Mallar</t>
  </si>
  <si>
    <t>LIABILITIES</t>
  </si>
  <si>
    <t>INTANGIBLE FIXED ASSETS</t>
  </si>
  <si>
    <t>INCOME ACCRUALS and REDISCOUNTS</t>
  </si>
  <si>
    <t>MADDI DURAN VARLIKLAR (***)</t>
  </si>
  <si>
    <t>TANGIBLE FIXED ASSETS (***)</t>
  </si>
  <si>
    <t>(***) For 1997-1999 2.4 tangible fixed assets = 2.4.1 total tangible assets-2.4.2 depreciation.</t>
  </si>
  <si>
    <t>By 2000 the item has changed as 2.4.1 operational assets-2.4.2 financial leasing assets.</t>
  </si>
  <si>
    <t>2001/2</t>
  </si>
  <si>
    <t xml:space="preserve">(***) 1997-1999 arası için 2.4 maddi duran varlıklar = 2.4.1 toplam duran varlıklar -2.4.2 </t>
  </si>
  <si>
    <t>birikmiş amortismanlardır.</t>
  </si>
  <si>
    <t xml:space="preserve">2000 yılında bu kalem 2.4.1 işletme kullanımındaki mallar+finansal kiralama konusu mallar </t>
  </si>
  <si>
    <t xml:space="preserve">olarak değiştirilmiştir. </t>
  </si>
  <si>
    <t>OTHER LONG TERM LIABILITIES</t>
  </si>
  <si>
    <t>SHAREHOLDER'S EQUITY</t>
  </si>
  <si>
    <t>MİLYAR TL</t>
  </si>
  <si>
    <t>BILLION TL</t>
  </si>
  <si>
    <t>2002/Q3</t>
  </si>
  <si>
    <t>H2</t>
  </si>
  <si>
    <t>N1</t>
  </si>
  <si>
    <t>Z1</t>
  </si>
  <si>
    <t>Z2</t>
  </si>
  <si>
    <t>D2</t>
  </si>
  <si>
    <t>Style-10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</si>
</sst>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-* #,##0\ _T_L_-;\-* #,##0\ _T_L_-;_-* &quot;-&quot;\ _T_L_-;_-@_-"/>
  </numFmts>
  <fonts count="14" x14ac:knownFonts="1">
    <font>
      <sz val="10"/>
      <name val="Arial"/>
      <charset val="162"/>
    </font>
    <font>
      <b/>
      <sz val="8"/>
      <name val="Times New Roman Tur"/>
      <family val="1"/>
      <charset val="162"/>
    </font>
    <font>
      <b/>
      <sz val="8"/>
      <name val="Arial"/>
      <charset val="162"/>
    </font>
    <font>
      <sz val="8"/>
      <name val="Arial"/>
      <charset val="162"/>
    </font>
    <font>
      <b/>
      <sz val="8"/>
      <name val="Arial"/>
      <family val="2"/>
      <charset val="162"/>
    </font>
    <font>
      <sz val="8"/>
      <name val="Times New Roman"/>
      <family val="1"/>
      <charset val="162"/>
    </font>
    <font>
      <sz val="8"/>
      <name val="Times New Roman Tur"/>
      <family val="1"/>
      <charset val="162"/>
    </font>
    <font>
      <b/>
      <sz val="7"/>
      <name val="Times New Roman Tur"/>
      <family val="1"/>
      <charset val="162"/>
    </font>
    <font>
      <b/>
      <sz val="7"/>
      <name val="Arial"/>
      <charset val="162"/>
    </font>
    <font>
      <sz val="7"/>
      <name val="Times New Roman"/>
      <family val="1"/>
      <charset val="162"/>
    </font>
    <font>
      <b/>
      <sz val="10"/>
      <color indexed="8"/>
      <name val="Arial"/>
      <family val="2"/>
      <charset val="162"/>
    </font>
    <font>
      <sz val="10"/>
      <name val="Arial"/>
      <family val="2"/>
      <charset val="162"/>
    </font>
    <font>
      <b/>
      <sz val="8"/>
      <color indexed="9"/>
      <name val="Times New Roman Tur"/>
      <family val="1"/>
      <charset val="162"/>
    </font>
    <font>
      <sz val="10"/>
      <color indexed="9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0" fontId="2" fillId="2" borderId="0" xfId="0" applyFont="1" applyFill="1" applyBorder="1"/>
    <xf numFmtId="0" fontId="2" fillId="0" borderId="0" xfId="0" applyFont="1" applyFill="1" applyBorder="1"/>
    <xf numFmtId="0" fontId="3" fillId="0" borderId="0" xfId="0" applyFont="1"/>
    <xf numFmtId="169" fontId="5" fillId="0" borderId="0" xfId="0" applyNumberFormat="1" applyFont="1" applyBorder="1"/>
    <xf numFmtId="0" fontId="3" fillId="0" borderId="0" xfId="0" applyFont="1" applyBorder="1"/>
    <xf numFmtId="0" fontId="1" fillId="0" borderId="0" xfId="0" applyFont="1" applyFill="1" applyBorder="1"/>
    <xf numFmtId="169" fontId="6" fillId="0" borderId="0" xfId="0" applyNumberFormat="1" applyFont="1" applyBorder="1"/>
    <xf numFmtId="0" fontId="10" fillId="3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Fill="1" applyBorder="1"/>
    <xf numFmtId="0" fontId="13" fillId="0" borderId="0" xfId="0" applyFont="1"/>
    <xf numFmtId="0" fontId="11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169" fontId="5" fillId="0" borderId="0" xfId="0" applyNumberFormat="1" applyFont="1" applyBorder="1" applyAlignment="1">
      <alignment vertical="center"/>
    </xf>
    <xf numFmtId="16" fontId="11" fillId="0" borderId="1" xfId="0" applyNumberFormat="1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169" fontId="5" fillId="0" borderId="3" xfId="0" applyNumberFormat="1" applyFont="1" applyBorder="1" applyAlignment="1">
      <alignment vertical="center"/>
    </xf>
    <xf numFmtId="169" fontId="11" fillId="0" borderId="0" xfId="0" applyNumberFormat="1" applyFont="1" applyFill="1" applyBorder="1" applyAlignment="1">
      <alignment vertical="center"/>
    </xf>
    <xf numFmtId="169" fontId="6" fillId="0" borderId="0" xfId="0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69" fontId="11" fillId="0" borderId="2" xfId="0" applyNumberFormat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9" fontId="9" fillId="0" borderId="0" xfId="0" applyNumberFormat="1" applyFont="1" applyBorder="1" applyAlignment="1">
      <alignment vertical="center"/>
    </xf>
    <xf numFmtId="169" fontId="11" fillId="4" borderId="0" xfId="0" applyNumberFormat="1" applyFont="1" applyFill="1" applyBorder="1" applyAlignment="1">
      <alignment vertical="center"/>
    </xf>
    <xf numFmtId="169" fontId="7" fillId="0" borderId="0" xfId="0" applyNumberFormat="1" applyFont="1" applyBorder="1" applyAlignment="1">
      <alignment vertical="center"/>
    </xf>
    <xf numFmtId="169" fontId="6" fillId="0" borderId="3" xfId="0" applyNumberFormat="1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69" fontId="6" fillId="0" borderId="0" xfId="0" applyNumberFormat="1" applyFont="1" applyBorder="1" applyAlignment="1">
      <alignment horizontal="center" vertical="center"/>
    </xf>
    <xf numFmtId="169" fontId="11" fillId="0" borderId="0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169" fontId="11" fillId="4" borderId="3" xfId="0" applyNumberFormat="1" applyFont="1" applyFill="1" applyBorder="1" applyAlignment="1">
      <alignment vertical="center"/>
    </xf>
    <xf numFmtId="0" fontId="10" fillId="3" borderId="7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 vertical="center"/>
    </xf>
    <xf numFmtId="169" fontId="11" fillId="4" borderId="2" xfId="0" applyNumberFormat="1" applyFont="1" applyFill="1" applyBorder="1" applyAlignment="1">
      <alignment vertical="center"/>
    </xf>
    <xf numFmtId="169" fontId="11" fillId="4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4"/>
  <sheetViews>
    <sheetView tabSelected="1" topLeftCell="A67" zoomScale="50" workbookViewId="0"/>
  </sheetViews>
  <sheetFormatPr defaultRowHeight="13.2" x14ac:dyDescent="0.25"/>
  <cols>
    <col min="1" max="1" width="5.6640625" customWidth="1"/>
    <col min="3" max="3" width="48.109375" customWidth="1"/>
    <col min="4" max="4" width="15.6640625" hidden="1" customWidth="1"/>
    <col min="5" max="5" width="9.109375" hidden="1" customWidth="1"/>
    <col min="6" max="6" width="15.109375" hidden="1" customWidth="1"/>
    <col min="7" max="7" width="21" customWidth="1"/>
    <col min="8" max="8" width="17.44140625" customWidth="1"/>
    <col min="9" max="9" width="17.33203125" hidden="1" customWidth="1"/>
    <col min="10" max="10" width="22.6640625" customWidth="1"/>
    <col min="11" max="11" width="19.33203125" customWidth="1"/>
    <col min="12" max="12" width="51.44140625" customWidth="1"/>
    <col min="13" max="13" width="16.88671875" customWidth="1"/>
    <col min="14" max="14" width="18.5546875" customWidth="1"/>
  </cols>
  <sheetData>
    <row r="1" spans="1:14" ht="13.8" thickBot="1" x14ac:dyDescent="0.3">
      <c r="A1" s="14" t="s">
        <v>194</v>
      </c>
      <c r="B1" s="8"/>
      <c r="C1" s="4"/>
      <c r="D1" s="4"/>
      <c r="E1" s="3"/>
      <c r="F1" s="7"/>
      <c r="G1" s="7"/>
      <c r="H1" s="7"/>
      <c r="I1" s="7"/>
      <c r="J1" s="7"/>
      <c r="K1" s="7"/>
      <c r="L1" s="5"/>
    </row>
    <row r="2" spans="1:14" x14ac:dyDescent="0.25">
      <c r="A2" s="15" t="s">
        <v>189</v>
      </c>
      <c r="B2" s="48" t="s">
        <v>0</v>
      </c>
      <c r="C2" s="49"/>
      <c r="D2" s="37"/>
      <c r="E2" s="37"/>
      <c r="F2" s="50"/>
      <c r="G2" s="49"/>
      <c r="H2" s="49"/>
      <c r="I2" s="51"/>
      <c r="J2" s="49"/>
      <c r="K2" s="49"/>
      <c r="L2" s="55" t="s">
        <v>186</v>
      </c>
    </row>
    <row r="3" spans="1:14" x14ac:dyDescent="0.25">
      <c r="A3" s="15" t="s">
        <v>189</v>
      </c>
      <c r="B3" s="38" t="s">
        <v>1</v>
      </c>
      <c r="C3" s="10"/>
      <c r="D3" s="11"/>
      <c r="E3" s="11"/>
      <c r="F3" s="12"/>
      <c r="G3" s="10"/>
      <c r="H3" s="10"/>
      <c r="I3" s="13"/>
      <c r="J3" s="10"/>
      <c r="K3" s="10"/>
      <c r="L3" s="56" t="s">
        <v>187</v>
      </c>
    </row>
    <row r="4" spans="1:14" x14ac:dyDescent="0.25">
      <c r="A4" s="15" t="s">
        <v>190</v>
      </c>
      <c r="B4" s="17"/>
      <c r="C4" s="16"/>
      <c r="D4" s="11"/>
      <c r="E4" s="11"/>
      <c r="F4" s="12"/>
      <c r="G4" s="16"/>
      <c r="H4" s="16"/>
      <c r="I4" s="13"/>
      <c r="J4" s="16"/>
      <c r="K4" s="16"/>
      <c r="L4" s="57"/>
    </row>
    <row r="5" spans="1:14" x14ac:dyDescent="0.25">
      <c r="A5" s="15" t="s">
        <v>189</v>
      </c>
      <c r="B5" s="38"/>
      <c r="C5" s="39" t="s">
        <v>2</v>
      </c>
      <c r="D5" s="11"/>
      <c r="E5" s="40">
        <v>1997</v>
      </c>
      <c r="F5" s="41"/>
      <c r="G5" s="42" t="s">
        <v>3</v>
      </c>
      <c r="H5" s="42">
        <v>2000</v>
      </c>
      <c r="I5" s="43">
        <v>2001</v>
      </c>
      <c r="J5" s="42" t="s">
        <v>179</v>
      </c>
      <c r="K5" s="42" t="s">
        <v>188</v>
      </c>
      <c r="L5" s="44" t="s">
        <v>4</v>
      </c>
      <c r="M5" s="1"/>
      <c r="N5" s="1"/>
    </row>
    <row r="6" spans="1:14" x14ac:dyDescent="0.25">
      <c r="A6" s="15" t="s">
        <v>190</v>
      </c>
      <c r="B6" s="17"/>
      <c r="C6" s="16" t="s">
        <v>5</v>
      </c>
      <c r="D6" s="11"/>
      <c r="E6" s="11"/>
      <c r="F6" s="12"/>
      <c r="G6" s="16"/>
      <c r="H6" s="16"/>
      <c r="I6" s="13"/>
      <c r="J6" s="16"/>
      <c r="K6" s="16"/>
      <c r="L6" s="18"/>
    </row>
    <row r="7" spans="1:14" x14ac:dyDescent="0.25">
      <c r="A7" s="15" t="s">
        <v>191</v>
      </c>
      <c r="B7" s="17" t="s">
        <v>6</v>
      </c>
      <c r="C7" s="19" t="s">
        <v>7</v>
      </c>
      <c r="D7" s="11"/>
      <c r="E7" s="20">
        <v>90913562</v>
      </c>
      <c r="F7" s="20">
        <v>239664803</v>
      </c>
      <c r="G7" s="26">
        <v>542298213</v>
      </c>
      <c r="H7" s="26">
        <f>H9+H11+H13+H21+H23+H25</f>
        <v>633078</v>
      </c>
      <c r="I7" s="27">
        <f>I9+I11+I13+I21+I23+I25</f>
        <v>789372</v>
      </c>
      <c r="J7" s="26">
        <f>J9+J11+J13+J21+J23+J25</f>
        <v>933158054</v>
      </c>
      <c r="K7" s="26">
        <f>K9+K11+K13+K21+K23+K25</f>
        <v>801070</v>
      </c>
      <c r="L7" s="30" t="s">
        <v>8</v>
      </c>
      <c r="M7" s="2"/>
      <c r="N7" s="2"/>
    </row>
    <row r="8" spans="1:14" x14ac:dyDescent="0.25">
      <c r="A8" s="15" t="s">
        <v>190</v>
      </c>
      <c r="B8" s="17"/>
      <c r="C8" s="16"/>
      <c r="D8" s="11"/>
      <c r="E8" s="20"/>
      <c r="F8" s="20"/>
      <c r="G8" s="26"/>
      <c r="H8" s="26"/>
      <c r="I8" s="27"/>
      <c r="J8" s="26"/>
      <c r="K8" s="26"/>
      <c r="L8" s="30"/>
      <c r="M8" s="2"/>
      <c r="N8" s="2"/>
    </row>
    <row r="9" spans="1:14" x14ac:dyDescent="0.25">
      <c r="A9" s="15" t="s">
        <v>191</v>
      </c>
      <c r="B9" s="21" t="s">
        <v>9</v>
      </c>
      <c r="C9" s="19" t="s">
        <v>10</v>
      </c>
      <c r="D9" s="11"/>
      <c r="E9" s="20">
        <v>15774952</v>
      </c>
      <c r="F9" s="20">
        <v>71331947</v>
      </c>
      <c r="G9" s="26">
        <v>160755425</v>
      </c>
      <c r="H9" s="26">
        <v>273972</v>
      </c>
      <c r="I9" s="27">
        <v>372686</v>
      </c>
      <c r="J9" s="26">
        <v>516340139</v>
      </c>
      <c r="K9" s="26">
        <v>366770</v>
      </c>
      <c r="L9" s="30" t="s">
        <v>11</v>
      </c>
      <c r="M9" s="2"/>
      <c r="N9" s="2"/>
    </row>
    <row r="10" spans="1:14" x14ac:dyDescent="0.25">
      <c r="A10" s="15" t="s">
        <v>190</v>
      </c>
      <c r="B10" s="22"/>
      <c r="C10" s="16"/>
      <c r="D10" s="11"/>
      <c r="E10" s="20"/>
      <c r="F10" s="20"/>
      <c r="G10" s="26"/>
      <c r="H10" s="26"/>
      <c r="I10" s="27"/>
      <c r="J10" s="26"/>
      <c r="K10" s="26"/>
      <c r="L10" s="30"/>
      <c r="M10" s="2"/>
      <c r="N10" s="2"/>
    </row>
    <row r="11" spans="1:14" x14ac:dyDescent="0.25">
      <c r="A11" s="15" t="s">
        <v>191</v>
      </c>
      <c r="B11" s="22" t="s">
        <v>12</v>
      </c>
      <c r="C11" s="19" t="s">
        <v>13</v>
      </c>
      <c r="D11" s="11"/>
      <c r="E11" s="20">
        <v>21941868</v>
      </c>
      <c r="F11" s="20">
        <v>61720337</v>
      </c>
      <c r="G11" s="26">
        <v>146482815</v>
      </c>
      <c r="H11" s="26">
        <v>94140</v>
      </c>
      <c r="I11" s="27">
        <v>91014</v>
      </c>
      <c r="J11" s="26">
        <v>81578484</v>
      </c>
      <c r="K11" s="26">
        <v>76325</v>
      </c>
      <c r="L11" s="30" t="s">
        <v>14</v>
      </c>
      <c r="M11" s="2"/>
      <c r="N11" s="2"/>
    </row>
    <row r="12" spans="1:14" x14ac:dyDescent="0.25">
      <c r="A12" s="15" t="s">
        <v>190</v>
      </c>
      <c r="B12" s="22"/>
      <c r="C12" s="16"/>
      <c r="D12" s="11"/>
      <c r="E12" s="20"/>
      <c r="F12" s="20"/>
      <c r="G12" s="26"/>
      <c r="H12" s="26"/>
      <c r="I12" s="27"/>
      <c r="J12" s="26"/>
      <c r="K12" s="26"/>
      <c r="L12" s="30"/>
      <c r="M12" s="2"/>
      <c r="N12" s="2"/>
    </row>
    <row r="13" spans="1:14" x14ac:dyDescent="0.25">
      <c r="A13" s="15" t="s">
        <v>191</v>
      </c>
      <c r="B13" s="22" t="s">
        <v>15</v>
      </c>
      <c r="C13" s="19" t="s">
        <v>16</v>
      </c>
      <c r="D13" s="11"/>
      <c r="E13" s="20">
        <v>32058953</v>
      </c>
      <c r="F13" s="20">
        <v>56674698</v>
      </c>
      <c r="G13" s="26">
        <f>G14+G15+G18+G19-G16-G17</f>
        <v>135378899</v>
      </c>
      <c r="H13" s="26">
        <f>H14+H15+H18+H19-H16-H17</f>
        <v>133853</v>
      </c>
      <c r="I13" s="27">
        <f>I14+I15+I18+I19-I16-I17</f>
        <v>144715</v>
      </c>
      <c r="J13" s="26">
        <f>J14+J15+J18+J19-J16-J17</f>
        <v>149150010</v>
      </c>
      <c r="K13" s="26">
        <f>K14+K15+K18+K19-K16-K17</f>
        <v>179124</v>
      </c>
      <c r="L13" s="30" t="s">
        <v>17</v>
      </c>
      <c r="M13" s="2"/>
      <c r="N13" s="2"/>
    </row>
    <row r="14" spans="1:14" x14ac:dyDescent="0.25">
      <c r="A14" s="15" t="s">
        <v>191</v>
      </c>
      <c r="B14" s="22" t="s">
        <v>18</v>
      </c>
      <c r="C14" s="19" t="s">
        <v>19</v>
      </c>
      <c r="D14" s="11"/>
      <c r="E14" s="20">
        <v>45747471</v>
      </c>
      <c r="F14" s="20">
        <v>63688312</v>
      </c>
      <c r="G14" s="26">
        <v>102660139</v>
      </c>
      <c r="H14" s="26">
        <v>140128</v>
      </c>
      <c r="I14" s="27">
        <v>133587</v>
      </c>
      <c r="J14" s="26">
        <v>125533537</v>
      </c>
      <c r="K14" s="26">
        <v>112632</v>
      </c>
      <c r="L14" s="30" t="s">
        <v>20</v>
      </c>
      <c r="M14" s="2"/>
      <c r="N14" s="2"/>
    </row>
    <row r="15" spans="1:14" x14ac:dyDescent="0.25">
      <c r="A15" s="15" t="s">
        <v>191</v>
      </c>
      <c r="B15" s="22" t="s">
        <v>21</v>
      </c>
      <c r="C15" s="19" t="s">
        <v>22</v>
      </c>
      <c r="D15" s="11"/>
      <c r="E15" s="20">
        <v>89613727</v>
      </c>
      <c r="F15" s="20">
        <v>184408024</v>
      </c>
      <c r="G15" s="26">
        <v>237402487</v>
      </c>
      <c r="H15" s="26">
        <v>304836</v>
      </c>
      <c r="I15" s="27">
        <v>435983</v>
      </c>
      <c r="J15" s="26">
        <v>473679288</v>
      </c>
      <c r="K15" s="26">
        <v>614264</v>
      </c>
      <c r="L15" s="30" t="s">
        <v>23</v>
      </c>
      <c r="M15" s="2"/>
      <c r="N15" s="2"/>
    </row>
    <row r="16" spans="1:14" x14ac:dyDescent="0.25">
      <c r="A16" s="15" t="s">
        <v>191</v>
      </c>
      <c r="B16" s="22" t="s">
        <v>24</v>
      </c>
      <c r="C16" s="19" t="s">
        <v>25</v>
      </c>
      <c r="D16" s="11"/>
      <c r="E16" s="20">
        <v>45752837</v>
      </c>
      <c r="F16" s="20">
        <v>63688312</v>
      </c>
      <c r="G16" s="26">
        <v>78765647</v>
      </c>
      <c r="H16" s="26">
        <v>111800</v>
      </c>
      <c r="I16" s="27">
        <v>67115</v>
      </c>
      <c r="J16" s="26">
        <v>76815764</v>
      </c>
      <c r="K16" s="26">
        <v>73604</v>
      </c>
      <c r="L16" s="30" t="s">
        <v>26</v>
      </c>
      <c r="M16" s="2"/>
      <c r="N16" s="2"/>
    </row>
    <row r="17" spans="1:14" x14ac:dyDescent="0.25">
      <c r="A17" s="15" t="s">
        <v>191</v>
      </c>
      <c r="B17" s="22" t="s">
        <v>27</v>
      </c>
      <c r="C17" s="19" t="s">
        <v>28</v>
      </c>
      <c r="D17" s="11"/>
      <c r="E17" s="20">
        <v>89596937</v>
      </c>
      <c r="F17" s="20">
        <v>184408024</v>
      </c>
      <c r="G17" s="26">
        <v>207488674</v>
      </c>
      <c r="H17" s="26">
        <v>279026</v>
      </c>
      <c r="I17" s="27">
        <v>399476</v>
      </c>
      <c r="J17" s="26">
        <v>428427691</v>
      </c>
      <c r="K17" s="26">
        <v>554026</v>
      </c>
      <c r="L17" s="30" t="s">
        <v>29</v>
      </c>
      <c r="M17" s="2"/>
      <c r="N17" s="2"/>
    </row>
    <row r="18" spans="1:14" x14ac:dyDescent="0.25">
      <c r="A18" s="15" t="s">
        <v>191</v>
      </c>
      <c r="B18" s="22" t="s">
        <v>30</v>
      </c>
      <c r="C18" s="19" t="s">
        <v>31</v>
      </c>
      <c r="D18" s="11"/>
      <c r="E18" s="20">
        <v>697612</v>
      </c>
      <c r="F18" s="20">
        <v>2069567</v>
      </c>
      <c r="G18" s="26">
        <v>4143804</v>
      </c>
      <c r="H18" s="26">
        <v>4307</v>
      </c>
      <c r="I18" s="27">
        <v>7858</v>
      </c>
      <c r="J18" s="26">
        <v>7895792</v>
      </c>
      <c r="K18" s="26">
        <v>10908</v>
      </c>
      <c r="L18" s="30" t="s">
        <v>32</v>
      </c>
      <c r="M18" s="2"/>
      <c r="N18" s="2"/>
    </row>
    <row r="19" spans="1:14" x14ac:dyDescent="0.25">
      <c r="A19" s="15" t="s">
        <v>191</v>
      </c>
      <c r="B19" s="22" t="s">
        <v>33</v>
      </c>
      <c r="C19" s="19" t="s">
        <v>34</v>
      </c>
      <c r="D19" s="11"/>
      <c r="E19" s="20">
        <v>31366708</v>
      </c>
      <c r="F19" s="20">
        <v>54605132</v>
      </c>
      <c r="G19" s="26">
        <v>77426790</v>
      </c>
      <c r="H19" s="26">
        <v>75408</v>
      </c>
      <c r="I19" s="27">
        <v>33878</v>
      </c>
      <c r="J19" s="26">
        <v>47284848</v>
      </c>
      <c r="K19" s="26">
        <v>68950</v>
      </c>
      <c r="L19" s="30" t="s">
        <v>35</v>
      </c>
      <c r="M19" s="2"/>
      <c r="N19" s="2"/>
    </row>
    <row r="20" spans="1:14" x14ac:dyDescent="0.25">
      <c r="A20" s="15" t="s">
        <v>190</v>
      </c>
      <c r="B20" s="22"/>
      <c r="C20" s="16"/>
      <c r="D20" s="11"/>
      <c r="E20" s="20"/>
      <c r="F20" s="20"/>
      <c r="G20" s="26"/>
      <c r="H20" s="26"/>
      <c r="I20" s="27"/>
      <c r="J20" s="26"/>
      <c r="K20" s="26"/>
      <c r="L20" s="30"/>
      <c r="M20" s="2"/>
      <c r="N20" s="2"/>
    </row>
    <row r="21" spans="1:14" x14ac:dyDescent="0.25">
      <c r="A21" s="15" t="s">
        <v>191</v>
      </c>
      <c r="B21" s="22" t="s">
        <v>36</v>
      </c>
      <c r="C21" s="19" t="s">
        <v>37</v>
      </c>
      <c r="D21" s="11"/>
      <c r="E21" s="20">
        <v>5290226</v>
      </c>
      <c r="F21" s="20">
        <v>10431096</v>
      </c>
      <c r="G21" s="26">
        <v>27085861</v>
      </c>
      <c r="H21" s="26">
        <v>40385</v>
      </c>
      <c r="I21" s="27">
        <v>56225</v>
      </c>
      <c r="J21" s="26">
        <v>55376076</v>
      </c>
      <c r="K21" s="26">
        <v>76025</v>
      </c>
      <c r="L21" s="30" t="s">
        <v>38</v>
      </c>
      <c r="M21" s="2"/>
      <c r="N21" s="2"/>
    </row>
    <row r="22" spans="1:14" x14ac:dyDescent="0.25">
      <c r="A22" s="15" t="s">
        <v>190</v>
      </c>
      <c r="B22" s="22"/>
      <c r="C22" s="23"/>
      <c r="D22" s="11"/>
      <c r="E22" s="20"/>
      <c r="F22" s="20"/>
      <c r="G22" s="26"/>
      <c r="H22" s="26"/>
      <c r="I22" s="27"/>
      <c r="J22" s="26"/>
      <c r="K22" s="26"/>
      <c r="L22" s="30"/>
      <c r="M22" s="2"/>
      <c r="N22" s="2"/>
    </row>
    <row r="23" spans="1:14" x14ac:dyDescent="0.25">
      <c r="A23" s="15" t="s">
        <v>191</v>
      </c>
      <c r="B23" s="22" t="s">
        <v>39</v>
      </c>
      <c r="C23" s="19" t="s">
        <v>40</v>
      </c>
      <c r="D23" s="11"/>
      <c r="E23" s="20">
        <v>8370226</v>
      </c>
      <c r="F23" s="20">
        <v>23092847</v>
      </c>
      <c r="G23" s="26">
        <v>28668048</v>
      </c>
      <c r="H23" s="26">
        <v>25049</v>
      </c>
      <c r="I23" s="27">
        <v>32664</v>
      </c>
      <c r="J23" s="26">
        <v>37057281</v>
      </c>
      <c r="K23" s="26">
        <v>44729</v>
      </c>
      <c r="L23" s="30" t="s">
        <v>174</v>
      </c>
      <c r="M23" s="2"/>
      <c r="N23" s="2"/>
    </row>
    <row r="24" spans="1:14" x14ac:dyDescent="0.25">
      <c r="A24" s="15" t="s">
        <v>190</v>
      </c>
      <c r="B24" s="22"/>
      <c r="C24" s="16"/>
      <c r="D24" s="11"/>
      <c r="E24" s="20"/>
      <c r="F24" s="20"/>
      <c r="G24" s="26"/>
      <c r="H24" s="26"/>
      <c r="I24" s="27"/>
      <c r="J24" s="26"/>
      <c r="K24" s="26"/>
      <c r="L24" s="30"/>
      <c r="M24" s="2"/>
      <c r="N24" s="2"/>
    </row>
    <row r="25" spans="1:14" x14ac:dyDescent="0.25">
      <c r="A25" s="15" t="s">
        <v>191</v>
      </c>
      <c r="B25" s="22" t="s">
        <v>41</v>
      </c>
      <c r="C25" s="19" t="s">
        <v>42</v>
      </c>
      <c r="D25" s="11"/>
      <c r="E25" s="20">
        <v>7465532</v>
      </c>
      <c r="F25" s="20">
        <v>16413877</v>
      </c>
      <c r="G25" s="26">
        <v>43927165</v>
      </c>
      <c r="H25" s="26">
        <v>65679</v>
      </c>
      <c r="I25" s="27">
        <v>92068</v>
      </c>
      <c r="J25" s="26">
        <v>93656064</v>
      </c>
      <c r="K25" s="26">
        <v>58097</v>
      </c>
      <c r="L25" s="30" t="s">
        <v>43</v>
      </c>
      <c r="M25" s="2"/>
      <c r="N25" s="2"/>
    </row>
    <row r="26" spans="1:14" x14ac:dyDescent="0.25">
      <c r="A26" s="15" t="s">
        <v>190</v>
      </c>
      <c r="B26" s="22"/>
      <c r="C26" s="16"/>
      <c r="D26" s="11"/>
      <c r="E26" s="20"/>
      <c r="F26" s="20"/>
      <c r="G26" s="26"/>
      <c r="H26" s="26"/>
      <c r="I26" s="27"/>
      <c r="J26" s="26"/>
      <c r="K26" s="26"/>
      <c r="L26" s="30"/>
      <c r="M26" s="2"/>
      <c r="N26" s="2"/>
    </row>
    <row r="27" spans="1:14" x14ac:dyDescent="0.25">
      <c r="A27" s="15" t="s">
        <v>191</v>
      </c>
      <c r="B27" s="24" t="s">
        <v>44</v>
      </c>
      <c r="C27" s="16" t="s">
        <v>45</v>
      </c>
      <c r="D27" s="11"/>
      <c r="E27" s="20">
        <v>410561942</v>
      </c>
      <c r="F27" s="20">
        <v>781714185</v>
      </c>
      <c r="G27" s="26">
        <v>1313038436</v>
      </c>
      <c r="H27" s="26">
        <f>H29+H39+H41+H43+H47+H49+H51</f>
        <v>1547699</v>
      </c>
      <c r="I27" s="27">
        <f>I29+I39+I41+I43+I47+I49+I51</f>
        <v>2015698</v>
      </c>
      <c r="J27" s="26">
        <f>J29+J39+J41+J43+J47+J49+J51</f>
        <v>1982704692</v>
      </c>
      <c r="K27" s="26">
        <f>K29+K39+K41+K43+K47+K49+K51</f>
        <v>2452444</v>
      </c>
      <c r="L27" s="30" t="s">
        <v>46</v>
      </c>
      <c r="M27" s="2"/>
      <c r="N27" s="2"/>
    </row>
    <row r="28" spans="1:14" x14ac:dyDescent="0.25">
      <c r="A28" s="15" t="s">
        <v>190</v>
      </c>
      <c r="B28" s="22"/>
      <c r="C28" s="16"/>
      <c r="D28" s="11"/>
      <c r="E28" s="20"/>
      <c r="F28" s="20"/>
      <c r="G28" s="26"/>
      <c r="H28" s="26"/>
      <c r="I28" s="27"/>
      <c r="J28" s="26"/>
      <c r="K28" s="26"/>
      <c r="L28" s="30"/>
      <c r="M28" s="2"/>
      <c r="N28" s="2"/>
    </row>
    <row r="29" spans="1:14" x14ac:dyDescent="0.25">
      <c r="A29" s="15" t="s">
        <v>191</v>
      </c>
      <c r="B29" s="21" t="s">
        <v>47</v>
      </c>
      <c r="C29" s="19" t="s">
        <v>48</v>
      </c>
      <c r="D29" s="11"/>
      <c r="E29" s="20">
        <v>12878108</v>
      </c>
      <c r="F29" s="20">
        <v>84060541</v>
      </c>
      <c r="G29" s="26">
        <f>G30+G31+G34+G36+G37-G32-G33-G35</f>
        <v>116403514</v>
      </c>
      <c r="H29" s="26">
        <f>H30+H31+H34+H36+H37-H32-H33-H35</f>
        <v>131535</v>
      </c>
      <c r="I29" s="27">
        <f>I30+I31+I34+I36+I37-I32-I33-I35</f>
        <v>152904</v>
      </c>
      <c r="J29" s="26">
        <f>J30+J31+J34+J36+J37-J32-J33-J35</f>
        <v>158534509</v>
      </c>
      <c r="K29" s="26">
        <f>K30+K31+K34+K36+K37-K32-K33-K35</f>
        <v>215637</v>
      </c>
      <c r="L29" s="30" t="s">
        <v>49</v>
      </c>
      <c r="M29" s="2"/>
      <c r="N29" s="2"/>
    </row>
    <row r="30" spans="1:14" x14ac:dyDescent="0.25">
      <c r="A30" s="15" t="s">
        <v>191</v>
      </c>
      <c r="B30" s="22" t="s">
        <v>50</v>
      </c>
      <c r="C30" s="19" t="s">
        <v>51</v>
      </c>
      <c r="D30" s="11"/>
      <c r="E30" s="20">
        <v>9128710</v>
      </c>
      <c r="F30" s="20">
        <v>23271080</v>
      </c>
      <c r="G30" s="26">
        <v>44430326</v>
      </c>
      <c r="H30" s="26">
        <v>41774</v>
      </c>
      <c r="I30" s="27">
        <v>15901</v>
      </c>
      <c r="J30" s="26">
        <v>23141514</v>
      </c>
      <c r="K30" s="26">
        <v>29664</v>
      </c>
      <c r="L30" s="30" t="s">
        <v>20</v>
      </c>
      <c r="M30" s="2"/>
      <c r="N30" s="2"/>
    </row>
    <row r="31" spans="1:14" x14ac:dyDescent="0.25">
      <c r="A31" s="15" t="s">
        <v>191</v>
      </c>
      <c r="B31" s="22" t="s">
        <v>52</v>
      </c>
      <c r="C31" s="19" t="s">
        <v>53</v>
      </c>
      <c r="D31" s="11"/>
      <c r="E31" s="20">
        <v>90134544</v>
      </c>
      <c r="F31" s="20">
        <v>203885009</v>
      </c>
      <c r="G31" s="26">
        <v>326314906</v>
      </c>
      <c r="H31" s="26">
        <v>358747</v>
      </c>
      <c r="I31" s="27">
        <v>522781</v>
      </c>
      <c r="J31" s="26">
        <v>602104882</v>
      </c>
      <c r="K31" s="26">
        <v>661728</v>
      </c>
      <c r="L31" s="30" t="s">
        <v>23</v>
      </c>
      <c r="M31" s="2"/>
      <c r="N31" s="2"/>
    </row>
    <row r="32" spans="1:14" x14ac:dyDescent="0.25">
      <c r="A32" s="15" t="s">
        <v>191</v>
      </c>
      <c r="B32" s="22" t="s">
        <v>54</v>
      </c>
      <c r="C32" s="19" t="s">
        <v>55</v>
      </c>
      <c r="D32" s="11"/>
      <c r="E32" s="20">
        <v>9128710</v>
      </c>
      <c r="F32" s="20">
        <v>23271080</v>
      </c>
      <c r="G32" s="26">
        <v>41298459</v>
      </c>
      <c r="H32" s="26">
        <v>37202</v>
      </c>
      <c r="I32" s="27">
        <v>13413</v>
      </c>
      <c r="J32" s="26">
        <v>20334910</v>
      </c>
      <c r="K32" s="26">
        <v>17853</v>
      </c>
      <c r="L32" s="30" t="s">
        <v>26</v>
      </c>
      <c r="M32" s="2"/>
      <c r="N32" s="2"/>
    </row>
    <row r="33" spans="1:14" x14ac:dyDescent="0.25">
      <c r="A33" s="15" t="s">
        <v>191</v>
      </c>
      <c r="B33" s="22" t="s">
        <v>56</v>
      </c>
      <c r="C33" s="19" t="s">
        <v>57</v>
      </c>
      <c r="D33" s="11"/>
      <c r="E33" s="20">
        <v>90134544</v>
      </c>
      <c r="F33" s="20">
        <v>203885009</v>
      </c>
      <c r="G33" s="26">
        <v>273294377</v>
      </c>
      <c r="H33" s="26">
        <v>292857</v>
      </c>
      <c r="I33" s="27">
        <v>393487</v>
      </c>
      <c r="J33" s="26">
        <v>461094853</v>
      </c>
      <c r="K33" s="26">
        <v>470603</v>
      </c>
      <c r="L33" s="30" t="s">
        <v>29</v>
      </c>
      <c r="M33" s="2"/>
      <c r="N33" s="2"/>
    </row>
    <row r="34" spans="1:14" x14ac:dyDescent="0.25">
      <c r="A34" s="15" t="s">
        <v>191</v>
      </c>
      <c r="B34" s="22" t="s">
        <v>58</v>
      </c>
      <c r="C34" s="19" t="s">
        <v>59</v>
      </c>
      <c r="D34" s="11"/>
      <c r="E34" s="20">
        <v>4516114</v>
      </c>
      <c r="F34" s="20">
        <v>5100651</v>
      </c>
      <c r="G34" s="26">
        <v>14822375</v>
      </c>
      <c r="H34" s="26">
        <v>21454</v>
      </c>
      <c r="I34" s="27">
        <v>54370</v>
      </c>
      <c r="J34" s="26">
        <v>42564457</v>
      </c>
      <c r="K34" s="26">
        <v>65736</v>
      </c>
      <c r="L34" s="30" t="s">
        <v>60</v>
      </c>
      <c r="M34" s="2"/>
      <c r="N34" s="2"/>
    </row>
    <row r="35" spans="1:14" x14ac:dyDescent="0.25">
      <c r="A35" s="15" t="s">
        <v>191</v>
      </c>
      <c r="B35" s="22" t="s">
        <v>61</v>
      </c>
      <c r="C35" s="19" t="s">
        <v>62</v>
      </c>
      <c r="D35" s="11"/>
      <c r="E35" s="20">
        <v>3906405</v>
      </c>
      <c r="F35" s="20">
        <v>4737782</v>
      </c>
      <c r="G35" s="26">
        <v>15532509</v>
      </c>
      <c r="H35" s="26">
        <v>17787</v>
      </c>
      <c r="I35" s="27">
        <v>43549</v>
      </c>
      <c r="J35" s="26">
        <v>27867721</v>
      </c>
      <c r="K35" s="26">
        <v>53059</v>
      </c>
      <c r="L35" s="30" t="s">
        <v>63</v>
      </c>
      <c r="M35" s="2"/>
      <c r="N35" s="2"/>
    </row>
    <row r="36" spans="1:14" x14ac:dyDescent="0.25">
      <c r="A36" s="15" t="s">
        <v>191</v>
      </c>
      <c r="B36" s="22" t="s">
        <v>64</v>
      </c>
      <c r="C36" s="19" t="s">
        <v>65</v>
      </c>
      <c r="D36" s="11"/>
      <c r="E36" s="20">
        <v>965</v>
      </c>
      <c r="F36" s="20">
        <v>295</v>
      </c>
      <c r="G36" s="26">
        <v>305542</v>
      </c>
      <c r="H36" s="26">
        <v>0</v>
      </c>
      <c r="I36" s="27">
        <v>10</v>
      </c>
      <c r="J36" s="26">
        <v>1000</v>
      </c>
      <c r="K36" s="26">
        <v>0</v>
      </c>
      <c r="L36" s="30" t="s">
        <v>32</v>
      </c>
      <c r="M36" s="2"/>
      <c r="N36" s="2"/>
    </row>
    <row r="37" spans="1:14" x14ac:dyDescent="0.25">
      <c r="A37" s="15" t="s">
        <v>191</v>
      </c>
      <c r="B37" s="22" t="s">
        <v>66</v>
      </c>
      <c r="C37" s="19" t="s">
        <v>67</v>
      </c>
      <c r="D37" s="11"/>
      <c r="E37" s="20">
        <v>12267434</v>
      </c>
      <c r="F37" s="20">
        <v>83697377</v>
      </c>
      <c r="G37" s="26">
        <v>60655710</v>
      </c>
      <c r="H37" s="26">
        <v>57406</v>
      </c>
      <c r="I37" s="27">
        <v>10291</v>
      </c>
      <c r="J37" s="26">
        <v>20140</v>
      </c>
      <c r="K37" s="26">
        <v>24</v>
      </c>
      <c r="L37" s="30" t="s">
        <v>68</v>
      </c>
      <c r="M37" s="2"/>
      <c r="N37" s="2"/>
    </row>
    <row r="38" spans="1:14" x14ac:dyDescent="0.25">
      <c r="A38" s="15" t="s">
        <v>190</v>
      </c>
      <c r="B38" s="22"/>
      <c r="C38" s="16"/>
      <c r="D38" s="11"/>
      <c r="E38" s="20"/>
      <c r="F38" s="20"/>
      <c r="G38" s="26"/>
      <c r="H38" s="26"/>
      <c r="I38" s="27"/>
      <c r="J38" s="26"/>
      <c r="K38" s="26"/>
      <c r="L38" s="30"/>
      <c r="M38" s="2"/>
      <c r="N38" s="2"/>
    </row>
    <row r="39" spans="1:14" x14ac:dyDescent="0.25">
      <c r="A39" s="15" t="s">
        <v>191</v>
      </c>
      <c r="B39" s="21" t="s">
        <v>69</v>
      </c>
      <c r="C39" s="19" t="s">
        <v>70</v>
      </c>
      <c r="D39" s="11"/>
      <c r="E39" s="20">
        <v>355291</v>
      </c>
      <c r="F39" s="20">
        <v>478132</v>
      </c>
      <c r="G39" s="26">
        <v>341762</v>
      </c>
      <c r="H39" s="26">
        <v>-112</v>
      </c>
      <c r="I39" s="27">
        <v>-250</v>
      </c>
      <c r="J39" s="26">
        <v>991078</v>
      </c>
      <c r="K39" s="26">
        <v>5804</v>
      </c>
      <c r="L39" s="30" t="s">
        <v>71</v>
      </c>
      <c r="M39" s="2"/>
      <c r="N39" s="2"/>
    </row>
    <row r="40" spans="1:14" x14ac:dyDescent="0.25">
      <c r="A40" s="15" t="s">
        <v>190</v>
      </c>
      <c r="B40" s="22"/>
      <c r="C40" s="23"/>
      <c r="D40" s="11"/>
      <c r="E40" s="20"/>
      <c r="F40" s="20"/>
      <c r="G40" s="26"/>
      <c r="H40" s="26"/>
      <c r="I40" s="27"/>
      <c r="J40" s="26"/>
      <c r="K40" s="26"/>
      <c r="L40" s="30"/>
      <c r="M40" s="2"/>
      <c r="N40" s="2"/>
    </row>
    <row r="41" spans="1:14" x14ac:dyDescent="0.25">
      <c r="A41" s="15" t="s">
        <v>191</v>
      </c>
      <c r="B41" s="22" t="s">
        <v>72</v>
      </c>
      <c r="C41" s="19" t="s">
        <v>73</v>
      </c>
      <c r="D41" s="11"/>
      <c r="E41" s="20">
        <v>5591098</v>
      </c>
      <c r="F41" s="20">
        <v>9083709</v>
      </c>
      <c r="G41" s="26">
        <v>23290473</v>
      </c>
      <c r="H41" s="26">
        <v>41874</v>
      </c>
      <c r="I41" s="27">
        <v>39802</v>
      </c>
      <c r="J41" s="26">
        <v>32209915</v>
      </c>
      <c r="K41" s="26">
        <v>54578</v>
      </c>
      <c r="L41" s="30" t="s">
        <v>74</v>
      </c>
      <c r="M41" s="2"/>
      <c r="N41" s="2"/>
    </row>
    <row r="42" spans="1:14" x14ac:dyDescent="0.25">
      <c r="A42" s="15" t="s">
        <v>190</v>
      </c>
      <c r="B42" s="22"/>
      <c r="C42" s="16" t="s">
        <v>5</v>
      </c>
      <c r="D42" s="11"/>
      <c r="E42" s="20"/>
      <c r="F42" s="20"/>
      <c r="G42" s="26"/>
      <c r="H42" s="26"/>
      <c r="I42" s="27"/>
      <c r="J42" s="26"/>
      <c r="K42" s="26"/>
      <c r="L42" s="30"/>
      <c r="M42" s="2"/>
      <c r="N42" s="2"/>
    </row>
    <row r="43" spans="1:14" x14ac:dyDescent="0.25">
      <c r="A43" s="15" t="s">
        <v>191</v>
      </c>
      <c r="B43" s="22" t="s">
        <v>75</v>
      </c>
      <c r="C43" s="16" t="s">
        <v>175</v>
      </c>
      <c r="D43" s="11"/>
      <c r="E43" s="20">
        <v>383831743</v>
      </c>
      <c r="F43" s="20">
        <v>684126041</v>
      </c>
      <c r="G43" s="26">
        <f>G44+G45</f>
        <v>1167111476</v>
      </c>
      <c r="H43" s="26">
        <f>H44+H45</f>
        <v>1368141</v>
      </c>
      <c r="I43" s="27">
        <f>I44+I45</f>
        <v>1817521</v>
      </c>
      <c r="J43" s="26">
        <f>J44+J45</f>
        <v>1785495064</v>
      </c>
      <c r="K43" s="26">
        <f>K44+K45</f>
        <v>2170398</v>
      </c>
      <c r="L43" s="30" t="s">
        <v>176</v>
      </c>
      <c r="M43" s="2"/>
      <c r="N43" s="2"/>
    </row>
    <row r="44" spans="1:14" x14ac:dyDescent="0.25">
      <c r="A44" s="15" t="s">
        <v>191</v>
      </c>
      <c r="B44" s="22" t="s">
        <v>76</v>
      </c>
      <c r="C44" s="19" t="s">
        <v>77</v>
      </c>
      <c r="D44" s="11"/>
      <c r="E44" s="20">
        <f>2249682+381582061+231400527</f>
        <v>615232270</v>
      </c>
      <c r="F44" s="20">
        <f>6983514+677142527+519313417</f>
        <v>1203439458</v>
      </c>
      <c r="G44" s="26">
        <v>15706250</v>
      </c>
      <c r="H44" s="26">
        <v>14327</v>
      </c>
      <c r="I44" s="27">
        <v>47742</v>
      </c>
      <c r="J44" s="26">
        <v>18388764</v>
      </c>
      <c r="K44" s="26">
        <v>35154</v>
      </c>
      <c r="L44" s="30" t="s">
        <v>78</v>
      </c>
      <c r="M44" s="2"/>
      <c r="N44" s="2"/>
    </row>
    <row r="45" spans="1:14" x14ac:dyDescent="0.25">
      <c r="A45" s="15" t="s">
        <v>191</v>
      </c>
      <c r="B45" s="22" t="s">
        <v>79</v>
      </c>
      <c r="C45" s="19" t="s">
        <v>171</v>
      </c>
      <c r="D45" s="11"/>
      <c r="E45" s="20">
        <f>692416+230708111</f>
        <v>231400527</v>
      </c>
      <c r="F45" s="20">
        <f>1930748+517382669</f>
        <v>519313417</v>
      </c>
      <c r="G45" s="26">
        <v>1151405226</v>
      </c>
      <c r="H45" s="26">
        <v>1353814</v>
      </c>
      <c r="I45" s="27">
        <v>1769779</v>
      </c>
      <c r="J45" s="26">
        <v>1767106300</v>
      </c>
      <c r="K45" s="26">
        <v>2135244</v>
      </c>
      <c r="L45" s="30" t="s">
        <v>80</v>
      </c>
      <c r="M45" s="2"/>
      <c r="N45" s="2"/>
    </row>
    <row r="46" spans="1:14" x14ac:dyDescent="0.25">
      <c r="A46" s="15" t="s">
        <v>190</v>
      </c>
      <c r="B46" s="22"/>
      <c r="C46" s="16"/>
      <c r="D46" s="11"/>
      <c r="E46" s="20"/>
      <c r="F46" s="20"/>
      <c r="G46" s="26"/>
      <c r="H46" s="26"/>
      <c r="I46" s="27"/>
      <c r="J46" s="26"/>
      <c r="K46" s="26"/>
      <c r="L46" s="30"/>
      <c r="M46" s="2"/>
      <c r="N46" s="2"/>
    </row>
    <row r="47" spans="1:14" x14ac:dyDescent="0.25">
      <c r="A47" s="15" t="s">
        <v>191</v>
      </c>
      <c r="B47" s="22" t="s">
        <v>81</v>
      </c>
      <c r="C47" s="19" t="s">
        <v>82</v>
      </c>
      <c r="D47" s="11"/>
      <c r="E47" s="20">
        <v>744839</v>
      </c>
      <c r="F47" s="20">
        <v>569588</v>
      </c>
      <c r="G47" s="26">
        <v>1240337</v>
      </c>
      <c r="H47" s="26">
        <v>1175</v>
      </c>
      <c r="I47" s="27">
        <v>2071</v>
      </c>
      <c r="J47" s="26">
        <v>1795999</v>
      </c>
      <c r="K47" s="26">
        <v>2975</v>
      </c>
      <c r="L47" s="30" t="s">
        <v>173</v>
      </c>
      <c r="M47" s="2"/>
      <c r="N47" s="2"/>
    </row>
    <row r="48" spans="1:14" x14ac:dyDescent="0.25">
      <c r="A48" s="15" t="s">
        <v>190</v>
      </c>
      <c r="B48" s="22"/>
      <c r="C48" s="23"/>
      <c r="D48" s="11"/>
      <c r="E48" s="20"/>
      <c r="F48" s="20"/>
      <c r="G48" s="26"/>
      <c r="H48" s="26"/>
      <c r="I48" s="27"/>
      <c r="J48" s="26"/>
      <c r="K48" s="26"/>
      <c r="L48" s="30"/>
      <c r="M48" s="2"/>
      <c r="N48" s="2"/>
    </row>
    <row r="49" spans="1:14" x14ac:dyDescent="0.25">
      <c r="A49" s="15" t="s">
        <v>191</v>
      </c>
      <c r="B49" s="22" t="s">
        <v>83</v>
      </c>
      <c r="C49" s="19" t="s">
        <v>40</v>
      </c>
      <c r="D49" s="11"/>
      <c r="E49" s="20">
        <v>67357</v>
      </c>
      <c r="F49" s="20">
        <v>185764</v>
      </c>
      <c r="G49" s="26">
        <v>2166173</v>
      </c>
      <c r="H49" s="26">
        <v>1791</v>
      </c>
      <c r="I49" s="27">
        <v>1482</v>
      </c>
      <c r="J49" s="26">
        <v>1068995</v>
      </c>
      <c r="K49" s="26">
        <v>1176</v>
      </c>
      <c r="L49" s="30" t="s">
        <v>174</v>
      </c>
      <c r="M49" s="2"/>
      <c r="N49" s="2"/>
    </row>
    <row r="50" spans="1:14" x14ac:dyDescent="0.25">
      <c r="A50" s="15" t="s">
        <v>190</v>
      </c>
      <c r="B50" s="22"/>
      <c r="C50" s="23"/>
      <c r="D50" s="11"/>
      <c r="E50" s="20"/>
      <c r="F50" s="20"/>
      <c r="G50" s="26"/>
      <c r="H50" s="26"/>
      <c r="I50" s="27"/>
      <c r="J50" s="26"/>
      <c r="K50" s="26"/>
      <c r="L50" s="30"/>
      <c r="M50" s="2"/>
      <c r="N50" s="2"/>
    </row>
    <row r="51" spans="1:14" x14ac:dyDescent="0.25">
      <c r="A51" s="15" t="s">
        <v>191</v>
      </c>
      <c r="B51" s="22" t="s">
        <v>84</v>
      </c>
      <c r="C51" s="19" t="s">
        <v>85</v>
      </c>
      <c r="D51" s="11"/>
      <c r="E51" s="20">
        <v>7093506</v>
      </c>
      <c r="F51" s="20">
        <v>3210411</v>
      </c>
      <c r="G51" s="26">
        <v>3168131</v>
      </c>
      <c r="H51" s="26">
        <v>3295</v>
      </c>
      <c r="I51" s="27">
        <v>2168</v>
      </c>
      <c r="J51" s="26">
        <v>2609132</v>
      </c>
      <c r="K51" s="26">
        <v>1876</v>
      </c>
      <c r="L51" s="30" t="s">
        <v>86</v>
      </c>
      <c r="M51" s="2"/>
      <c r="N51" s="2"/>
    </row>
    <row r="52" spans="1:14" x14ac:dyDescent="0.25">
      <c r="A52" s="15" t="s">
        <v>190</v>
      </c>
      <c r="B52" s="22"/>
      <c r="C52" s="16"/>
      <c r="D52" s="11"/>
      <c r="E52" s="20"/>
      <c r="F52" s="20"/>
      <c r="G52" s="26"/>
      <c r="H52" s="26"/>
      <c r="I52" s="27"/>
      <c r="J52" s="26"/>
      <c r="K52" s="26"/>
      <c r="L52" s="30"/>
      <c r="M52" s="2"/>
      <c r="N52" s="2"/>
    </row>
    <row r="53" spans="1:14" x14ac:dyDescent="0.25">
      <c r="A53" s="15" t="s">
        <v>191</v>
      </c>
      <c r="B53" s="22"/>
      <c r="C53" s="16" t="s">
        <v>87</v>
      </c>
      <c r="D53" s="11"/>
      <c r="E53" s="20">
        <v>501475504</v>
      </c>
      <c r="F53" s="20">
        <v>1021378988</v>
      </c>
      <c r="G53" s="26">
        <f>G7+G27</f>
        <v>1855336649</v>
      </c>
      <c r="H53" s="26">
        <f>H7+H27</f>
        <v>2180777</v>
      </c>
      <c r="I53" s="27">
        <f>I7+I27</f>
        <v>2805070</v>
      </c>
      <c r="J53" s="26">
        <f>J7+J27</f>
        <v>2915862746</v>
      </c>
      <c r="K53" s="26">
        <f>K7+K27</f>
        <v>3253514</v>
      </c>
      <c r="L53" s="30" t="s">
        <v>88</v>
      </c>
      <c r="M53" s="2"/>
      <c r="N53" s="2"/>
    </row>
    <row r="54" spans="1:14" x14ac:dyDescent="0.25">
      <c r="A54" s="15" t="s">
        <v>190</v>
      </c>
      <c r="B54" s="22"/>
      <c r="C54" s="16"/>
      <c r="D54" s="11"/>
      <c r="E54" s="20"/>
      <c r="F54" s="20"/>
      <c r="G54" s="26"/>
      <c r="H54" s="26"/>
      <c r="I54" s="27"/>
      <c r="J54" s="26"/>
      <c r="K54" s="26"/>
      <c r="L54" s="30"/>
      <c r="M54" s="2"/>
      <c r="N54" s="2"/>
    </row>
    <row r="55" spans="1:14" x14ac:dyDescent="0.25">
      <c r="A55" s="15" t="s">
        <v>189</v>
      </c>
      <c r="B55" s="38" t="s">
        <v>94</v>
      </c>
      <c r="C55" s="10"/>
      <c r="D55" s="11"/>
      <c r="E55" s="11"/>
      <c r="F55" s="12"/>
      <c r="G55" s="10"/>
      <c r="H55" s="10"/>
      <c r="I55" s="13"/>
      <c r="J55" s="10"/>
      <c r="K55" s="10"/>
      <c r="L55" s="56" t="s">
        <v>186</v>
      </c>
      <c r="M55" s="2"/>
      <c r="N55" s="2"/>
    </row>
    <row r="56" spans="1:14" x14ac:dyDescent="0.25">
      <c r="A56" s="15" t="s">
        <v>189</v>
      </c>
      <c r="B56" s="38" t="s">
        <v>95</v>
      </c>
      <c r="C56" s="10"/>
      <c r="D56" s="11"/>
      <c r="E56" s="11"/>
      <c r="F56" s="12"/>
      <c r="G56" s="10"/>
      <c r="H56" s="10"/>
      <c r="I56" s="13"/>
      <c r="J56" s="10"/>
      <c r="K56" s="10"/>
      <c r="L56" s="56" t="s">
        <v>187</v>
      </c>
      <c r="M56" s="2"/>
      <c r="N56" s="2"/>
    </row>
    <row r="57" spans="1:14" x14ac:dyDescent="0.25">
      <c r="A57" s="15" t="s">
        <v>190</v>
      </c>
      <c r="B57" s="17"/>
      <c r="C57" s="16"/>
      <c r="D57" s="11"/>
      <c r="E57" s="11"/>
      <c r="F57" s="12"/>
      <c r="G57" s="16"/>
      <c r="H57" s="16"/>
      <c r="I57" s="13"/>
      <c r="J57" s="16"/>
      <c r="K57" s="16"/>
      <c r="L57" s="57"/>
      <c r="M57" s="2"/>
      <c r="N57" s="2"/>
    </row>
    <row r="58" spans="1:14" x14ac:dyDescent="0.25">
      <c r="A58" s="15" t="s">
        <v>189</v>
      </c>
      <c r="B58" s="38"/>
      <c r="C58" s="39" t="s">
        <v>96</v>
      </c>
      <c r="D58" s="11"/>
      <c r="E58" s="40">
        <v>1997</v>
      </c>
      <c r="F58" s="41"/>
      <c r="G58" s="42" t="s">
        <v>3</v>
      </c>
      <c r="H58" s="42">
        <v>2000</v>
      </c>
      <c r="I58" s="43">
        <v>2001</v>
      </c>
      <c r="J58" s="42" t="s">
        <v>179</v>
      </c>
      <c r="K58" s="42" t="s">
        <v>188</v>
      </c>
      <c r="L58" s="44" t="s">
        <v>172</v>
      </c>
      <c r="M58" s="2"/>
      <c r="N58" s="2"/>
    </row>
    <row r="59" spans="1:14" x14ac:dyDescent="0.25">
      <c r="A59" s="15" t="s">
        <v>190</v>
      </c>
      <c r="B59" s="17"/>
      <c r="C59" s="23"/>
      <c r="D59" s="11"/>
      <c r="E59" s="20"/>
      <c r="F59" s="20">
        <v>1020243354</v>
      </c>
      <c r="G59" s="26"/>
      <c r="H59" s="26"/>
      <c r="I59" s="27"/>
      <c r="J59" s="26"/>
      <c r="K59" s="26"/>
      <c r="L59" s="30"/>
      <c r="M59" s="2"/>
      <c r="N59" s="2"/>
    </row>
    <row r="60" spans="1:14" x14ac:dyDescent="0.25">
      <c r="A60" s="15" t="s">
        <v>190</v>
      </c>
      <c r="B60" s="17"/>
      <c r="C60" s="16" t="s">
        <v>5</v>
      </c>
      <c r="D60" s="11"/>
      <c r="E60" s="20"/>
      <c r="F60" s="20"/>
      <c r="G60" s="26"/>
      <c r="H60" s="26"/>
      <c r="I60" s="27"/>
      <c r="J60" s="26"/>
      <c r="K60" s="26"/>
      <c r="L60" s="30"/>
      <c r="M60" s="2"/>
      <c r="N60" s="2"/>
    </row>
    <row r="61" spans="1:14" x14ac:dyDescent="0.25">
      <c r="A61" s="15" t="s">
        <v>192</v>
      </c>
      <c r="B61" s="17" t="s">
        <v>97</v>
      </c>
      <c r="C61" s="19" t="s">
        <v>98</v>
      </c>
      <c r="D61" s="11"/>
      <c r="E61" s="20">
        <v>167716782</v>
      </c>
      <c r="F61" s="20">
        <v>391085056</v>
      </c>
      <c r="G61" s="26">
        <f>SUM(G63:G77)</f>
        <v>766407502</v>
      </c>
      <c r="H61" s="26">
        <f>SUM(H63:H77)</f>
        <v>932856</v>
      </c>
      <c r="I61" s="27">
        <f>SUM(I63:I77)</f>
        <v>1393887</v>
      </c>
      <c r="J61" s="26">
        <f>SUM(J63:J77)</f>
        <v>1464307486</v>
      </c>
      <c r="K61" s="26">
        <f>SUM(K63:K77)</f>
        <v>1371305</v>
      </c>
      <c r="L61" s="30" t="s">
        <v>99</v>
      </c>
      <c r="M61" s="2"/>
      <c r="N61" s="2"/>
    </row>
    <row r="62" spans="1:14" x14ac:dyDescent="0.25">
      <c r="A62" s="15" t="s">
        <v>190</v>
      </c>
      <c r="B62" s="17"/>
      <c r="C62" s="16"/>
      <c r="D62" s="11"/>
      <c r="E62" s="20"/>
      <c r="F62" s="20"/>
      <c r="G62" s="26"/>
      <c r="H62" s="26"/>
      <c r="I62" s="27"/>
      <c r="J62" s="26"/>
      <c r="K62" s="26"/>
      <c r="L62" s="30"/>
      <c r="M62" s="2"/>
      <c r="N62" s="2"/>
    </row>
    <row r="63" spans="1:14" x14ac:dyDescent="0.25">
      <c r="A63" s="15" t="s">
        <v>192</v>
      </c>
      <c r="B63" s="17" t="s">
        <v>100</v>
      </c>
      <c r="C63" s="19" t="s">
        <v>101</v>
      </c>
      <c r="D63" s="11"/>
      <c r="E63" s="20">
        <v>96045484</v>
      </c>
      <c r="F63" s="20">
        <v>264212801</v>
      </c>
      <c r="G63" s="26">
        <v>532021077</v>
      </c>
      <c r="H63" s="26">
        <v>687644</v>
      </c>
      <c r="I63" s="27">
        <v>1119355</v>
      </c>
      <c r="J63" s="26">
        <v>1171196497</v>
      </c>
      <c r="K63" s="26">
        <v>1101179</v>
      </c>
      <c r="L63" s="30" t="s">
        <v>102</v>
      </c>
      <c r="M63" s="2"/>
      <c r="N63" s="2"/>
    </row>
    <row r="64" spans="1:14" x14ac:dyDescent="0.25">
      <c r="A64" s="15" t="s">
        <v>190</v>
      </c>
      <c r="B64" s="17"/>
      <c r="C64" s="16"/>
      <c r="D64" s="11"/>
      <c r="E64" s="20"/>
      <c r="F64" s="20"/>
      <c r="G64" s="26"/>
      <c r="H64" s="26"/>
      <c r="I64" s="27"/>
      <c r="J64" s="26"/>
      <c r="K64" s="26"/>
      <c r="L64" s="30"/>
      <c r="M64" s="2"/>
      <c r="N64" s="2"/>
    </row>
    <row r="65" spans="1:14" x14ac:dyDescent="0.25">
      <c r="A65" s="15" t="s">
        <v>192</v>
      </c>
      <c r="B65" s="17" t="s">
        <v>103</v>
      </c>
      <c r="C65" s="19" t="s">
        <v>104</v>
      </c>
      <c r="D65" s="11"/>
      <c r="E65" s="20">
        <v>32930115</v>
      </c>
      <c r="F65" s="20">
        <v>61105885</v>
      </c>
      <c r="G65" s="26">
        <v>110422173</v>
      </c>
      <c r="H65" s="26">
        <v>126733</v>
      </c>
      <c r="I65" s="27">
        <v>112096</v>
      </c>
      <c r="J65" s="26">
        <v>111561679</v>
      </c>
      <c r="K65" s="26">
        <v>111133</v>
      </c>
      <c r="L65" s="30" t="s">
        <v>105</v>
      </c>
      <c r="M65" s="2"/>
      <c r="N65" s="2"/>
    </row>
    <row r="66" spans="1:14" x14ac:dyDescent="0.25">
      <c r="A66" s="15" t="s">
        <v>190</v>
      </c>
      <c r="B66" s="17"/>
      <c r="C66" s="23"/>
      <c r="D66" s="11"/>
      <c r="E66" s="20"/>
      <c r="F66" s="20"/>
      <c r="G66" s="26"/>
      <c r="H66" s="26"/>
      <c r="I66" s="27"/>
      <c r="J66" s="26"/>
      <c r="K66" s="26"/>
      <c r="L66" s="30"/>
      <c r="M66" s="2"/>
      <c r="N66" s="2"/>
    </row>
    <row r="67" spans="1:14" x14ac:dyDescent="0.25">
      <c r="A67" s="15" t="s">
        <v>192</v>
      </c>
      <c r="B67" s="17" t="s">
        <v>106</v>
      </c>
      <c r="C67" s="19" t="s">
        <v>107</v>
      </c>
      <c r="D67" s="11"/>
      <c r="E67" s="20">
        <v>10166008</v>
      </c>
      <c r="F67" s="20">
        <v>24890706</v>
      </c>
      <c r="G67" s="26">
        <v>16186606</v>
      </c>
      <c r="H67" s="26">
        <v>13183</v>
      </c>
      <c r="I67" s="27">
        <v>24570</v>
      </c>
      <c r="J67" s="26">
        <v>21136833</v>
      </c>
      <c r="K67" s="26">
        <v>33895</v>
      </c>
      <c r="L67" s="30" t="s">
        <v>108</v>
      </c>
      <c r="M67" s="2"/>
      <c r="N67" s="2"/>
    </row>
    <row r="68" spans="1:14" x14ac:dyDescent="0.25">
      <c r="A68" s="15" t="s">
        <v>190</v>
      </c>
      <c r="B68" s="17"/>
      <c r="C68" s="16"/>
      <c r="D68" s="11"/>
      <c r="E68" s="20"/>
      <c r="F68" s="20"/>
      <c r="G68" s="26"/>
      <c r="H68" s="26"/>
      <c r="I68" s="27"/>
      <c r="J68" s="26"/>
      <c r="K68" s="26"/>
      <c r="L68" s="30"/>
      <c r="M68" s="2"/>
      <c r="N68" s="2"/>
    </row>
    <row r="69" spans="1:14" x14ac:dyDescent="0.25">
      <c r="A69" s="15" t="s">
        <v>192</v>
      </c>
      <c r="B69" s="17" t="s">
        <v>109</v>
      </c>
      <c r="C69" s="19" t="s">
        <v>110</v>
      </c>
      <c r="D69" s="11"/>
      <c r="E69" s="20">
        <v>895846</v>
      </c>
      <c r="F69" s="20">
        <v>1792474</v>
      </c>
      <c r="G69" s="26">
        <v>2458141</v>
      </c>
      <c r="H69" s="26">
        <v>4577</v>
      </c>
      <c r="I69" s="27">
        <v>10670</v>
      </c>
      <c r="J69" s="26">
        <v>13885100</v>
      </c>
      <c r="K69" s="26">
        <v>6398</v>
      </c>
      <c r="L69" s="30" t="s">
        <v>111</v>
      </c>
      <c r="M69" s="2"/>
      <c r="N69" s="2"/>
    </row>
    <row r="70" spans="1:14" x14ac:dyDescent="0.25">
      <c r="A70" s="15" t="s">
        <v>190</v>
      </c>
      <c r="B70" s="17"/>
      <c r="C70" s="16"/>
      <c r="D70" s="11"/>
      <c r="E70" s="20"/>
      <c r="F70" s="20"/>
      <c r="G70" s="26"/>
      <c r="H70" s="26"/>
      <c r="I70" s="27"/>
      <c r="J70" s="26"/>
      <c r="K70" s="26"/>
      <c r="L70" s="30"/>
      <c r="M70" s="2"/>
      <c r="N70" s="2"/>
    </row>
    <row r="71" spans="1:14" x14ac:dyDescent="0.25">
      <c r="A71" s="15" t="s">
        <v>192</v>
      </c>
      <c r="B71" s="17" t="s">
        <v>112</v>
      </c>
      <c r="C71" s="19" t="s">
        <v>113</v>
      </c>
      <c r="D71" s="11"/>
      <c r="E71" s="20">
        <v>5922795</v>
      </c>
      <c r="F71" s="20">
        <v>13241960</v>
      </c>
      <c r="G71" s="26">
        <v>54226286</v>
      </c>
      <c r="H71" s="26">
        <v>44508</v>
      </c>
      <c r="I71" s="27">
        <v>57473</v>
      </c>
      <c r="J71" s="26">
        <v>67808211</v>
      </c>
      <c r="K71" s="26">
        <v>61299</v>
      </c>
      <c r="L71" s="30" t="s">
        <v>114</v>
      </c>
      <c r="M71" s="2"/>
      <c r="N71" s="2"/>
    </row>
    <row r="72" spans="1:14" x14ac:dyDescent="0.25">
      <c r="A72" s="15" t="s">
        <v>190</v>
      </c>
      <c r="B72" s="21"/>
      <c r="C72" s="19" t="s">
        <v>5</v>
      </c>
      <c r="D72" s="11"/>
      <c r="E72" s="20"/>
      <c r="F72" s="20"/>
      <c r="G72" s="26"/>
      <c r="H72" s="26"/>
      <c r="I72" s="27"/>
      <c r="J72" s="26"/>
      <c r="K72" s="26"/>
      <c r="L72" s="30"/>
      <c r="M72" s="2"/>
      <c r="N72" s="2"/>
    </row>
    <row r="73" spans="1:14" x14ac:dyDescent="0.25">
      <c r="A73" s="15" t="s">
        <v>192</v>
      </c>
      <c r="B73" s="17" t="s">
        <v>115</v>
      </c>
      <c r="C73" s="19" t="s">
        <v>116</v>
      </c>
      <c r="D73" s="11"/>
      <c r="E73" s="20">
        <v>2730996</v>
      </c>
      <c r="F73" s="20">
        <v>8746550</v>
      </c>
      <c r="G73" s="26">
        <v>16247831</v>
      </c>
      <c r="H73" s="26">
        <v>20687</v>
      </c>
      <c r="I73" s="27">
        <v>41005</v>
      </c>
      <c r="J73" s="26">
        <v>35478791</v>
      </c>
      <c r="K73" s="26">
        <v>24836</v>
      </c>
      <c r="L73" s="30" t="s">
        <v>117</v>
      </c>
      <c r="M73" s="2"/>
      <c r="N73" s="2"/>
    </row>
    <row r="74" spans="1:14" x14ac:dyDescent="0.25">
      <c r="A74" s="15" t="s">
        <v>190</v>
      </c>
      <c r="B74" s="17"/>
      <c r="C74" s="23"/>
      <c r="D74" s="11"/>
      <c r="E74" s="20"/>
      <c r="F74" s="20"/>
      <c r="G74" s="26"/>
      <c r="H74" s="26"/>
      <c r="I74" s="27"/>
      <c r="J74" s="26"/>
      <c r="K74" s="26"/>
      <c r="L74" s="30"/>
      <c r="M74" s="2"/>
      <c r="N74" s="2"/>
    </row>
    <row r="75" spans="1:14" x14ac:dyDescent="0.25">
      <c r="A75" s="15" t="s">
        <v>192</v>
      </c>
      <c r="B75" s="17" t="s">
        <v>118</v>
      </c>
      <c r="C75" s="19" t="s">
        <v>119</v>
      </c>
      <c r="D75" s="11"/>
      <c r="E75" s="20">
        <v>14585759</v>
      </c>
      <c r="F75" s="20">
        <v>17014231</v>
      </c>
      <c r="G75" s="26">
        <v>33441242</v>
      </c>
      <c r="H75" s="26">
        <v>33311</v>
      </c>
      <c r="I75" s="27">
        <v>27536</v>
      </c>
      <c r="J75" s="26">
        <v>43068055</v>
      </c>
      <c r="K75" s="26">
        <v>32465</v>
      </c>
      <c r="L75" s="30" t="s">
        <v>120</v>
      </c>
      <c r="M75" s="2"/>
      <c r="N75" s="2"/>
    </row>
    <row r="76" spans="1:14" x14ac:dyDescent="0.25">
      <c r="A76" s="15" t="s">
        <v>190</v>
      </c>
      <c r="B76" s="17"/>
      <c r="C76" s="23"/>
      <c r="D76" s="11"/>
      <c r="E76" s="20"/>
      <c r="F76" s="20"/>
      <c r="G76" s="26"/>
      <c r="H76" s="26"/>
      <c r="I76" s="27"/>
      <c r="J76" s="26"/>
      <c r="K76" s="26"/>
      <c r="L76" s="30"/>
      <c r="M76" s="2"/>
      <c r="N76" s="2"/>
    </row>
    <row r="77" spans="1:14" x14ac:dyDescent="0.25">
      <c r="A77" s="15" t="s">
        <v>192</v>
      </c>
      <c r="B77" s="17" t="s">
        <v>121</v>
      </c>
      <c r="C77" s="19" t="s">
        <v>122</v>
      </c>
      <c r="D77" s="11"/>
      <c r="E77" s="20">
        <v>4439779</v>
      </c>
      <c r="F77" s="20">
        <v>80449</v>
      </c>
      <c r="G77" s="26">
        <v>1404146</v>
      </c>
      <c r="H77" s="26">
        <v>2213</v>
      </c>
      <c r="I77" s="27">
        <v>1182</v>
      </c>
      <c r="J77" s="26">
        <v>172320</v>
      </c>
      <c r="K77" s="26">
        <v>100</v>
      </c>
      <c r="L77" s="30" t="s">
        <v>123</v>
      </c>
      <c r="M77" s="2"/>
      <c r="N77" s="2"/>
    </row>
    <row r="78" spans="1:14" x14ac:dyDescent="0.25">
      <c r="A78" s="15" t="s">
        <v>190</v>
      </c>
      <c r="B78" s="17"/>
      <c r="C78" s="19" t="s">
        <v>5</v>
      </c>
      <c r="D78" s="11"/>
      <c r="E78" s="20"/>
      <c r="F78" s="20"/>
      <c r="G78" s="26"/>
      <c r="H78" s="26"/>
      <c r="I78" s="27"/>
      <c r="J78" s="26"/>
      <c r="K78" s="26"/>
      <c r="L78" s="30"/>
      <c r="M78" s="2"/>
      <c r="N78" s="2"/>
    </row>
    <row r="79" spans="1:14" x14ac:dyDescent="0.25">
      <c r="A79" s="15" t="s">
        <v>192</v>
      </c>
      <c r="B79" s="29" t="s">
        <v>44</v>
      </c>
      <c r="C79" s="19" t="s">
        <v>124</v>
      </c>
      <c r="D79" s="11"/>
      <c r="E79" s="20">
        <v>268659971</v>
      </c>
      <c r="F79" s="20">
        <v>497174257</v>
      </c>
      <c r="G79" s="26">
        <f>SUM(G81:G91)</f>
        <v>723122104</v>
      </c>
      <c r="H79" s="26">
        <f>SUM(H81:H91)</f>
        <v>827758</v>
      </c>
      <c r="I79" s="27">
        <f>SUM(I81:I91)</f>
        <v>924376</v>
      </c>
      <c r="J79" s="26">
        <f>SUM(J81:J91)</f>
        <v>1149765290</v>
      </c>
      <c r="K79" s="26">
        <f>SUM(K81:K91)</f>
        <v>1121285</v>
      </c>
      <c r="L79" s="30" t="s">
        <v>125</v>
      </c>
      <c r="M79" s="2"/>
      <c r="N79" s="2"/>
    </row>
    <row r="80" spans="1:14" x14ac:dyDescent="0.25">
      <c r="A80" s="15" t="s">
        <v>190</v>
      </c>
      <c r="B80" s="17"/>
      <c r="C80" s="19" t="s">
        <v>5</v>
      </c>
      <c r="D80" s="11"/>
      <c r="E80" s="20"/>
      <c r="F80" s="20"/>
      <c r="G80" s="26"/>
      <c r="H80" s="26"/>
      <c r="I80" s="27"/>
      <c r="J80" s="26"/>
      <c r="K80" s="26"/>
      <c r="L80" s="30"/>
      <c r="M80" s="2"/>
      <c r="N80" s="2"/>
    </row>
    <row r="81" spans="1:14" x14ac:dyDescent="0.25">
      <c r="A81" s="15" t="s">
        <v>192</v>
      </c>
      <c r="B81" s="17" t="s">
        <v>126</v>
      </c>
      <c r="C81" s="19" t="s">
        <v>127</v>
      </c>
      <c r="D81" s="11"/>
      <c r="E81" s="20">
        <v>235286924</v>
      </c>
      <c r="F81" s="20">
        <v>409337890</v>
      </c>
      <c r="G81" s="26">
        <v>558374142</v>
      </c>
      <c r="H81" s="26">
        <v>649894</v>
      </c>
      <c r="I81" s="27">
        <v>720788</v>
      </c>
      <c r="J81" s="26">
        <v>926695975</v>
      </c>
      <c r="K81" s="26">
        <v>927362</v>
      </c>
      <c r="L81" s="30" t="s">
        <v>102</v>
      </c>
      <c r="M81" s="2"/>
      <c r="N81" s="2"/>
    </row>
    <row r="82" spans="1:14" x14ac:dyDescent="0.25">
      <c r="A82" s="15" t="s">
        <v>190</v>
      </c>
      <c r="B82" s="17"/>
      <c r="C82" s="19" t="s">
        <v>5</v>
      </c>
      <c r="D82" s="11"/>
      <c r="E82" s="20"/>
      <c r="F82" s="20"/>
      <c r="G82" s="26"/>
      <c r="H82" s="26"/>
      <c r="I82" s="27"/>
      <c r="J82" s="26"/>
      <c r="K82" s="26"/>
      <c r="L82" s="30"/>
      <c r="M82" s="2"/>
      <c r="N82" s="2"/>
    </row>
    <row r="83" spans="1:14" x14ac:dyDescent="0.25">
      <c r="A83" s="15" t="s">
        <v>192</v>
      </c>
      <c r="B83" s="17" t="s">
        <v>128</v>
      </c>
      <c r="C83" s="19" t="s">
        <v>129</v>
      </c>
      <c r="D83" s="11"/>
      <c r="E83" s="20">
        <v>20761183</v>
      </c>
      <c r="F83" s="20">
        <v>16189396</v>
      </c>
      <c r="G83" s="26">
        <v>76926444</v>
      </c>
      <c r="H83" s="26">
        <v>75411</v>
      </c>
      <c r="I83" s="27">
        <v>21720</v>
      </c>
      <c r="J83" s="26">
        <v>23074376</v>
      </c>
      <c r="K83" s="26">
        <v>31314</v>
      </c>
      <c r="L83" s="30" t="s">
        <v>105</v>
      </c>
      <c r="M83" s="2"/>
      <c r="N83" s="2"/>
    </row>
    <row r="84" spans="1:14" x14ac:dyDescent="0.25">
      <c r="A84" s="15" t="s">
        <v>190</v>
      </c>
      <c r="B84" s="17"/>
      <c r="C84" s="23"/>
      <c r="D84" s="11"/>
      <c r="E84" s="20"/>
      <c r="F84" s="20"/>
      <c r="G84" s="26"/>
      <c r="H84" s="26"/>
      <c r="I84" s="27"/>
      <c r="J84" s="26"/>
      <c r="K84" s="26"/>
      <c r="L84" s="30"/>
      <c r="M84" s="2"/>
      <c r="N84" s="2"/>
    </row>
    <row r="85" spans="1:14" x14ac:dyDescent="0.25">
      <c r="A85" s="15" t="s">
        <v>192</v>
      </c>
      <c r="B85" s="17" t="s">
        <v>130</v>
      </c>
      <c r="C85" s="19" t="s">
        <v>107</v>
      </c>
      <c r="D85" s="11"/>
      <c r="E85" s="20">
        <v>9626626</v>
      </c>
      <c r="F85" s="20">
        <v>41859105</v>
      </c>
      <c r="G85" s="26">
        <v>19927862</v>
      </c>
      <c r="H85" s="26">
        <v>18717</v>
      </c>
      <c r="I85" s="27">
        <v>36968</v>
      </c>
      <c r="J85" s="26">
        <v>39073085</v>
      </c>
      <c r="K85" s="26">
        <v>785</v>
      </c>
      <c r="L85" s="30" t="s">
        <v>108</v>
      </c>
      <c r="M85" s="2"/>
      <c r="N85" s="2"/>
    </row>
    <row r="86" spans="1:14" x14ac:dyDescent="0.25">
      <c r="A86" s="15" t="s">
        <v>190</v>
      </c>
      <c r="B86" s="17"/>
      <c r="C86" s="19" t="s">
        <v>5</v>
      </c>
      <c r="D86" s="11"/>
      <c r="E86" s="20"/>
      <c r="F86" s="20"/>
      <c r="G86" s="26"/>
      <c r="H86" s="26"/>
      <c r="I86" s="27"/>
      <c r="J86" s="26"/>
      <c r="K86" s="26"/>
      <c r="L86" s="30"/>
      <c r="M86" s="2"/>
      <c r="N86" s="2"/>
    </row>
    <row r="87" spans="1:14" x14ac:dyDescent="0.25">
      <c r="A87" s="15" t="s">
        <v>192</v>
      </c>
      <c r="B87" s="17" t="s">
        <v>131</v>
      </c>
      <c r="C87" s="19" t="s">
        <v>132</v>
      </c>
      <c r="D87" s="11"/>
      <c r="E87" s="20">
        <v>344975</v>
      </c>
      <c r="F87" s="20">
        <v>336410</v>
      </c>
      <c r="G87" s="26">
        <v>1396281</v>
      </c>
      <c r="H87" s="26">
        <v>1300</v>
      </c>
      <c r="I87" s="27">
        <v>1210</v>
      </c>
      <c r="J87" s="26">
        <v>2360343</v>
      </c>
      <c r="K87" s="26">
        <v>1444</v>
      </c>
      <c r="L87" s="30" t="s">
        <v>111</v>
      </c>
      <c r="M87" s="2"/>
      <c r="N87" s="2"/>
    </row>
    <row r="88" spans="1:14" x14ac:dyDescent="0.25">
      <c r="A88" s="15" t="s">
        <v>190</v>
      </c>
      <c r="B88" s="17"/>
      <c r="C88" s="16"/>
      <c r="D88" s="11"/>
      <c r="E88" s="20"/>
      <c r="F88" s="20"/>
      <c r="G88" s="26"/>
      <c r="H88" s="26"/>
      <c r="I88" s="27"/>
      <c r="J88" s="26"/>
      <c r="K88" s="26"/>
      <c r="L88" s="30"/>
      <c r="M88" s="2"/>
      <c r="N88" s="2"/>
    </row>
    <row r="89" spans="1:14" x14ac:dyDescent="0.25">
      <c r="A89" s="15" t="s">
        <v>192</v>
      </c>
      <c r="B89" s="17" t="s">
        <v>133</v>
      </c>
      <c r="C89" s="19" t="s">
        <v>116</v>
      </c>
      <c r="D89" s="11"/>
      <c r="E89" s="20">
        <v>1591707</v>
      </c>
      <c r="F89" s="20">
        <v>27390397</v>
      </c>
      <c r="G89" s="26">
        <v>55902091</v>
      </c>
      <c r="H89" s="26">
        <v>69157</v>
      </c>
      <c r="I89" s="27">
        <v>127009</v>
      </c>
      <c r="J89" s="26">
        <v>139272942</v>
      </c>
      <c r="K89" s="26">
        <v>160325</v>
      </c>
      <c r="L89" s="30" t="s">
        <v>117</v>
      </c>
      <c r="M89" s="2"/>
      <c r="N89" s="2"/>
    </row>
    <row r="90" spans="1:14" x14ac:dyDescent="0.25">
      <c r="A90" s="15" t="s">
        <v>190</v>
      </c>
      <c r="B90" s="17"/>
      <c r="C90" s="19"/>
      <c r="D90" s="11"/>
      <c r="E90" s="20"/>
      <c r="F90" s="20"/>
      <c r="G90" s="26"/>
      <c r="H90" s="26"/>
      <c r="I90" s="27"/>
      <c r="J90" s="26"/>
      <c r="K90" s="26"/>
      <c r="L90" s="30"/>
      <c r="M90" s="2"/>
      <c r="N90" s="2"/>
    </row>
    <row r="91" spans="1:14" x14ac:dyDescent="0.25">
      <c r="A91" s="15" t="s">
        <v>192</v>
      </c>
      <c r="B91" s="17" t="s">
        <v>134</v>
      </c>
      <c r="C91" s="19" t="s">
        <v>135</v>
      </c>
      <c r="D91" s="11"/>
      <c r="E91" s="20">
        <v>1048556</v>
      </c>
      <c r="F91" s="20">
        <v>2061059</v>
      </c>
      <c r="G91" s="26">
        <v>10595284</v>
      </c>
      <c r="H91" s="26">
        <v>13279</v>
      </c>
      <c r="I91" s="27">
        <v>16681</v>
      </c>
      <c r="J91" s="26">
        <v>19288569</v>
      </c>
      <c r="K91" s="26">
        <v>55</v>
      </c>
      <c r="L91" s="30" t="s">
        <v>184</v>
      </c>
      <c r="M91" s="2"/>
      <c r="N91" s="2"/>
    </row>
    <row r="92" spans="1:14" x14ac:dyDescent="0.25">
      <c r="A92" s="15" t="s">
        <v>190</v>
      </c>
      <c r="B92" s="17"/>
      <c r="C92" s="16"/>
      <c r="D92" s="11"/>
      <c r="E92" s="20"/>
      <c r="F92" s="20"/>
      <c r="G92" s="26"/>
      <c r="H92" s="26"/>
      <c r="I92" s="27"/>
      <c r="J92" s="26"/>
      <c r="K92" s="26"/>
      <c r="L92" s="30"/>
      <c r="M92" s="2"/>
      <c r="N92" s="2"/>
    </row>
    <row r="93" spans="1:14" x14ac:dyDescent="0.25">
      <c r="A93" s="15" t="s">
        <v>192</v>
      </c>
      <c r="B93" s="17" t="s">
        <v>136</v>
      </c>
      <c r="C93" s="19" t="s">
        <v>137</v>
      </c>
      <c r="D93" s="11"/>
      <c r="E93" s="20">
        <v>65098752</v>
      </c>
      <c r="F93" s="20">
        <v>131984040</v>
      </c>
      <c r="G93" s="26">
        <f>G95+G99+G101+G103-G105+G107</f>
        <v>365807043</v>
      </c>
      <c r="H93" s="26">
        <f>H95+H99+H101+H103-H105+H107</f>
        <v>420163</v>
      </c>
      <c r="I93" s="27">
        <f>I95+I99+I101+I103-I105+I107</f>
        <v>486807</v>
      </c>
      <c r="J93" s="26">
        <f>J95+J99+J101+J103-J105+J107</f>
        <v>301789960</v>
      </c>
      <c r="K93" s="26">
        <f>K95+K99+K101+K103-K105+K107</f>
        <v>760924</v>
      </c>
      <c r="L93" s="30" t="s">
        <v>185</v>
      </c>
      <c r="M93" s="2"/>
      <c r="N93" s="2"/>
    </row>
    <row r="94" spans="1:14" x14ac:dyDescent="0.25">
      <c r="A94" s="15" t="s">
        <v>190</v>
      </c>
      <c r="B94" s="17"/>
      <c r="C94" s="16"/>
      <c r="D94" s="11"/>
      <c r="E94" s="20"/>
      <c r="F94" s="20"/>
      <c r="G94" s="26"/>
      <c r="H94" s="26"/>
      <c r="I94" s="27"/>
      <c r="J94" s="26"/>
      <c r="K94" s="26"/>
      <c r="L94" s="30"/>
      <c r="M94" s="2"/>
      <c r="N94" s="2"/>
    </row>
    <row r="95" spans="1:14" x14ac:dyDescent="0.25">
      <c r="A95" s="15" t="s">
        <v>192</v>
      </c>
      <c r="B95" s="17" t="s">
        <v>138</v>
      </c>
      <c r="C95" s="16" t="s">
        <v>139</v>
      </c>
      <c r="D95" s="11"/>
      <c r="E95" s="20">
        <v>28483800</v>
      </c>
      <c r="F95" s="20">
        <v>54979172</v>
      </c>
      <c r="G95" s="26">
        <f>G96-G97</f>
        <v>168317574</v>
      </c>
      <c r="H95" s="26">
        <f>H96-H97</f>
        <v>188075</v>
      </c>
      <c r="I95" s="27">
        <f>I96-I97</f>
        <v>270140</v>
      </c>
      <c r="J95" s="26">
        <f>J96-J97</f>
        <v>250235397</v>
      </c>
      <c r="K95" s="26">
        <f>K96-K97</f>
        <v>340360</v>
      </c>
      <c r="L95" s="30" t="s">
        <v>140</v>
      </c>
      <c r="M95" s="2"/>
      <c r="N95" s="2"/>
    </row>
    <row r="96" spans="1:14" x14ac:dyDescent="0.25">
      <c r="A96" s="15" t="s">
        <v>192</v>
      </c>
      <c r="B96" s="17" t="s">
        <v>141</v>
      </c>
      <c r="C96" s="19" t="s">
        <v>142</v>
      </c>
      <c r="D96" s="11"/>
      <c r="E96" s="20">
        <v>31267300</v>
      </c>
      <c r="F96" s="20">
        <v>61717155</v>
      </c>
      <c r="G96" s="26">
        <v>174467700</v>
      </c>
      <c r="H96" s="26">
        <v>190979</v>
      </c>
      <c r="I96" s="27">
        <v>278977</v>
      </c>
      <c r="J96" s="26">
        <v>261472279</v>
      </c>
      <c r="K96" s="26">
        <v>354894</v>
      </c>
      <c r="L96" s="30" t="s">
        <v>143</v>
      </c>
      <c r="M96" s="2"/>
      <c r="N96" s="2"/>
    </row>
    <row r="97" spans="1:14" x14ac:dyDescent="0.25">
      <c r="A97" s="15" t="s">
        <v>192</v>
      </c>
      <c r="B97" s="17" t="s">
        <v>144</v>
      </c>
      <c r="C97" s="16" t="s">
        <v>145</v>
      </c>
      <c r="D97" s="11"/>
      <c r="E97" s="20">
        <v>2783500</v>
      </c>
      <c r="F97" s="20">
        <v>6737983</v>
      </c>
      <c r="G97" s="26">
        <v>6150126</v>
      </c>
      <c r="H97" s="26">
        <v>2904</v>
      </c>
      <c r="I97" s="27">
        <v>8837</v>
      </c>
      <c r="J97" s="26">
        <v>11236882</v>
      </c>
      <c r="K97" s="26">
        <v>14534</v>
      </c>
      <c r="L97" s="30" t="s">
        <v>146</v>
      </c>
      <c r="M97" s="2"/>
      <c r="N97" s="2"/>
    </row>
    <row r="98" spans="1:14" x14ac:dyDescent="0.25">
      <c r="A98" s="15" t="s">
        <v>190</v>
      </c>
      <c r="B98" s="17"/>
      <c r="C98" s="16"/>
      <c r="D98" s="11"/>
      <c r="E98" s="20"/>
      <c r="F98" s="20"/>
      <c r="G98" s="26"/>
      <c r="H98" s="26"/>
      <c r="I98" s="27"/>
      <c r="J98" s="26"/>
      <c r="K98" s="26"/>
      <c r="L98" s="30"/>
      <c r="M98" s="2"/>
      <c r="N98" s="2"/>
    </row>
    <row r="99" spans="1:14" x14ac:dyDescent="0.25">
      <c r="A99" s="15" t="s">
        <v>192</v>
      </c>
      <c r="B99" s="17" t="s">
        <v>147</v>
      </c>
      <c r="C99" s="19" t="s">
        <v>148</v>
      </c>
      <c r="D99" s="11"/>
      <c r="E99" s="20">
        <v>13961518</v>
      </c>
      <c r="F99" s="20">
        <v>35493419</v>
      </c>
      <c r="G99" s="26">
        <v>83084043</v>
      </c>
      <c r="H99" s="26">
        <v>139805</v>
      </c>
      <c r="I99" s="27">
        <v>222040</v>
      </c>
      <c r="J99" s="26">
        <v>199296303</v>
      </c>
      <c r="K99" s="26">
        <v>236242</v>
      </c>
      <c r="L99" s="30" t="s">
        <v>149</v>
      </c>
      <c r="M99" s="2"/>
      <c r="N99" s="2"/>
    </row>
    <row r="100" spans="1:14" x14ac:dyDescent="0.25">
      <c r="A100" s="15" t="s">
        <v>190</v>
      </c>
      <c r="B100" s="17"/>
      <c r="C100" s="16"/>
      <c r="D100" s="11"/>
      <c r="E100" s="20"/>
      <c r="F100" s="20"/>
      <c r="G100" s="26"/>
      <c r="H100" s="26"/>
      <c r="I100" s="27"/>
      <c r="J100" s="26"/>
      <c r="K100" s="26"/>
      <c r="L100" s="30"/>
      <c r="M100" s="2"/>
      <c r="N100" s="2"/>
    </row>
    <row r="101" spans="1:14" x14ac:dyDescent="0.25">
      <c r="A101" s="15" t="s">
        <v>192</v>
      </c>
      <c r="B101" s="17" t="s">
        <v>150</v>
      </c>
      <c r="C101" s="19" t="s">
        <v>151</v>
      </c>
      <c r="D101" s="11"/>
      <c r="E101" s="20">
        <v>3055634</v>
      </c>
      <c r="F101" s="20">
        <v>10195201</v>
      </c>
      <c r="G101" s="26">
        <v>36682387</v>
      </c>
      <c r="H101" s="26">
        <v>35615</v>
      </c>
      <c r="I101" s="27">
        <v>116545</v>
      </c>
      <c r="J101" s="26">
        <v>43630224</v>
      </c>
      <c r="K101" s="26">
        <v>64444</v>
      </c>
      <c r="L101" s="30" t="s">
        <v>152</v>
      </c>
      <c r="M101" s="2"/>
      <c r="N101" s="2"/>
    </row>
    <row r="102" spans="1:14" x14ac:dyDescent="0.25">
      <c r="A102" s="15" t="s">
        <v>190</v>
      </c>
      <c r="B102" s="17"/>
      <c r="C102" s="16"/>
      <c r="D102" s="11"/>
      <c r="E102" s="20"/>
      <c r="F102" s="20"/>
      <c r="G102" s="26"/>
      <c r="H102" s="26"/>
      <c r="I102" s="27"/>
      <c r="J102" s="26"/>
      <c r="K102" s="26"/>
      <c r="L102" s="30"/>
      <c r="M102" s="2"/>
      <c r="N102" s="2"/>
    </row>
    <row r="103" spans="1:14" x14ac:dyDescent="0.25">
      <c r="A103" s="15" t="s">
        <v>192</v>
      </c>
      <c r="B103" s="17" t="s">
        <v>153</v>
      </c>
      <c r="C103" s="19" t="s">
        <v>154</v>
      </c>
      <c r="D103" s="11"/>
      <c r="E103" s="20">
        <v>856899</v>
      </c>
      <c r="F103" s="20">
        <v>2680537</v>
      </c>
      <c r="G103" s="26">
        <v>4763517</v>
      </c>
      <c r="H103" s="26">
        <v>5758</v>
      </c>
      <c r="I103" s="27">
        <v>9643</v>
      </c>
      <c r="J103" s="26">
        <v>15777988</v>
      </c>
      <c r="K103" s="26">
        <v>16291</v>
      </c>
      <c r="L103" s="30" t="s">
        <v>155</v>
      </c>
      <c r="M103" s="2"/>
      <c r="N103" s="2"/>
    </row>
    <row r="104" spans="1:14" x14ac:dyDescent="0.25">
      <c r="A104" s="15" t="s">
        <v>190</v>
      </c>
      <c r="B104" s="17"/>
      <c r="C104" s="16"/>
      <c r="D104" s="11"/>
      <c r="E104" s="20"/>
      <c r="F104" s="20"/>
      <c r="G104" s="26"/>
      <c r="H104" s="26"/>
      <c r="I104" s="27"/>
      <c r="J104" s="26"/>
      <c r="K104" s="26"/>
      <c r="L104" s="30"/>
      <c r="M104" s="2"/>
      <c r="N104" s="2"/>
    </row>
    <row r="105" spans="1:14" x14ac:dyDescent="0.25">
      <c r="A105" s="15" t="s">
        <v>192</v>
      </c>
      <c r="B105" s="17" t="s">
        <v>156</v>
      </c>
      <c r="C105" s="19" t="s">
        <v>157</v>
      </c>
      <c r="D105" s="11"/>
      <c r="E105" s="20">
        <v>133004</v>
      </c>
      <c r="F105" s="20">
        <v>1507512</v>
      </c>
      <c r="G105" s="26">
        <v>16967966</v>
      </c>
      <c r="H105" s="26">
        <v>17813</v>
      </c>
      <c r="I105" s="27">
        <v>37045</v>
      </c>
      <c r="J105" s="26">
        <v>24559661</v>
      </c>
      <c r="K105" s="26">
        <v>100199</v>
      </c>
      <c r="L105" s="30" t="s">
        <v>158</v>
      </c>
      <c r="M105" s="2"/>
      <c r="N105" s="2"/>
    </row>
    <row r="106" spans="1:14" x14ac:dyDescent="0.25">
      <c r="A106" s="15" t="s">
        <v>190</v>
      </c>
      <c r="B106" s="17"/>
      <c r="C106" s="16"/>
      <c r="D106" s="11"/>
      <c r="E106" s="20"/>
      <c r="F106" s="20"/>
      <c r="G106" s="26"/>
      <c r="H106" s="26"/>
      <c r="I106" s="27"/>
      <c r="J106" s="26"/>
      <c r="K106" s="26"/>
      <c r="L106" s="30"/>
      <c r="M106" s="2"/>
      <c r="N106" s="2"/>
    </row>
    <row r="107" spans="1:14" x14ac:dyDescent="0.25">
      <c r="A107" s="15" t="s">
        <v>192</v>
      </c>
      <c r="B107" s="17" t="s">
        <v>159</v>
      </c>
      <c r="C107" s="19" t="s">
        <v>160</v>
      </c>
      <c r="D107" s="11"/>
      <c r="E107" s="20">
        <v>18873905</v>
      </c>
      <c r="F107" s="20">
        <v>30143224</v>
      </c>
      <c r="G107" s="26">
        <f>G108-G109</f>
        <v>89927488</v>
      </c>
      <c r="H107" s="26">
        <f>H108-H109</f>
        <v>68723</v>
      </c>
      <c r="I107" s="27">
        <f>I108-I109</f>
        <v>-94516</v>
      </c>
      <c r="J107" s="26">
        <f>J108-J109</f>
        <v>-182590291</v>
      </c>
      <c r="K107" s="26">
        <f>K108-K109</f>
        <v>203786</v>
      </c>
      <c r="L107" s="30" t="s">
        <v>161</v>
      </c>
      <c r="M107" s="2"/>
      <c r="N107" s="2"/>
    </row>
    <row r="108" spans="1:14" x14ac:dyDescent="0.25">
      <c r="A108" s="15" t="s">
        <v>192</v>
      </c>
      <c r="B108" s="17" t="s">
        <v>162</v>
      </c>
      <c r="C108" s="16" t="s">
        <v>163</v>
      </c>
      <c r="D108" s="11"/>
      <c r="E108" s="20">
        <v>20980427</v>
      </c>
      <c r="F108" s="20">
        <v>34112034</v>
      </c>
      <c r="G108" s="26">
        <v>97354071</v>
      </c>
      <c r="H108" s="26">
        <v>92191</v>
      </c>
      <c r="I108" s="27">
        <v>41649</v>
      </c>
      <c r="J108" s="26">
        <v>27799871</v>
      </c>
      <c r="K108" s="26">
        <v>223422</v>
      </c>
      <c r="L108" s="30" t="s">
        <v>164</v>
      </c>
      <c r="M108" s="2"/>
      <c r="N108" s="2"/>
    </row>
    <row r="109" spans="1:14" x14ac:dyDescent="0.25">
      <c r="A109" s="15" t="s">
        <v>192</v>
      </c>
      <c r="B109" s="17" t="s">
        <v>165</v>
      </c>
      <c r="C109" s="19" t="s">
        <v>166</v>
      </c>
      <c r="D109" s="11"/>
      <c r="E109" s="20">
        <v>2106522</v>
      </c>
      <c r="F109" s="20">
        <v>3968810</v>
      </c>
      <c r="G109" s="26">
        <v>7426583</v>
      </c>
      <c r="H109" s="26">
        <v>23468</v>
      </c>
      <c r="I109" s="27">
        <v>136165</v>
      </c>
      <c r="J109" s="26">
        <v>210390162</v>
      </c>
      <c r="K109" s="26">
        <v>19636</v>
      </c>
      <c r="L109" s="30" t="s">
        <v>167</v>
      </c>
      <c r="M109" s="2"/>
      <c r="N109" s="2"/>
    </row>
    <row r="110" spans="1:14" x14ac:dyDescent="0.25">
      <c r="A110" s="15" t="s">
        <v>190</v>
      </c>
      <c r="B110" s="17"/>
      <c r="C110" s="16"/>
      <c r="D110" s="11"/>
      <c r="E110" s="20"/>
      <c r="F110" s="20"/>
      <c r="G110" s="26"/>
      <c r="H110" s="26"/>
      <c r="I110" s="27"/>
      <c r="J110" s="26"/>
      <c r="K110" s="26"/>
      <c r="L110" s="30"/>
      <c r="M110" s="2"/>
      <c r="N110" s="2"/>
    </row>
    <row r="111" spans="1:14" x14ac:dyDescent="0.25">
      <c r="A111" s="15" t="s">
        <v>192</v>
      </c>
      <c r="B111" s="17"/>
      <c r="C111" s="16" t="s">
        <v>168</v>
      </c>
      <c r="D111" s="11"/>
      <c r="E111" s="20">
        <v>501475504</v>
      </c>
      <c r="F111" s="20">
        <v>1020243354</v>
      </c>
      <c r="G111" s="26">
        <f>G61+G79+G93</f>
        <v>1855336649</v>
      </c>
      <c r="H111" s="26">
        <f>H61+H79+H93</f>
        <v>2180777</v>
      </c>
      <c r="I111" s="27">
        <f>I61+I79+I93</f>
        <v>2805070</v>
      </c>
      <c r="J111" s="26">
        <f>J61+J79+J93</f>
        <v>2915862736</v>
      </c>
      <c r="K111" s="26">
        <f>K61+K79+K93</f>
        <v>3253514</v>
      </c>
      <c r="L111" s="30" t="s">
        <v>169</v>
      </c>
      <c r="M111" s="2"/>
      <c r="N111" s="2"/>
    </row>
    <row r="112" spans="1:14" x14ac:dyDescent="0.25">
      <c r="A112" s="15" t="s">
        <v>190</v>
      </c>
      <c r="B112" s="17"/>
      <c r="C112" s="16"/>
      <c r="D112" s="11"/>
      <c r="E112" s="20"/>
      <c r="F112" s="20"/>
      <c r="G112" s="26"/>
      <c r="H112" s="26"/>
      <c r="I112" s="27"/>
      <c r="J112" s="26"/>
      <c r="K112" s="26"/>
      <c r="L112" s="30"/>
      <c r="M112" s="2"/>
      <c r="N112" s="2"/>
    </row>
    <row r="113" spans="1:14" x14ac:dyDescent="0.25">
      <c r="A113" s="15" t="s">
        <v>192</v>
      </c>
      <c r="B113" s="17"/>
      <c r="C113" s="16" t="s">
        <v>89</v>
      </c>
      <c r="D113" s="11"/>
      <c r="E113" s="20">
        <v>196717633</v>
      </c>
      <c r="F113" s="20">
        <v>746727054</v>
      </c>
      <c r="G113" s="26">
        <v>1131064232</v>
      </c>
      <c r="H113" s="26"/>
      <c r="I113" s="45"/>
      <c r="J113" s="46">
        <v>1846945123</v>
      </c>
      <c r="K113" s="46"/>
      <c r="L113" s="30" t="s">
        <v>170</v>
      </c>
      <c r="M113" s="2"/>
      <c r="N113" s="2"/>
    </row>
    <row r="114" spans="1:14" x14ac:dyDescent="0.25">
      <c r="A114" s="15" t="s">
        <v>190</v>
      </c>
      <c r="B114" s="17"/>
      <c r="C114" s="16"/>
      <c r="D114" s="11"/>
      <c r="E114" s="20"/>
      <c r="F114" s="20"/>
      <c r="G114" s="26"/>
      <c r="H114" s="26"/>
      <c r="I114" s="27"/>
      <c r="J114" s="26"/>
      <c r="K114" s="26"/>
      <c r="L114" s="30"/>
      <c r="M114" s="2"/>
      <c r="N114" s="2"/>
    </row>
    <row r="115" spans="1:14" x14ac:dyDescent="0.25">
      <c r="A115" s="15" t="s">
        <v>193</v>
      </c>
      <c r="B115" s="47" t="s">
        <v>90</v>
      </c>
      <c r="C115" s="31"/>
      <c r="D115" s="32"/>
      <c r="E115" s="33"/>
      <c r="F115" s="20"/>
      <c r="G115" s="31"/>
      <c r="H115" s="34" t="s">
        <v>91</v>
      </c>
      <c r="I115" s="35"/>
      <c r="J115" s="34"/>
      <c r="K115" s="34"/>
      <c r="L115" s="58"/>
      <c r="M115" s="2"/>
      <c r="N115" s="2"/>
    </row>
    <row r="116" spans="1:14" x14ac:dyDescent="0.25">
      <c r="A116" s="15" t="s">
        <v>193</v>
      </c>
      <c r="B116" s="47" t="s">
        <v>92</v>
      </c>
      <c r="C116" s="31"/>
      <c r="D116" s="32"/>
      <c r="E116" s="33"/>
      <c r="F116" s="20"/>
      <c r="G116" s="31"/>
      <c r="H116" s="34" t="s">
        <v>93</v>
      </c>
      <c r="I116" s="35"/>
      <c r="J116" s="34"/>
      <c r="K116" s="34"/>
      <c r="L116" s="58"/>
      <c r="M116" s="2"/>
      <c r="N116" s="2"/>
    </row>
    <row r="117" spans="1:14" x14ac:dyDescent="0.25">
      <c r="A117" s="15" t="s">
        <v>193</v>
      </c>
      <c r="B117" s="47" t="s">
        <v>180</v>
      </c>
      <c r="C117" s="31"/>
      <c r="D117" s="11"/>
      <c r="E117" s="20"/>
      <c r="F117" s="20"/>
      <c r="G117" s="31"/>
      <c r="H117" s="34" t="s">
        <v>177</v>
      </c>
      <c r="I117" s="27"/>
      <c r="J117" s="34"/>
      <c r="K117" s="34"/>
      <c r="L117" s="58"/>
      <c r="M117" s="2"/>
      <c r="N117" s="2"/>
    </row>
    <row r="118" spans="1:14" x14ac:dyDescent="0.25">
      <c r="A118" s="15" t="s">
        <v>193</v>
      </c>
      <c r="B118" s="47" t="s">
        <v>181</v>
      </c>
      <c r="C118" s="31"/>
      <c r="D118" s="11"/>
      <c r="E118" s="20"/>
      <c r="F118" s="20"/>
      <c r="G118" s="31"/>
      <c r="H118" s="34" t="s">
        <v>178</v>
      </c>
      <c r="I118" s="27"/>
      <c r="J118" s="34"/>
      <c r="K118" s="34"/>
      <c r="L118" s="58"/>
      <c r="M118" s="2"/>
      <c r="N118" s="2"/>
    </row>
    <row r="119" spans="1:14" x14ac:dyDescent="0.25">
      <c r="A119" s="15" t="s">
        <v>193</v>
      </c>
      <c r="B119" s="47" t="s">
        <v>182</v>
      </c>
      <c r="C119" s="31"/>
      <c r="D119" s="11"/>
      <c r="E119" s="20"/>
      <c r="F119" s="20"/>
      <c r="G119" s="31"/>
      <c r="H119" s="31"/>
      <c r="I119" s="27"/>
      <c r="J119" s="34"/>
      <c r="K119" s="34"/>
      <c r="L119" s="58"/>
      <c r="M119" s="2"/>
      <c r="N119" s="2"/>
    </row>
    <row r="120" spans="1:14" ht="13.8" thickBot="1" x14ac:dyDescent="0.3">
      <c r="A120" s="15" t="s">
        <v>193</v>
      </c>
      <c r="B120" s="52" t="s">
        <v>183</v>
      </c>
      <c r="C120" s="53"/>
      <c r="D120" s="28"/>
      <c r="E120" s="25"/>
      <c r="F120" s="25"/>
      <c r="G120" s="54"/>
      <c r="H120" s="54"/>
      <c r="I120" s="36"/>
      <c r="J120" s="54"/>
      <c r="K120" s="54"/>
      <c r="L120" s="59"/>
      <c r="M120" s="2"/>
      <c r="N120" s="2"/>
    </row>
    <row r="121" spans="1:14" x14ac:dyDescent="0.25">
      <c r="A121" s="8"/>
      <c r="B121" s="8"/>
      <c r="C121" s="4"/>
      <c r="D121" s="6"/>
      <c r="E121" s="6"/>
      <c r="F121" s="9"/>
      <c r="G121" s="9"/>
      <c r="H121" s="9"/>
      <c r="I121" s="9"/>
      <c r="J121" s="9"/>
      <c r="K121" s="9"/>
      <c r="L121" s="5"/>
      <c r="M121" s="2"/>
      <c r="N121" s="2"/>
    </row>
    <row r="122" spans="1:14" x14ac:dyDescent="0.25">
      <c r="A122" s="8"/>
      <c r="B122" s="8"/>
      <c r="C122" s="4"/>
      <c r="D122" s="6"/>
      <c r="E122" s="6"/>
      <c r="F122" s="9"/>
      <c r="G122" s="9"/>
      <c r="H122" s="9"/>
      <c r="I122" s="9"/>
      <c r="J122" s="9"/>
      <c r="K122" s="9"/>
      <c r="L122" s="5"/>
      <c r="M122" s="2"/>
      <c r="N122" s="2"/>
    </row>
    <row r="123" spans="1:14" x14ac:dyDescent="0.25">
      <c r="A123" s="8"/>
      <c r="B123" s="8"/>
      <c r="C123" s="4"/>
      <c r="D123" s="6"/>
      <c r="E123" s="6"/>
      <c r="F123" s="9"/>
      <c r="G123" s="9"/>
      <c r="H123" s="9"/>
      <c r="I123" s="9"/>
      <c r="J123" s="9"/>
      <c r="K123" s="9"/>
      <c r="L123" s="5"/>
      <c r="M123" s="2"/>
      <c r="N123" s="2"/>
    </row>
    <row r="124" spans="1:14" x14ac:dyDescent="0.25">
      <c r="A124" s="8"/>
      <c r="B124" s="8"/>
      <c r="C124" s="4"/>
      <c r="D124" s="6"/>
      <c r="E124" s="6"/>
      <c r="F124" s="9"/>
      <c r="G124" s="9"/>
      <c r="H124" s="9"/>
      <c r="I124" s="9"/>
      <c r="J124" s="9"/>
      <c r="K124" s="9"/>
      <c r="L124" s="5"/>
      <c r="M124" s="2"/>
      <c r="N124" s="2"/>
    </row>
    <row r="125" spans="1:14" x14ac:dyDescent="0.25">
      <c r="A125" s="8"/>
      <c r="B125" s="8"/>
      <c r="C125" s="4"/>
      <c r="D125" s="6"/>
      <c r="E125" s="6"/>
      <c r="F125" s="9"/>
      <c r="G125" s="9"/>
      <c r="H125" s="9"/>
      <c r="I125" s="9"/>
      <c r="J125" s="9"/>
      <c r="K125" s="9"/>
      <c r="L125" s="5"/>
      <c r="M125" s="2"/>
      <c r="N125" s="2"/>
    </row>
    <row r="126" spans="1:14" x14ac:dyDescent="0.25">
      <c r="A126" s="8"/>
      <c r="B126" s="8"/>
      <c r="C126" s="4"/>
      <c r="D126" s="6"/>
      <c r="E126" s="6"/>
      <c r="F126" s="9"/>
      <c r="G126" s="9"/>
      <c r="H126" s="9"/>
      <c r="I126" s="9"/>
      <c r="J126" s="9"/>
      <c r="K126" s="9"/>
      <c r="L126" s="5"/>
      <c r="M126" s="2"/>
      <c r="N126" s="2"/>
    </row>
    <row r="127" spans="1:14" x14ac:dyDescent="0.25">
      <c r="A127" s="8"/>
      <c r="B127" s="8"/>
      <c r="C127" s="4"/>
      <c r="D127" s="6"/>
      <c r="E127" s="6"/>
      <c r="F127" s="9"/>
      <c r="G127" s="9"/>
      <c r="H127" s="9"/>
      <c r="I127" s="9"/>
      <c r="J127" s="9"/>
      <c r="K127" s="9"/>
      <c r="L127" s="5"/>
      <c r="M127" s="2"/>
      <c r="N127" s="2"/>
    </row>
    <row r="128" spans="1:14" x14ac:dyDescent="0.25">
      <c r="A128" s="8"/>
      <c r="B128" s="8"/>
      <c r="C128" s="4"/>
      <c r="D128" s="6"/>
      <c r="E128" s="6"/>
      <c r="F128" s="9"/>
      <c r="G128" s="9"/>
      <c r="H128" s="9"/>
      <c r="I128" s="9"/>
      <c r="J128" s="9"/>
      <c r="K128" s="9"/>
      <c r="L128" s="5"/>
      <c r="M128" s="2"/>
      <c r="N128" s="2"/>
    </row>
    <row r="129" spans="1:14" x14ac:dyDescent="0.25">
      <c r="A129" s="8"/>
      <c r="B129" s="8"/>
      <c r="C129" s="4"/>
      <c r="D129" s="6"/>
      <c r="E129" s="6"/>
      <c r="F129" s="9"/>
      <c r="G129" s="9"/>
      <c r="H129" s="9"/>
      <c r="I129" s="9"/>
      <c r="J129" s="9"/>
      <c r="K129" s="9"/>
      <c r="L129" s="5"/>
      <c r="M129" s="2"/>
      <c r="N129" s="2"/>
    </row>
    <row r="130" spans="1:14" x14ac:dyDescent="0.25">
      <c r="A130" s="8"/>
      <c r="B130" s="8"/>
      <c r="C130" s="4"/>
      <c r="D130" s="6"/>
      <c r="E130" s="6"/>
      <c r="F130" s="9"/>
      <c r="G130" s="9"/>
      <c r="H130" s="9"/>
      <c r="I130" s="9"/>
      <c r="J130" s="9"/>
      <c r="K130" s="9"/>
      <c r="L130" s="5"/>
      <c r="M130" s="2"/>
      <c r="N130" s="2"/>
    </row>
    <row r="131" spans="1:14" x14ac:dyDescent="0.25">
      <c r="A131" s="8"/>
      <c r="B131" s="8"/>
      <c r="C131" s="4"/>
      <c r="D131" s="6"/>
      <c r="E131" s="6"/>
      <c r="F131" s="9"/>
      <c r="G131" s="9"/>
      <c r="H131" s="9"/>
      <c r="I131" s="9"/>
      <c r="J131" s="9"/>
      <c r="K131" s="9"/>
      <c r="L131" s="5"/>
      <c r="M131" s="2"/>
      <c r="N131" s="2"/>
    </row>
    <row r="132" spans="1:14" x14ac:dyDescent="0.25">
      <c r="A132" s="8"/>
      <c r="B132" s="8"/>
      <c r="C132" s="4"/>
      <c r="D132" s="6"/>
      <c r="E132" s="6"/>
      <c r="F132" s="9"/>
      <c r="G132" s="9"/>
      <c r="H132" s="9"/>
      <c r="I132" s="9"/>
      <c r="J132" s="9"/>
      <c r="K132" s="9"/>
      <c r="L132" s="5"/>
      <c r="M132" s="2"/>
      <c r="N132" s="2"/>
    </row>
    <row r="133" spans="1:14" x14ac:dyDescent="0.25">
      <c r="A133" s="8"/>
      <c r="B133" s="8"/>
      <c r="C133" s="4"/>
      <c r="D133" s="6"/>
      <c r="E133" s="6"/>
      <c r="F133" s="9"/>
      <c r="G133" s="9"/>
      <c r="H133" s="9"/>
      <c r="I133" s="9"/>
      <c r="J133" s="9"/>
      <c r="K133" s="9"/>
      <c r="L133" s="5"/>
      <c r="M133" s="2"/>
      <c r="N133" s="2"/>
    </row>
    <row r="134" spans="1:14" x14ac:dyDescent="0.25">
      <c r="A134" s="8"/>
      <c r="B134" s="8"/>
      <c r="C134" s="4"/>
      <c r="D134" s="6"/>
      <c r="E134" s="6"/>
      <c r="F134" s="9"/>
      <c r="G134" s="9"/>
      <c r="H134" s="9"/>
      <c r="I134" s="9"/>
      <c r="J134" s="9"/>
      <c r="K134" s="9"/>
      <c r="L134" s="5"/>
      <c r="M134" s="2"/>
      <c r="N134" s="2"/>
    </row>
    <row r="135" spans="1:14" x14ac:dyDescent="0.25">
      <c r="A135" s="8"/>
      <c r="B135" s="8"/>
      <c r="C135" s="4"/>
      <c r="D135" s="6"/>
      <c r="E135" s="6"/>
      <c r="F135" s="9"/>
      <c r="G135" s="9"/>
      <c r="H135" s="9"/>
      <c r="I135" s="9"/>
      <c r="J135" s="9"/>
      <c r="K135" s="9"/>
      <c r="L135" s="5"/>
      <c r="M135" s="2"/>
      <c r="N135" s="2"/>
    </row>
    <row r="136" spans="1:14" x14ac:dyDescent="0.25">
      <c r="A136" s="8"/>
      <c r="B136" s="8"/>
      <c r="C136" s="4"/>
      <c r="D136" s="6"/>
      <c r="E136" s="6"/>
      <c r="F136" s="9"/>
      <c r="G136" s="9"/>
      <c r="H136" s="9"/>
      <c r="I136" s="9"/>
      <c r="J136" s="9"/>
      <c r="K136" s="9"/>
      <c r="L136" s="5"/>
      <c r="M136" s="2"/>
      <c r="N136" s="2"/>
    </row>
    <row r="137" spans="1:14" x14ac:dyDescent="0.25">
      <c r="A137" s="8"/>
      <c r="B137" s="8"/>
      <c r="C137" s="4"/>
      <c r="D137" s="6"/>
      <c r="E137" s="6"/>
      <c r="F137" s="9"/>
      <c r="G137" s="9"/>
      <c r="H137" s="9"/>
      <c r="I137" s="9"/>
      <c r="J137" s="9"/>
      <c r="K137" s="9"/>
      <c r="L137" s="5"/>
      <c r="M137" s="2"/>
      <c r="N137" s="2"/>
    </row>
    <row r="138" spans="1:14" x14ac:dyDescent="0.25">
      <c r="A138" s="8"/>
      <c r="B138" s="8"/>
      <c r="C138" s="4"/>
      <c r="D138" s="6"/>
      <c r="E138" s="6"/>
      <c r="F138" s="9"/>
      <c r="G138" s="9"/>
      <c r="H138" s="9"/>
      <c r="I138" s="9"/>
      <c r="J138" s="9"/>
      <c r="K138" s="9"/>
      <c r="L138" s="5"/>
      <c r="M138" s="2"/>
      <c r="N138" s="2"/>
    </row>
    <row r="139" spans="1:14" x14ac:dyDescent="0.25">
      <c r="A139" s="8"/>
      <c r="B139" s="8"/>
      <c r="C139" s="4"/>
      <c r="D139" s="6"/>
      <c r="E139" s="6"/>
      <c r="F139" s="9"/>
      <c r="G139" s="9"/>
      <c r="H139" s="9"/>
      <c r="I139" s="9"/>
      <c r="J139" s="9"/>
      <c r="K139" s="9"/>
      <c r="L139" s="5"/>
      <c r="M139" s="2"/>
      <c r="N139" s="2"/>
    </row>
    <row r="140" spans="1:14" x14ac:dyDescent="0.25">
      <c r="L140" s="5"/>
      <c r="M140" s="2"/>
      <c r="N140" s="2"/>
    </row>
    <row r="141" spans="1:14" x14ac:dyDescent="0.25">
      <c r="L141" s="5"/>
      <c r="M141" s="2"/>
      <c r="N141" s="2"/>
    </row>
    <row r="142" spans="1:14" x14ac:dyDescent="0.25">
      <c r="L142" s="5"/>
      <c r="M142" s="2"/>
      <c r="N142" s="2"/>
    </row>
    <row r="143" spans="1:14" x14ac:dyDescent="0.25">
      <c r="L143" s="5"/>
      <c r="M143" s="2"/>
      <c r="N143" s="2"/>
    </row>
    <row r="144" spans="1:14" x14ac:dyDescent="0.25">
      <c r="L144" s="5"/>
      <c r="M144" s="2"/>
      <c r="N144" s="2"/>
    </row>
    <row r="145" spans="12:14" x14ac:dyDescent="0.25">
      <c r="L145" s="5"/>
      <c r="M145" s="2"/>
      <c r="N145" s="2"/>
    </row>
    <row r="146" spans="12:14" x14ac:dyDescent="0.25">
      <c r="L146" s="5"/>
      <c r="M146" s="2"/>
      <c r="N146" s="2"/>
    </row>
    <row r="147" spans="12:14" x14ac:dyDescent="0.25">
      <c r="L147" s="5"/>
      <c r="M147" s="2"/>
      <c r="N147" s="2"/>
    </row>
    <row r="148" spans="12:14" x14ac:dyDescent="0.25">
      <c r="L148" s="5"/>
      <c r="M148" s="2"/>
      <c r="N148" s="2"/>
    </row>
    <row r="149" spans="12:14" x14ac:dyDescent="0.25">
      <c r="L149" s="5"/>
      <c r="M149" s="2"/>
      <c r="N149" s="2"/>
    </row>
    <row r="150" spans="12:14" x14ac:dyDescent="0.25">
      <c r="L150" s="5"/>
      <c r="M150" s="2"/>
      <c r="N150" s="2"/>
    </row>
    <row r="151" spans="12:14" x14ac:dyDescent="0.25">
      <c r="L151" s="5"/>
      <c r="M151" s="2"/>
      <c r="N151" s="2"/>
    </row>
    <row r="152" spans="12:14" x14ac:dyDescent="0.25">
      <c r="L152" s="5"/>
      <c r="M152" s="2"/>
      <c r="N152" s="2"/>
    </row>
    <row r="153" spans="12:14" x14ac:dyDescent="0.25">
      <c r="L153" s="5"/>
      <c r="M153" s="2"/>
      <c r="N153" s="2"/>
    </row>
    <row r="154" spans="12:14" x14ac:dyDescent="0.25">
      <c r="L154" s="5"/>
      <c r="M154" s="2"/>
      <c r="N154" s="2"/>
    </row>
    <row r="155" spans="12:14" x14ac:dyDescent="0.25">
      <c r="L155" s="5"/>
      <c r="M155" s="2"/>
      <c r="N155" s="2"/>
    </row>
    <row r="156" spans="12:14" x14ac:dyDescent="0.25">
      <c r="L156" s="5"/>
      <c r="M156" s="2"/>
      <c r="N156" s="2"/>
    </row>
    <row r="157" spans="12:14" x14ac:dyDescent="0.25">
      <c r="L157" s="5"/>
      <c r="M157" s="2"/>
      <c r="N157" s="2"/>
    </row>
    <row r="158" spans="12:14" x14ac:dyDescent="0.25">
      <c r="L158" s="5"/>
      <c r="M158" s="2"/>
      <c r="N158" s="2"/>
    </row>
    <row r="159" spans="12:14" x14ac:dyDescent="0.25">
      <c r="L159" s="5"/>
      <c r="M159" s="2"/>
      <c r="N159" s="2"/>
    </row>
    <row r="160" spans="12:14" x14ac:dyDescent="0.25">
      <c r="L160" s="5"/>
      <c r="M160" s="2"/>
      <c r="N160" s="2"/>
    </row>
    <row r="161" spans="1:14" x14ac:dyDescent="0.25">
      <c r="L161" s="5"/>
      <c r="M161" s="2"/>
      <c r="N161" s="2"/>
    </row>
    <row r="162" spans="1:14" x14ac:dyDescent="0.25">
      <c r="L162" s="5"/>
      <c r="M162" s="2"/>
      <c r="N162" s="2"/>
    </row>
    <row r="163" spans="1:14" x14ac:dyDescent="0.25">
      <c r="L163" s="5"/>
      <c r="M163" s="2"/>
      <c r="N163" s="2"/>
    </row>
    <row r="164" spans="1:14" x14ac:dyDescent="0.25">
      <c r="L164" s="5"/>
    </row>
    <row r="165" spans="1:14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4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4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4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4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4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4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4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4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4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4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4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</sheetData>
  <pageMargins left="0.70866141732283472" right="0.19685039370078741" top="1.4173228346456694" bottom="0.98425196850393704" header="0.51181102362204722" footer="0.51181102362204722"/>
  <pageSetup paperSize="9" scale="4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ti56</vt:lpstr>
      <vt:lpstr>ti56!Print_Area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ercan caliskan</dc:creator>
  <cp:lastModifiedBy>Aniket Gupta</cp:lastModifiedBy>
  <cp:lastPrinted>2003-03-05T13:32:56Z</cp:lastPrinted>
  <dcterms:created xsi:type="dcterms:W3CDTF">2000-08-03T08:02:26Z</dcterms:created>
  <dcterms:modified xsi:type="dcterms:W3CDTF">2024-02-03T22:15:24Z</dcterms:modified>
</cp:coreProperties>
</file>