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8B373EC-FA7A-4598-9249-E4EAB0CD71C9}" xr6:coauthVersionLast="47" xr6:coauthVersionMax="47" xr10:uidLastSave="{00000000-0000-0000-0000-000000000000}"/>
  <bookViews>
    <workbookView xWindow="3348" yWindow="3348" windowWidth="17280" windowHeight="8880"/>
  </bookViews>
  <sheets>
    <sheet name="03" sheetId="9" r:id="rId1"/>
    <sheet name="02" sheetId="1" r:id="rId2"/>
    <sheet name="01" sheetId="2" r:id="rId3"/>
    <sheet name="00" sheetId="3" r:id="rId4"/>
    <sheet name="99" sheetId="4" r:id="rId5"/>
    <sheet name="98" sheetId="5" r:id="rId6"/>
    <sheet name="97" sheetId="6" r:id="rId7"/>
    <sheet name="96" sheetId="7" r:id="rId8"/>
    <sheet name="95" sheetId="8" r:id="rId9"/>
  </sheets>
  <definedNames>
    <definedName name="_xlnm.Print_Area" localSheetId="7">'96'!$A$1:$AD$54</definedName>
    <definedName name="_xlnm.Print_Area" localSheetId="6">'97'!$A$1:$AD$53</definedName>
    <definedName name="_xlnm.Print_Area" localSheetId="5">'98'!$A$1:$AD$53</definedName>
    <definedName name="_xlnm.Print_Area" localSheetId="4">'99'!$A$1:$AD$53</definedName>
    <definedName name="_xlnm.Print_Titles" localSheetId="8">'95'!$1:$8</definedName>
    <definedName name="_xlnm.Print_Titles" localSheetId="7">'96'!$1:$8</definedName>
    <definedName name="_xlnm.Print_Titles" localSheetId="6">'97'!$1:$8</definedName>
    <definedName name="_xlnm.Print_Titles" localSheetId="5">'98'!$1:$9</definedName>
    <definedName name="_xlnm.Print_Titles" localSheetId="4">'99'!$1:$9</definedName>
  </definedNames>
  <calcPr calcId="191029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E19" i="9" s="1"/>
  <c r="E37" i="9" s="1"/>
  <c r="Z10" i="9"/>
  <c r="AD10" i="9" s="1"/>
  <c r="AB10" i="9"/>
  <c r="E11" i="9"/>
  <c r="Z11" i="9" s="1"/>
  <c r="AD11" i="9" s="1"/>
  <c r="K11" i="9"/>
  <c r="G11" i="9"/>
  <c r="AB11" i="9"/>
  <c r="Z12" i="9"/>
  <c r="AD12" i="9" s="1"/>
  <c r="V12" i="9"/>
  <c r="AB12" i="9"/>
  <c r="Z13" i="9"/>
  <c r="G13" i="9"/>
  <c r="AB13" i="9"/>
  <c r="AD13" i="9"/>
  <c r="Z14" i="9"/>
  <c r="AD14" i="9" s="1"/>
  <c r="AB14" i="9"/>
  <c r="Z15" i="9"/>
  <c r="AB15" i="9"/>
  <c r="AD15" i="9"/>
  <c r="Z16" i="9"/>
  <c r="AB16" i="9"/>
  <c r="AD16" i="9"/>
  <c r="Z17" i="9"/>
  <c r="G17" i="9"/>
  <c r="I17" i="9" s="1"/>
  <c r="T23" i="9"/>
  <c r="T34" i="9" s="1"/>
  <c r="T37" i="9" s="1"/>
  <c r="T48" i="9" s="1"/>
  <c r="T58" i="9" s="1"/>
  <c r="Z23" i="9"/>
  <c r="AD23" i="9" s="1"/>
  <c r="V23" i="9"/>
  <c r="AB23" i="9" s="1"/>
  <c r="Z24" i="9"/>
  <c r="AB24" i="9"/>
  <c r="AD24" i="9"/>
  <c r="T25" i="9"/>
  <c r="Z25" i="9"/>
  <c r="V25" i="9"/>
  <c r="AB25" i="9" s="1"/>
  <c r="Z26" i="9"/>
  <c r="AB26" i="9"/>
  <c r="AD26" i="9"/>
  <c r="Z27" i="9"/>
  <c r="AB27" i="9"/>
  <c r="AD27" i="9"/>
  <c r="Z28" i="9"/>
  <c r="AB28" i="9"/>
  <c r="AD28" i="9" s="1"/>
  <c r="Z29" i="9"/>
  <c r="AB29" i="9"/>
  <c r="AD29" i="9"/>
  <c r="Z30" i="9"/>
  <c r="AD30" i="9" s="1"/>
  <c r="AB30" i="9"/>
  <c r="Z31" i="9"/>
  <c r="AD31" i="9" s="1"/>
  <c r="AB31" i="9"/>
  <c r="T32" i="9"/>
  <c r="Z32" i="9"/>
  <c r="AD32" i="9" s="1"/>
  <c r="G32" i="9"/>
  <c r="AB32" i="9" s="1"/>
  <c r="V32" i="9"/>
  <c r="X32" i="9" s="1"/>
  <c r="Z40" i="9"/>
  <c r="AB40" i="9"/>
  <c r="AD40" i="9"/>
  <c r="E41" i="9"/>
  <c r="Z41" i="9" s="1"/>
  <c r="AD41" i="9" s="1"/>
  <c r="K41" i="9"/>
  <c r="T41" i="9"/>
  <c r="X41" i="9" s="1"/>
  <c r="X45" i="9" s="1"/>
  <c r="G41" i="9"/>
  <c r="M41" i="9"/>
  <c r="O41" i="9" s="1"/>
  <c r="V41" i="9"/>
  <c r="V45" i="9" s="1"/>
  <c r="AB41" i="9"/>
  <c r="Z42" i="9"/>
  <c r="G42" i="9"/>
  <c r="I42" i="9" s="1"/>
  <c r="E43" i="9"/>
  <c r="Z43" i="9"/>
  <c r="AD43" i="9" s="1"/>
  <c r="G43" i="9"/>
  <c r="AB43" i="9" s="1"/>
  <c r="V43" i="9"/>
  <c r="X43" i="9" s="1"/>
  <c r="Z50" i="9"/>
  <c r="Z55" i="9" s="1"/>
  <c r="G50" i="9"/>
  <c r="I50" i="9" s="1"/>
  <c r="I55" i="9" s="1"/>
  <c r="AB50" i="9"/>
  <c r="AD50" i="9"/>
  <c r="Z51" i="9"/>
  <c r="G51" i="9"/>
  <c r="AB51" i="9" s="1"/>
  <c r="AB55" i="9" s="1"/>
  <c r="Z52" i="9"/>
  <c r="AB52" i="9"/>
  <c r="AD52" i="9"/>
  <c r="Z53" i="9"/>
  <c r="AD53" i="9" s="1"/>
  <c r="G53" i="9"/>
  <c r="AB53" i="9"/>
  <c r="AC19" i="9"/>
  <c r="AC34" i="9"/>
  <c r="AC37" i="9"/>
  <c r="AC48" i="9" s="1"/>
  <c r="AC58" i="9" s="1"/>
  <c r="AA19" i="9"/>
  <c r="AA37" i="9" s="1"/>
  <c r="AA48" i="9" s="1"/>
  <c r="AA58" i="9" s="1"/>
  <c r="Z34" i="9"/>
  <c r="X10" i="9"/>
  <c r="X11" i="9"/>
  <c r="X19" i="9" s="1"/>
  <c r="X12" i="9"/>
  <c r="X13" i="9"/>
  <c r="X14" i="9"/>
  <c r="X15" i="9"/>
  <c r="X16" i="9"/>
  <c r="X17" i="9"/>
  <c r="X24" i="9"/>
  <c r="X25" i="9"/>
  <c r="X26" i="9"/>
  <c r="X27" i="9"/>
  <c r="X28" i="9"/>
  <c r="X29" i="9"/>
  <c r="X30" i="9"/>
  <c r="X31" i="9"/>
  <c r="X40" i="9"/>
  <c r="X42" i="9"/>
  <c r="X50" i="9"/>
  <c r="X55" i="9" s="1"/>
  <c r="X51" i="9"/>
  <c r="X52" i="9"/>
  <c r="X53" i="9"/>
  <c r="W19" i="9"/>
  <c r="W37" i="9"/>
  <c r="W48" i="9"/>
  <c r="W58" i="9" s="1"/>
  <c r="V19" i="9"/>
  <c r="V55" i="9"/>
  <c r="U37" i="9"/>
  <c r="U48" i="9"/>
  <c r="U58" i="9" s="1"/>
  <c r="T19" i="9"/>
  <c r="T45" i="9"/>
  <c r="T55" i="9"/>
  <c r="O10" i="9"/>
  <c r="O11" i="9"/>
  <c r="O12" i="9"/>
  <c r="O19" i="9" s="1"/>
  <c r="O13" i="9"/>
  <c r="O14" i="9"/>
  <c r="O15" i="9"/>
  <c r="O16" i="9"/>
  <c r="O17" i="9"/>
  <c r="O23" i="9"/>
  <c r="O24" i="9"/>
  <c r="O25" i="9"/>
  <c r="O26" i="9"/>
  <c r="O34" i="9" s="1"/>
  <c r="O27" i="9"/>
  <c r="O28" i="9"/>
  <c r="O29" i="9"/>
  <c r="O30" i="9"/>
  <c r="O31" i="9"/>
  <c r="O32" i="9"/>
  <c r="O40" i="9"/>
  <c r="O45" i="9" s="1"/>
  <c r="O42" i="9"/>
  <c r="O43" i="9"/>
  <c r="O50" i="9"/>
  <c r="O55" i="9" s="1"/>
  <c r="O51" i="9"/>
  <c r="O52" i="9"/>
  <c r="O53" i="9"/>
  <c r="N19" i="9"/>
  <c r="N37" i="9"/>
  <c r="N48" i="9"/>
  <c r="N58" i="9"/>
  <c r="M19" i="9"/>
  <c r="M37" i="9" s="1"/>
  <c r="M34" i="9"/>
  <c r="M55" i="9"/>
  <c r="L19" i="9"/>
  <c r="L37" i="9"/>
  <c r="L48" i="9" s="1"/>
  <c r="L58" i="9" s="1"/>
  <c r="K19" i="9"/>
  <c r="K34" i="9"/>
  <c r="K37" i="9"/>
  <c r="K45" i="9"/>
  <c r="K48" i="9"/>
  <c r="K58" i="9" s="1"/>
  <c r="K55" i="9"/>
  <c r="I11" i="9"/>
  <c r="I12" i="9"/>
  <c r="I13" i="9"/>
  <c r="I14" i="9"/>
  <c r="I15" i="9"/>
  <c r="I16" i="9"/>
  <c r="I23" i="9"/>
  <c r="I24" i="9"/>
  <c r="I25" i="9"/>
  <c r="I26" i="9"/>
  <c r="I27" i="9"/>
  <c r="I28" i="9"/>
  <c r="I29" i="9"/>
  <c r="I30" i="9"/>
  <c r="I31" i="9"/>
  <c r="I40" i="9"/>
  <c r="I41" i="9"/>
  <c r="I51" i="9"/>
  <c r="I52" i="9"/>
  <c r="I53" i="9"/>
  <c r="H19" i="9"/>
  <c r="H34" i="9"/>
  <c r="H37" i="9"/>
  <c r="H48" i="9"/>
  <c r="H58" i="9"/>
  <c r="G19" i="9"/>
  <c r="F48" i="9"/>
  <c r="F58" i="9"/>
  <c r="E34" i="9"/>
  <c r="E55" i="9"/>
  <c r="J19" i="9"/>
  <c r="J37" i="9" s="1"/>
  <c r="J48" i="9" s="1"/>
  <c r="X44" i="9"/>
  <c r="Y19" i="9"/>
  <c r="Y37" i="9"/>
  <c r="E48" i="9" l="1"/>
  <c r="E58" i="9" s="1"/>
  <c r="AD25" i="9"/>
  <c r="I34" i="9"/>
  <c r="AD17" i="9"/>
  <c r="AD19" i="9" s="1"/>
  <c r="AD37" i="9" s="1"/>
  <c r="AD48" i="9" s="1"/>
  <c r="AD58" i="9" s="1"/>
  <c r="AB45" i="9"/>
  <c r="AD34" i="9"/>
  <c r="AD51" i="9"/>
  <c r="O37" i="9"/>
  <c r="O48" i="9" s="1"/>
  <c r="O58" i="9" s="1"/>
  <c r="AD55" i="9"/>
  <c r="V37" i="9"/>
  <c r="V48" i="9" s="1"/>
  <c r="V58" i="9" s="1"/>
  <c r="AD42" i="9"/>
  <c r="AD45" i="9" s="1"/>
  <c r="I45" i="9"/>
  <c r="Z45" i="9"/>
  <c r="M48" i="9"/>
  <c r="M58" i="9" s="1"/>
  <c r="AB34" i="9"/>
  <c r="X23" i="9"/>
  <c r="X34" i="9" s="1"/>
  <c r="X37" i="9" s="1"/>
  <c r="X48" i="9" s="1"/>
  <c r="X58" i="9" s="1"/>
  <c r="Z19" i="9"/>
  <c r="Z37" i="9" s="1"/>
  <c r="Z48" i="9" s="1"/>
  <c r="Z58" i="9" s="1"/>
  <c r="G55" i="9"/>
  <c r="E45" i="9"/>
  <c r="I32" i="9"/>
  <c r="G45" i="9"/>
  <c r="M45" i="9"/>
  <c r="V34" i="9"/>
  <c r="AB42" i="9"/>
  <c r="AB17" i="9"/>
  <c r="AB19" i="9" s="1"/>
  <c r="AB37" i="9" s="1"/>
  <c r="AB48" i="9" s="1"/>
  <c r="AB58" i="9" s="1"/>
  <c r="I43" i="9"/>
  <c r="I10" i="9"/>
  <c r="I19" i="9" s="1"/>
  <c r="I37" i="9" s="1"/>
  <c r="I48" i="9" s="1"/>
  <c r="I58" i="9" s="1"/>
  <c r="G34" i="9"/>
  <c r="G37" i="9" s="1"/>
  <c r="G48" i="9" s="1"/>
  <c r="G58" i="9" s="1"/>
</calcChain>
</file>

<file path=xl/comments1.xml><?xml version="1.0" encoding="utf-8"?>
<comments xmlns="http://schemas.openxmlformats.org/spreadsheetml/2006/main">
  <authors>
    <author>Finance and Accounting</author>
  </authors>
  <commentList>
    <comment ref="T25" authorId="0" shapeId="0">
      <text>
        <r>
          <rPr>
            <b/>
            <sz val="8"/>
            <color indexed="81"/>
            <rFont val="Tahoma"/>
          </rPr>
          <t>Finance and Accounting:</t>
        </r>
        <r>
          <rPr>
            <sz val="8"/>
            <color indexed="81"/>
            <rFont val="Tahoma"/>
          </rPr>
          <t xml:space="preserve">
Adjusted for PB007R</t>
        </r>
      </text>
    </comment>
    <comment ref="V25" authorId="0" shapeId="0">
      <text>
        <r>
          <rPr>
            <b/>
            <sz val="8"/>
            <color indexed="81"/>
            <rFont val="Tahoma"/>
          </rPr>
          <t>Finance and Accounting:</t>
        </r>
        <r>
          <rPr>
            <sz val="8"/>
            <color indexed="81"/>
            <rFont val="Tahoma"/>
          </rPr>
          <t xml:space="preserve">
Adjusted for PB007R</t>
        </r>
      </text>
    </comment>
  </commentList>
</comments>
</file>

<file path=xl/sharedStrings.xml><?xml version="1.0" encoding="utf-8"?>
<sst xmlns="http://schemas.openxmlformats.org/spreadsheetml/2006/main" count="2105" uniqueCount="106">
  <si>
    <t>TABLE V - 3</t>
  </si>
  <si>
    <t>Unrestricted</t>
  </si>
  <si>
    <t>Restricted</t>
  </si>
  <si>
    <t>Total</t>
  </si>
  <si>
    <t>EDUCATIONAL AND GENERAL</t>
  </si>
  <si>
    <t>Revenues and Other Additions:</t>
  </si>
  <si>
    <t>Student Tuition and Fees</t>
  </si>
  <si>
    <t>Government Appropriations - State</t>
  </si>
  <si>
    <t>Government Appropriations - Federal</t>
  </si>
  <si>
    <t>Gifts, Contracts, and Grants:</t>
  </si>
  <si>
    <t>Federal</t>
  </si>
  <si>
    <t xml:space="preserve">Other Governmental </t>
  </si>
  <si>
    <t>Private</t>
  </si>
  <si>
    <t>Auxiliary Sales and Services</t>
  </si>
  <si>
    <t>Sales and Services of Educational Activities</t>
  </si>
  <si>
    <t>Investment Income</t>
  </si>
  <si>
    <t>Other Income</t>
  </si>
  <si>
    <t>Resources Received from Other SUS Universities/BOR</t>
  </si>
  <si>
    <t>___________</t>
  </si>
  <si>
    <t>Instruction</t>
  </si>
  <si>
    <t>Research</t>
  </si>
  <si>
    <t>Public Service</t>
  </si>
  <si>
    <t xml:space="preserve">Academic Support </t>
  </si>
  <si>
    <t>Student Services</t>
  </si>
  <si>
    <t>Institutional Support</t>
  </si>
  <si>
    <t>Operation and Maintenance of Plant</t>
  </si>
  <si>
    <t>Scholarships/Fellowships</t>
  </si>
  <si>
    <t>Auxiliary Expenditures</t>
  </si>
  <si>
    <t>Remittances to Other SUS Universities/BOR</t>
  </si>
  <si>
    <t>Mandatory</t>
  </si>
  <si>
    <t>Nonmandatory</t>
  </si>
  <si>
    <t>Refunded to Grantors</t>
  </si>
  <si>
    <t>HEALTH CENTER</t>
  </si>
  <si>
    <t>SUMMARY FOR UNIVERSITY</t>
  </si>
  <si>
    <t>Total Revenue and Other Additions</t>
  </si>
  <si>
    <t>Expenditures and Other Deductions:</t>
  </si>
  <si>
    <t>Total Expenditures and Other Deductions</t>
  </si>
  <si>
    <t>Other Transfers and Additions/(Deductions):</t>
  </si>
  <si>
    <t>Primary Government from/(to) Component Units</t>
  </si>
  <si>
    <t>Total Other Transfers and Additions/(Deductions):</t>
  </si>
  <si>
    <t>Net Increase/(Decrease) in Fund Balances</t>
  </si>
  <si>
    <t>FINANCIAL SUMMARY OF CURRENT PROGRAMS FOR THE YEAR ENDING JUNE 30, 1997</t>
  </si>
  <si>
    <t>FINANCIAL SUMMARY OF CURRENT PROGRAMS FOR THE YEAR ENDING JUNE 30, 1995</t>
  </si>
  <si>
    <t>Endowment Income</t>
  </si>
  <si>
    <t>Total Revenue</t>
  </si>
  <si>
    <t>Expenditures by Function:</t>
  </si>
  <si>
    <t>Total Expenditures by Function</t>
  </si>
  <si>
    <t>Transfers Among Funds - Additions/(Deductions):</t>
  </si>
  <si>
    <t>Primary Government to/from Component Units</t>
  </si>
  <si>
    <t>Total Transfers</t>
  </si>
  <si>
    <t>Net Increase/(Decrease) in Fund Balance</t>
  </si>
  <si>
    <t>FINANCIAL SUMMARY OF CURRENT PROGRAMS FOR THE YEAR ENDING JUNE 30, 1996</t>
  </si>
  <si>
    <t>FINANCIAL SUMMARY OF CURRENT PROGRAMS FOR THE YEAR ENDING JUNE 30, 1998</t>
  </si>
  <si>
    <t>FINANCIAL SUMMARY OF CURRENT PROGRAMS FOR THE YEAR ENDING JUNE 30, 1999</t>
  </si>
  <si>
    <t xml:space="preserve"> </t>
  </si>
  <si>
    <t>AGRICULTURAL SCIENCES</t>
  </si>
  <si>
    <t>INSTITUTE OF FOOD AND</t>
  </si>
  <si>
    <t>Expenditures and other Deductions:</t>
  </si>
  <si>
    <t>Academic Support</t>
  </si>
  <si>
    <t>--</t>
  </si>
  <si>
    <t>FINANCIAL SUMMARY OF CURRENT PROGRAMS FOR THE YEAR ENDING JUNE 30, 2000</t>
  </si>
  <si>
    <t>(amounts expressed in thousands)</t>
  </si>
  <si>
    <t>Operating Revenues:</t>
  </si>
  <si>
    <t>Student Tuition and Fees (net)</t>
  </si>
  <si>
    <t>Federal Grants and Contracts</t>
  </si>
  <si>
    <t>State and Local Grants and Contracts</t>
  </si>
  <si>
    <t>Nongovernmental Grants and Contracts</t>
  </si>
  <si>
    <t>Sales and Services of Auxiliary Operations</t>
  </si>
  <si>
    <t>Sales and Services of Educational Departments</t>
  </si>
  <si>
    <t>Interest on Loans and Notes Receivable</t>
  </si>
  <si>
    <t>Other Operating Revenues</t>
  </si>
  <si>
    <t>Total Operating Revenues</t>
  </si>
  <si>
    <t>Operating Expenses:</t>
  </si>
  <si>
    <t>Total Operating Expenses</t>
  </si>
  <si>
    <t>Personnel Services</t>
  </si>
  <si>
    <t>Contractual Services</t>
  </si>
  <si>
    <t>Utilities and Communications</t>
  </si>
  <si>
    <t>Materials and Supplies</t>
  </si>
  <si>
    <t>Repairs and Maintenance</t>
  </si>
  <si>
    <t>Scholarships and Waivers</t>
  </si>
  <si>
    <t>Depreciation</t>
  </si>
  <si>
    <t>Self-Insured Claims and Expenses</t>
  </si>
  <si>
    <t>Loan Cancellation and Receivable Write-offs</t>
  </si>
  <si>
    <t>Other Operating Expenses</t>
  </si>
  <si>
    <t>Operating Income (Loss)</t>
  </si>
  <si>
    <t>State Appropriations</t>
  </si>
  <si>
    <t>Investment Income (Loss)</t>
  </si>
  <si>
    <t>Interest on Asset-Related Debt</t>
  </si>
  <si>
    <t>Other Nonoperating Revenues (Expenses)</t>
  </si>
  <si>
    <t>Net Nonoperating Revenues (Expenses)</t>
  </si>
  <si>
    <t>Capital Appropriations</t>
  </si>
  <si>
    <t>Capital Grants, Contracts and Donations</t>
  </si>
  <si>
    <t>Interfund Transfers</t>
  </si>
  <si>
    <t>Total Other Revenues, Expenses, Gains,  or Losses</t>
  </si>
  <si>
    <t>Income (Loss) Before Other Revenues,  Expenses,</t>
  </si>
  <si>
    <t>Gains, or Losses</t>
  </si>
  <si>
    <t>Increase (Decrease) in Net Assets</t>
  </si>
  <si>
    <t>Nonoperating Revenues (Expenses):</t>
  </si>
  <si>
    <t>FINANCIAL SUMMARY OF REVENUES, EXPENSES AND CHANGES IN NET ASSETS FOR THE FISCAL YEAR ENDED JUNE 30, 2002</t>
  </si>
  <si>
    <t>FINANCIAL SUMMARY OF CURRENT PROGRAMS FOR THE YEAR ENDING JUNE 30, 2001</t>
  </si>
  <si>
    <t>Auxiliary Sales and Services Operations</t>
  </si>
  <si>
    <t>Primary Government from Component Units</t>
  </si>
  <si>
    <t>Transfers To/From Component Units/Primary Government</t>
  </si>
  <si>
    <t>FINANCIAL SUMMARY OF REVENUES, EXPENSES AND CHANGES IN NET ASSETS FOR THE FISCAL YEAR ENDED JUNE 30, 2003</t>
  </si>
  <si>
    <t>Scholarships and Fellowships</t>
  </si>
  <si>
    <t xml:space="preserve">Investment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</si>
</sst>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>
    <font>
      <sz val="12"/>
      <name val="Arial"/>
    </font>
    <font>
      <b/>
      <sz val="10"/>
      <name val="Palatino"/>
      <family val="1"/>
    </font>
    <font>
      <sz val="10"/>
      <name val="Arial"/>
    </font>
    <font>
      <sz val="10"/>
      <name val="Palatino"/>
      <family val="1"/>
    </font>
    <font>
      <b/>
      <u val="double"/>
      <sz val="10"/>
      <name val="Palatino"/>
      <family val="1"/>
    </font>
    <font>
      <u val="double"/>
      <sz val="10"/>
      <name val="Palatino"/>
      <family val="1"/>
    </font>
    <font>
      <u val="double"/>
      <sz val="10"/>
      <name val="Arial"/>
      <family val="2"/>
    </font>
    <font>
      <u/>
      <sz val="10"/>
      <name val="Palatino"/>
      <family val="1"/>
    </font>
    <font>
      <b/>
      <u/>
      <sz val="10"/>
      <name val="Palatino"/>
    </font>
    <font>
      <b/>
      <sz val="10"/>
      <name val="Palatino"/>
    </font>
    <font>
      <sz val="10"/>
      <name val="Arial"/>
      <family val="2"/>
    </font>
    <font>
      <i/>
      <sz val="12"/>
      <name val="Palatino"/>
      <family val="1"/>
    </font>
    <font>
      <sz val="10"/>
      <name val="Times New Roman"/>
    </font>
    <font>
      <sz val="10"/>
      <name val="Palatino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1" fillId="0" borderId="0" xfId="0" applyFont="1"/>
    <xf numFmtId="38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38" fontId="5" fillId="0" borderId="0" xfId="0" applyNumberFormat="1" applyFont="1" applyAlignment="1">
      <alignment horizontal="right"/>
    </xf>
    <xf numFmtId="0" fontId="6" fillId="0" borderId="0" xfId="0" applyFont="1"/>
    <xf numFmtId="38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38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8" fontId="9" fillId="0" borderId="1" xfId="0" applyNumberFormat="1" applyFont="1" applyFill="1" applyBorder="1" applyAlignment="1">
      <alignment horizontal="center"/>
    </xf>
    <xf numFmtId="38" fontId="1" fillId="0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Alignment="1">
      <alignment horizontal="right"/>
    </xf>
    <xf numFmtId="38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Continuous"/>
    </xf>
    <xf numFmtId="38" fontId="1" fillId="0" borderId="0" xfId="0" applyNumberFormat="1" applyFont="1" applyAlignment="1">
      <alignment horizontal="right"/>
    </xf>
    <xf numFmtId="38" fontId="3" fillId="0" borderId="0" xfId="0" applyNumberFormat="1" applyFont="1" applyFill="1" applyAlignment="1">
      <alignment horizontal="right"/>
    </xf>
    <xf numFmtId="0" fontId="3" fillId="0" borderId="0" xfId="0" applyFont="1" applyFill="1"/>
    <xf numFmtId="38" fontId="5" fillId="0" borderId="0" xfId="0" applyNumberFormat="1" applyFont="1" applyFill="1" applyAlignment="1">
      <alignment horizontal="right"/>
    </xf>
    <xf numFmtId="38" fontId="3" fillId="0" borderId="0" xfId="0" applyNumberFormat="1" applyFont="1" applyFill="1"/>
    <xf numFmtId="38" fontId="3" fillId="0" borderId="0" xfId="0" quotePrefix="1" applyNumberFormat="1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8" fontId="1" fillId="0" borderId="0" xfId="0" applyNumberFormat="1" applyFont="1" applyFill="1" applyAlignment="1">
      <alignment horizontal="center"/>
    </xf>
    <xf numFmtId="41" fontId="5" fillId="0" borderId="0" xfId="0" applyNumberFormat="1" applyFont="1" applyFill="1" applyAlignment="1">
      <alignment horizontal="right"/>
    </xf>
    <xf numFmtId="41" fontId="5" fillId="0" borderId="0" xfId="0" applyNumberFormat="1" applyFont="1" applyFill="1"/>
    <xf numFmtId="38" fontId="1" fillId="0" borderId="0" xfId="0" applyNumberFormat="1" applyFont="1" applyFill="1" applyAlignment="1">
      <alignment horizontal="left"/>
    </xf>
    <xf numFmtId="38" fontId="1" fillId="0" borderId="0" xfId="0" applyNumberFormat="1" applyFont="1" applyFill="1" applyAlignment="1">
      <alignment horizontal="right"/>
    </xf>
    <xf numFmtId="38" fontId="1" fillId="0" borderId="0" xfId="0" applyNumberFormat="1" applyFont="1" applyFill="1" applyAlignment="1">
      <alignment horizontal="centerContinuous"/>
    </xf>
    <xf numFmtId="38" fontId="0" fillId="0" borderId="0" xfId="0" applyNumberFormat="1"/>
    <xf numFmtId="38" fontId="11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left"/>
    </xf>
    <xf numFmtId="38" fontId="1" fillId="0" borderId="0" xfId="0" applyNumberFormat="1" applyFont="1" applyFill="1"/>
    <xf numFmtId="38" fontId="5" fillId="0" borderId="0" xfId="0" applyNumberFormat="1" applyFont="1"/>
    <xf numFmtId="38" fontId="5" fillId="0" borderId="0" xfId="0" applyNumberFormat="1" applyFont="1" applyFill="1"/>
    <xf numFmtId="41" fontId="3" fillId="0" borderId="0" xfId="0" applyNumberFormat="1" applyFont="1" applyFill="1"/>
    <xf numFmtId="41" fontId="3" fillId="0" borderId="0" xfId="0" applyNumberFormat="1" applyFont="1" applyFill="1" applyAlignment="1">
      <alignment horizontal="right"/>
    </xf>
    <xf numFmtId="41" fontId="1" fillId="0" borderId="0" xfId="0" applyNumberFormat="1" applyFont="1" applyFill="1"/>
    <xf numFmtId="37" fontId="12" fillId="0" borderId="0" xfId="0" applyNumberFormat="1" applyFont="1" applyAlignment="1" applyProtection="1">
      <alignment horizontal="left"/>
    </xf>
    <xf numFmtId="38" fontId="3" fillId="0" borderId="0" xfId="0" quotePrefix="1" applyNumberFormat="1" applyFont="1"/>
    <xf numFmtId="0" fontId="12" fillId="0" borderId="0" xfId="0" applyFont="1"/>
    <xf numFmtId="38" fontId="7" fillId="0" borderId="0" xfId="0" applyNumberFormat="1" applyFont="1" applyFill="1"/>
    <xf numFmtId="38" fontId="13" fillId="0" borderId="0" xfId="0" applyNumberFormat="1" applyFont="1" applyFill="1"/>
    <xf numFmtId="41" fontId="3" fillId="0" borderId="0" xfId="0" quotePrefix="1" applyNumberFormat="1" applyFont="1" applyFill="1" applyAlignment="1">
      <alignment horizontal="right"/>
    </xf>
    <xf numFmtId="41" fontId="13" fillId="0" borderId="0" xfId="0" applyNumberFormat="1" applyFont="1" applyFill="1" applyAlignment="1">
      <alignment horizontal="right"/>
    </xf>
    <xf numFmtId="41" fontId="7" fillId="0" borderId="0" xfId="0" applyNumberFormat="1" applyFont="1" applyFill="1"/>
    <xf numFmtId="41" fontId="1" fillId="0" borderId="0" xfId="0" applyNumberFormat="1" applyFont="1" applyAlignment="1">
      <alignment horizontal="center"/>
    </xf>
    <xf numFmtId="38" fontId="8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1" fillId="0" borderId="0" xfId="0" applyNumberFormat="1" applyFont="1" applyFill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38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17"/>
  <sheetViews>
    <sheetView tabSelected="1" zoomScale="75" workbookViewId="0">
      <selection activeCell="A71" sqref="A71"/>
    </sheetView>
  </sheetViews>
  <sheetFormatPr defaultColWidth="8.90625" defaultRowHeight="13.2"/>
  <cols>
    <col min="1" max="1" width="1" style="10" customWidth="1"/>
    <col min="2" max="2" width="2.81640625" style="10" customWidth="1"/>
    <col min="3" max="3" width="2" style="10" customWidth="1"/>
    <col min="4" max="4" width="32.90625" style="10" customWidth="1"/>
    <col min="5" max="5" width="10.453125" style="30" bestFit="1" customWidth="1"/>
    <col min="6" max="6" width="1" style="30" customWidth="1"/>
    <col min="7" max="7" width="9.36328125" style="30" bestFit="1" customWidth="1"/>
    <col min="8" max="8" width="1" style="30" customWidth="1"/>
    <col min="9" max="9" width="9.36328125" style="30" bestFit="1" customWidth="1"/>
    <col min="10" max="10" width="1.08984375" style="33" customWidth="1"/>
    <col min="11" max="11" width="10.453125" style="33" bestFit="1" customWidth="1"/>
    <col min="12" max="12" width="1" style="33" customWidth="1"/>
    <col min="13" max="13" width="9.36328125" style="33" bestFit="1" customWidth="1"/>
    <col min="14" max="14" width="1" style="33" customWidth="1"/>
    <col min="15" max="15" width="9.36328125" style="33" bestFit="1" customWidth="1"/>
    <col min="16" max="16" width="1" style="33" customWidth="1"/>
    <col min="17" max="17" width="2.81640625" style="33" customWidth="1"/>
    <col min="18" max="18" width="2.08984375" style="33" customWidth="1"/>
    <col min="19" max="19" width="32.90625" style="33" customWidth="1"/>
    <col min="20" max="20" width="10.453125" style="33" bestFit="1" customWidth="1"/>
    <col min="21" max="21" width="1" style="33" customWidth="1"/>
    <col min="22" max="22" width="8.90625" style="33"/>
    <col min="23" max="23" width="1" style="33" customWidth="1"/>
    <col min="24" max="24" width="8.90625" style="33"/>
    <col min="25" max="25" width="1" style="33" customWidth="1"/>
    <col min="26" max="26" width="13.90625" style="33" bestFit="1" customWidth="1"/>
    <col min="27" max="27" width="1" style="33" customWidth="1"/>
    <col min="28" max="28" width="8.90625" style="33"/>
    <col min="29" max="29" width="1" style="33" customWidth="1"/>
    <col min="30" max="30" width="8.90625" style="33"/>
    <col min="31" max="16384" width="8.90625" style="10"/>
  </cols>
  <sheetData>
    <row r="1" spans="1:39" s="43" customFormat="1" ht="15">
      <c r="A1" s="28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7"/>
      <c r="Q1" s="37"/>
      <c r="R1" s="37"/>
      <c r="S1" s="66" t="s">
        <v>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9" s="43" customFormat="1" ht="15">
      <c r="A2" s="28"/>
      <c r="B2" s="65" t="s">
        <v>103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40"/>
      <c r="Q2" s="65" t="s">
        <v>103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9" s="43" customFormat="1" ht="15.6">
      <c r="A3" s="28"/>
      <c r="B3" s="62" t="s">
        <v>61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44"/>
      <c r="Q3" s="63" t="s">
        <v>61</v>
      </c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45"/>
      <c r="AF3" s="45"/>
      <c r="AG3" s="45"/>
      <c r="AH3" s="45"/>
      <c r="AI3" s="45"/>
      <c r="AJ3" s="45"/>
      <c r="AK3" s="45"/>
      <c r="AL3" s="10"/>
      <c r="AM3" s="10"/>
    </row>
    <row r="4" spans="1:39" ht="6" customHeight="1">
      <c r="B4" s="28"/>
      <c r="C4" s="28"/>
      <c r="E4" s="41" t="s">
        <v>54</v>
      </c>
      <c r="F4" s="42"/>
      <c r="G4" s="42"/>
      <c r="H4" s="42"/>
      <c r="I4" s="42"/>
    </row>
    <row r="5" spans="1:39" ht="12.75" customHeight="1">
      <c r="B5" s="28"/>
      <c r="C5" s="28"/>
      <c r="E5" s="41"/>
      <c r="F5" s="42"/>
      <c r="G5" s="42"/>
      <c r="H5" s="42"/>
      <c r="I5" s="42"/>
      <c r="T5" s="64" t="s">
        <v>56</v>
      </c>
      <c r="U5" s="64"/>
      <c r="V5" s="64"/>
      <c r="W5" s="64"/>
      <c r="X5" s="64"/>
    </row>
    <row r="6" spans="1:39">
      <c r="E6" s="61" t="s">
        <v>4</v>
      </c>
      <c r="F6" s="61"/>
      <c r="G6" s="61"/>
      <c r="H6" s="61"/>
      <c r="I6" s="61"/>
      <c r="K6" s="61" t="s">
        <v>32</v>
      </c>
      <c r="L6" s="61"/>
      <c r="M6" s="61"/>
      <c r="N6" s="61"/>
      <c r="O6" s="61"/>
      <c r="T6" s="61" t="s">
        <v>55</v>
      </c>
      <c r="U6" s="61"/>
      <c r="V6" s="61"/>
      <c r="W6" s="61"/>
      <c r="X6" s="61"/>
      <c r="Z6" s="61" t="s">
        <v>33</v>
      </c>
      <c r="AA6" s="61"/>
      <c r="AB6" s="61"/>
      <c r="AC6" s="61"/>
      <c r="AD6" s="61"/>
    </row>
    <row r="7" spans="1:39" ht="4.5" customHeight="1">
      <c r="E7" s="18"/>
      <c r="F7" s="18"/>
      <c r="G7" s="18"/>
      <c r="H7" s="18"/>
      <c r="I7" s="18"/>
      <c r="K7" s="18"/>
      <c r="L7" s="18"/>
      <c r="M7" s="18"/>
      <c r="N7" s="18"/>
      <c r="O7" s="18"/>
      <c r="T7" s="18"/>
      <c r="U7" s="18"/>
      <c r="V7" s="18"/>
      <c r="W7" s="18"/>
      <c r="Z7" s="18"/>
      <c r="AA7" s="18"/>
      <c r="AB7" s="18"/>
      <c r="AC7" s="18"/>
    </row>
    <row r="8" spans="1:39">
      <c r="E8" s="22" t="s">
        <v>1</v>
      </c>
      <c r="F8" s="15"/>
      <c r="G8" s="23" t="s">
        <v>2</v>
      </c>
      <c r="H8" s="15"/>
      <c r="I8" s="23" t="s">
        <v>3</v>
      </c>
      <c r="K8" s="23" t="s">
        <v>1</v>
      </c>
      <c r="L8" s="15"/>
      <c r="M8" s="23" t="s">
        <v>2</v>
      </c>
      <c r="N8" s="15"/>
      <c r="O8" s="23" t="s">
        <v>3</v>
      </c>
      <c r="T8" s="23" t="s">
        <v>1</v>
      </c>
      <c r="U8" s="15"/>
      <c r="V8" s="23" t="s">
        <v>2</v>
      </c>
      <c r="W8" s="15"/>
      <c r="X8" s="23" t="s">
        <v>3</v>
      </c>
      <c r="Y8" s="46"/>
      <c r="Z8" s="23" t="s">
        <v>1</v>
      </c>
      <c r="AA8" s="15"/>
      <c r="AB8" s="23" t="s">
        <v>2</v>
      </c>
      <c r="AC8" s="15"/>
      <c r="AD8" s="23" t="s">
        <v>3</v>
      </c>
    </row>
    <row r="9" spans="1:39">
      <c r="B9" s="10" t="s">
        <v>62</v>
      </c>
      <c r="E9" s="33"/>
      <c r="F9" s="33"/>
      <c r="I9" s="33"/>
      <c r="M9" s="30"/>
      <c r="N9" s="30"/>
      <c r="Q9" s="10" t="s">
        <v>62</v>
      </c>
      <c r="R9" s="10"/>
      <c r="S9" s="10"/>
      <c r="V9" s="30"/>
      <c r="W9" s="30"/>
      <c r="Y9" s="46"/>
      <c r="Z9" s="56"/>
      <c r="AB9" s="30"/>
      <c r="AC9" s="30"/>
    </row>
    <row r="10" spans="1:39">
      <c r="C10" s="52" t="s">
        <v>63</v>
      </c>
      <c r="E10" s="50">
        <f>184017-57375</f>
        <v>126642</v>
      </c>
      <c r="F10" s="50"/>
      <c r="G10" s="57">
        <v>0</v>
      </c>
      <c r="H10" s="50"/>
      <c r="I10" s="50">
        <f>SUM(E10:G10)</f>
        <v>126642</v>
      </c>
      <c r="J10" s="49"/>
      <c r="K10" s="50">
        <v>21419</v>
      </c>
      <c r="L10" s="50"/>
      <c r="M10" s="57">
        <v>0</v>
      </c>
      <c r="N10" s="50"/>
      <c r="O10" s="50">
        <f>SUM(K10:N10)</f>
        <v>21419</v>
      </c>
      <c r="Q10" s="10"/>
      <c r="R10" s="52" t="s">
        <v>63</v>
      </c>
      <c r="S10" s="10"/>
      <c r="T10" s="50">
        <v>110</v>
      </c>
      <c r="U10" s="50"/>
      <c r="V10" s="57">
        <v>0</v>
      </c>
      <c r="W10" s="50"/>
      <c r="X10" s="50">
        <f>SUM(T10:V10)</f>
        <v>110</v>
      </c>
      <c r="Y10" s="51"/>
      <c r="Z10" s="58">
        <f>E10+K10+T10</f>
        <v>148171</v>
      </c>
      <c r="AA10" s="50"/>
      <c r="AB10" s="57">
        <f>G10+M10+V10</f>
        <v>0</v>
      </c>
      <c r="AC10" s="50"/>
      <c r="AD10" s="50">
        <f>Z10+AB10</f>
        <v>148171</v>
      </c>
    </row>
    <row r="11" spans="1:39">
      <c r="C11" s="52" t="s">
        <v>64</v>
      </c>
      <c r="E11" s="50">
        <f>-50+50</f>
        <v>0</v>
      </c>
      <c r="F11" s="50"/>
      <c r="G11" s="57">
        <f>130582+597+1</f>
        <v>131180</v>
      </c>
      <c r="H11" s="50"/>
      <c r="I11" s="50">
        <f t="shared" ref="I11:I17" si="0">SUM(E11:G11)</f>
        <v>131180</v>
      </c>
      <c r="J11" s="49"/>
      <c r="K11" s="50">
        <f>50-50</f>
        <v>0</v>
      </c>
      <c r="L11" s="50"/>
      <c r="M11" s="57">
        <v>73336</v>
      </c>
      <c r="N11" s="50"/>
      <c r="O11" s="50">
        <f t="shared" ref="O11:O17" si="1">SUM(K11:N11)</f>
        <v>73336</v>
      </c>
      <c r="Q11" s="10"/>
      <c r="R11" s="52" t="s">
        <v>64</v>
      </c>
      <c r="S11" s="10"/>
      <c r="T11" s="50">
        <v>0</v>
      </c>
      <c r="U11" s="50"/>
      <c r="V11" s="57">
        <v>33655</v>
      </c>
      <c r="W11" s="50"/>
      <c r="X11" s="50">
        <f t="shared" ref="X11:X17" si="2">SUM(T11:V11)</f>
        <v>33655</v>
      </c>
      <c r="Y11" s="51"/>
      <c r="Z11" s="58">
        <f t="shared" ref="Z11:Z17" si="3">E11+K11+T11</f>
        <v>0</v>
      </c>
      <c r="AA11" s="50"/>
      <c r="AB11" s="57">
        <f t="shared" ref="AB11:AB17" si="4">G11+M11+V11</f>
        <v>238171</v>
      </c>
      <c r="AC11" s="50"/>
      <c r="AD11" s="50">
        <f t="shared" ref="AD11:AD17" si="5">Z11+AB11</f>
        <v>238171</v>
      </c>
    </row>
    <row r="12" spans="1:39">
      <c r="C12" s="52" t="s">
        <v>65</v>
      </c>
      <c r="E12" s="57">
        <v>6968</v>
      </c>
      <c r="F12" s="50"/>
      <c r="G12" s="57">
        <v>13193</v>
      </c>
      <c r="H12" s="50"/>
      <c r="I12" s="50">
        <f t="shared" si="0"/>
        <v>20161</v>
      </c>
      <c r="J12" s="49"/>
      <c r="K12" s="57">
        <v>579</v>
      </c>
      <c r="L12" s="50"/>
      <c r="M12" s="57">
        <v>17925</v>
      </c>
      <c r="N12" s="50"/>
      <c r="O12" s="50">
        <f t="shared" si="1"/>
        <v>18504</v>
      </c>
      <c r="Q12" s="10"/>
      <c r="R12" s="52" t="s">
        <v>65</v>
      </c>
      <c r="S12" s="10"/>
      <c r="T12" s="57">
        <v>8474</v>
      </c>
      <c r="U12" s="50"/>
      <c r="V12" s="50">
        <f>3639</f>
        <v>3639</v>
      </c>
      <c r="W12" s="50"/>
      <c r="X12" s="50">
        <f t="shared" si="2"/>
        <v>12113</v>
      </c>
      <c r="Y12" s="51"/>
      <c r="Z12" s="58">
        <f t="shared" si="3"/>
        <v>16021</v>
      </c>
      <c r="AA12" s="50"/>
      <c r="AB12" s="57">
        <f t="shared" si="4"/>
        <v>34757</v>
      </c>
      <c r="AC12" s="50"/>
      <c r="AD12" s="50">
        <f t="shared" si="5"/>
        <v>50778</v>
      </c>
      <c r="AE12" s="53"/>
    </row>
    <row r="13" spans="1:39">
      <c r="C13" s="52" t="s">
        <v>66</v>
      </c>
      <c r="E13" s="49">
        <v>17270</v>
      </c>
      <c r="F13" s="49"/>
      <c r="G13" s="49">
        <f>45679+118</f>
        <v>45797</v>
      </c>
      <c r="H13" s="49"/>
      <c r="I13" s="50">
        <f t="shared" si="0"/>
        <v>63067</v>
      </c>
      <c r="J13" s="49"/>
      <c r="K13" s="49">
        <v>100057</v>
      </c>
      <c r="L13" s="49"/>
      <c r="M13" s="49">
        <v>63281</v>
      </c>
      <c r="N13" s="49"/>
      <c r="O13" s="50">
        <f t="shared" si="1"/>
        <v>163338</v>
      </c>
      <c r="Q13" s="10"/>
      <c r="R13" s="52" t="s">
        <v>66</v>
      </c>
      <c r="S13" s="10"/>
      <c r="T13" s="49">
        <v>4049</v>
      </c>
      <c r="U13" s="49"/>
      <c r="V13" s="49">
        <v>16440</v>
      </c>
      <c r="W13" s="49"/>
      <c r="X13" s="50">
        <f t="shared" si="2"/>
        <v>20489</v>
      </c>
      <c r="Y13" s="51"/>
      <c r="Z13" s="58">
        <f t="shared" si="3"/>
        <v>121376</v>
      </c>
      <c r="AA13" s="50"/>
      <c r="AB13" s="57">
        <f t="shared" si="4"/>
        <v>125518</v>
      </c>
      <c r="AC13" s="49"/>
      <c r="AD13" s="50">
        <f t="shared" si="5"/>
        <v>246894</v>
      </c>
    </row>
    <row r="14" spans="1:39">
      <c r="C14" s="52" t="s">
        <v>67</v>
      </c>
      <c r="E14" s="57">
        <v>72821</v>
      </c>
      <c r="F14" s="50"/>
      <c r="G14" s="50">
        <v>0</v>
      </c>
      <c r="H14" s="50"/>
      <c r="I14" s="50">
        <f t="shared" si="0"/>
        <v>72821</v>
      </c>
      <c r="J14" s="49"/>
      <c r="K14" s="57">
        <v>5898</v>
      </c>
      <c r="L14" s="50"/>
      <c r="M14" s="50"/>
      <c r="N14" s="50"/>
      <c r="O14" s="50">
        <f t="shared" si="1"/>
        <v>5898</v>
      </c>
      <c r="Q14" s="10"/>
      <c r="R14" s="52" t="s">
        <v>67</v>
      </c>
      <c r="S14" s="10"/>
      <c r="T14" s="57">
        <v>0</v>
      </c>
      <c r="U14" s="50"/>
      <c r="V14" s="50">
        <v>0</v>
      </c>
      <c r="W14" s="50"/>
      <c r="X14" s="50">
        <f t="shared" si="2"/>
        <v>0</v>
      </c>
      <c r="Y14" s="51"/>
      <c r="Z14" s="58">
        <f t="shared" si="3"/>
        <v>78719</v>
      </c>
      <c r="AA14" s="50"/>
      <c r="AB14" s="57">
        <f t="shared" si="4"/>
        <v>0</v>
      </c>
      <c r="AC14" s="50"/>
      <c r="AD14" s="50">
        <f t="shared" si="5"/>
        <v>78719</v>
      </c>
    </row>
    <row r="15" spans="1:39">
      <c r="C15" s="52" t="s">
        <v>68</v>
      </c>
      <c r="E15" s="50">
        <v>19659</v>
      </c>
      <c r="F15" s="50"/>
      <c r="G15" s="50">
        <v>7262</v>
      </c>
      <c r="H15" s="50"/>
      <c r="I15" s="50">
        <f t="shared" si="0"/>
        <v>26921</v>
      </c>
      <c r="J15" s="49"/>
      <c r="K15" s="50">
        <v>18848</v>
      </c>
      <c r="L15" s="50"/>
      <c r="M15" s="50">
        <v>6778</v>
      </c>
      <c r="N15" s="50"/>
      <c r="O15" s="50">
        <f t="shared" si="1"/>
        <v>25626</v>
      </c>
      <c r="Q15" s="10"/>
      <c r="R15" s="52" t="s">
        <v>68</v>
      </c>
      <c r="S15" s="10"/>
      <c r="T15" s="50">
        <v>3052</v>
      </c>
      <c r="U15" s="50"/>
      <c r="V15" s="50">
        <v>2208</v>
      </c>
      <c r="W15" s="50"/>
      <c r="X15" s="50">
        <f t="shared" si="2"/>
        <v>5260</v>
      </c>
      <c r="Y15" s="51"/>
      <c r="Z15" s="58">
        <f t="shared" si="3"/>
        <v>41559</v>
      </c>
      <c r="AA15" s="50"/>
      <c r="AB15" s="57">
        <f t="shared" si="4"/>
        <v>16248</v>
      </c>
      <c r="AC15" s="50"/>
      <c r="AD15" s="50">
        <f t="shared" si="5"/>
        <v>57807</v>
      </c>
    </row>
    <row r="16" spans="1:39">
      <c r="C16" s="52" t="s">
        <v>69</v>
      </c>
      <c r="E16" s="50">
        <v>0</v>
      </c>
      <c r="F16" s="50"/>
      <c r="G16" s="50">
        <v>949</v>
      </c>
      <c r="H16" s="50"/>
      <c r="I16" s="50">
        <f t="shared" si="0"/>
        <v>949</v>
      </c>
      <c r="J16" s="49"/>
      <c r="K16" s="50">
        <v>0</v>
      </c>
      <c r="L16" s="50"/>
      <c r="M16" s="50">
        <v>0</v>
      </c>
      <c r="N16" s="50"/>
      <c r="O16" s="50">
        <f t="shared" si="1"/>
        <v>0</v>
      </c>
      <c r="Q16" s="10"/>
      <c r="R16" s="52" t="s">
        <v>69</v>
      </c>
      <c r="S16" s="10"/>
      <c r="T16" s="50">
        <v>0</v>
      </c>
      <c r="U16" s="50"/>
      <c r="V16" s="50">
        <v>0</v>
      </c>
      <c r="W16" s="50"/>
      <c r="X16" s="50">
        <f t="shared" si="2"/>
        <v>0</v>
      </c>
      <c r="Y16" s="51"/>
      <c r="Z16" s="58">
        <f t="shared" si="3"/>
        <v>0</v>
      </c>
      <c r="AA16" s="50"/>
      <c r="AB16" s="57">
        <f t="shared" si="4"/>
        <v>949</v>
      </c>
      <c r="AC16" s="50"/>
      <c r="AD16" s="50">
        <f t="shared" si="5"/>
        <v>949</v>
      </c>
    </row>
    <row r="17" spans="1:39">
      <c r="A17" s="37"/>
      <c r="C17" s="52" t="s">
        <v>70</v>
      </c>
      <c r="E17" s="50">
        <v>2488</v>
      </c>
      <c r="F17" s="50"/>
      <c r="G17" s="50">
        <f>205+303</f>
        <v>508</v>
      </c>
      <c r="H17" s="50"/>
      <c r="I17" s="50">
        <f t="shared" si="0"/>
        <v>2996</v>
      </c>
      <c r="J17" s="49"/>
      <c r="K17" s="50">
        <v>46</v>
      </c>
      <c r="L17" s="50"/>
      <c r="M17" s="50">
        <v>2</v>
      </c>
      <c r="N17" s="50"/>
      <c r="O17" s="50">
        <f t="shared" si="1"/>
        <v>48</v>
      </c>
      <c r="Q17" s="10"/>
      <c r="R17" s="52" t="s">
        <v>70</v>
      </c>
      <c r="S17" s="10"/>
      <c r="T17" s="50">
        <v>322</v>
      </c>
      <c r="U17" s="50"/>
      <c r="V17" s="50">
        <v>17</v>
      </c>
      <c r="W17" s="50"/>
      <c r="X17" s="50">
        <f t="shared" si="2"/>
        <v>339</v>
      </c>
      <c r="Y17" s="51"/>
      <c r="Z17" s="58">
        <f t="shared" si="3"/>
        <v>2856</v>
      </c>
      <c r="AA17" s="50"/>
      <c r="AB17" s="57">
        <f t="shared" si="4"/>
        <v>527</v>
      </c>
      <c r="AC17" s="50"/>
      <c r="AD17" s="50">
        <f t="shared" si="5"/>
        <v>3383</v>
      </c>
      <c r="AF17" s="37"/>
      <c r="AG17" s="37"/>
      <c r="AH17" s="37"/>
      <c r="AI17" s="37"/>
      <c r="AJ17" s="37"/>
      <c r="AK17" s="37"/>
      <c r="AL17" s="37"/>
      <c r="AM17" s="37"/>
    </row>
    <row r="18" spans="1:39" ht="1.5" customHeight="1">
      <c r="A18" s="37"/>
      <c r="E18" s="50" t="s">
        <v>18</v>
      </c>
      <c r="F18" s="50"/>
      <c r="G18" s="50" t="s">
        <v>18</v>
      </c>
      <c r="H18" s="50"/>
      <c r="I18" s="50" t="s">
        <v>18</v>
      </c>
      <c r="J18" s="49"/>
      <c r="K18" s="50" t="s">
        <v>18</v>
      </c>
      <c r="L18" s="50"/>
      <c r="M18" s="50" t="s">
        <v>18</v>
      </c>
      <c r="N18" s="50"/>
      <c r="O18" s="50" t="s">
        <v>18</v>
      </c>
      <c r="Q18" s="10"/>
      <c r="R18" s="10"/>
      <c r="S18" s="10"/>
      <c r="T18" s="50" t="s">
        <v>18</v>
      </c>
      <c r="U18" s="50"/>
      <c r="V18" s="50" t="s">
        <v>18</v>
      </c>
      <c r="W18" s="50"/>
      <c r="X18" s="50" t="s">
        <v>18</v>
      </c>
      <c r="Y18" s="51"/>
      <c r="Z18" s="58" t="s">
        <v>18</v>
      </c>
      <c r="AA18" s="50" t="s">
        <v>54</v>
      </c>
      <c r="AB18" s="50" t="s">
        <v>18</v>
      </c>
      <c r="AC18" s="50"/>
      <c r="AD18" s="50" t="s">
        <v>18</v>
      </c>
      <c r="AF18" s="37"/>
      <c r="AG18" s="37"/>
      <c r="AH18" s="37"/>
      <c r="AI18" s="37"/>
      <c r="AJ18" s="37"/>
      <c r="AK18" s="37"/>
      <c r="AL18" s="37"/>
      <c r="AM18" s="37"/>
    </row>
    <row r="19" spans="1:39">
      <c r="A19" s="37"/>
      <c r="B19" s="52" t="s">
        <v>71</v>
      </c>
      <c r="E19" s="50">
        <f>SUM(E10:E17)</f>
        <v>245848</v>
      </c>
      <c r="F19" s="50"/>
      <c r="G19" s="50">
        <f t="shared" ref="G19:O19" si="6">SUM(G10:G17)</f>
        <v>198889</v>
      </c>
      <c r="H19" s="50">
        <f t="shared" si="6"/>
        <v>0</v>
      </c>
      <c r="I19" s="50">
        <f t="shared" si="6"/>
        <v>444737</v>
      </c>
      <c r="J19" s="50">
        <f t="shared" si="6"/>
        <v>0</v>
      </c>
      <c r="K19" s="50">
        <f t="shared" si="6"/>
        <v>146847</v>
      </c>
      <c r="L19" s="50">
        <f t="shared" si="6"/>
        <v>0</v>
      </c>
      <c r="M19" s="50">
        <f t="shared" si="6"/>
        <v>161322</v>
      </c>
      <c r="N19" s="50">
        <f t="shared" si="6"/>
        <v>0</v>
      </c>
      <c r="O19" s="50">
        <f t="shared" si="6"/>
        <v>308169</v>
      </c>
      <c r="Q19" s="52" t="s">
        <v>71</v>
      </c>
      <c r="R19" s="10"/>
      <c r="S19" s="10"/>
      <c r="T19" s="50">
        <f>SUM(T10:T17)</f>
        <v>16007</v>
      </c>
      <c r="U19" s="50"/>
      <c r="V19" s="50">
        <f t="shared" ref="V19:AD19" si="7">SUM(V10:V18)</f>
        <v>55959</v>
      </c>
      <c r="W19" s="50">
        <f t="shared" si="7"/>
        <v>0</v>
      </c>
      <c r="X19" s="50">
        <f t="shared" si="7"/>
        <v>71966</v>
      </c>
      <c r="Y19" s="50">
        <f t="shared" si="7"/>
        <v>0</v>
      </c>
      <c r="Z19" s="58">
        <f t="shared" si="7"/>
        <v>408702</v>
      </c>
      <c r="AA19" s="50">
        <f t="shared" si="7"/>
        <v>0</v>
      </c>
      <c r="AB19" s="50">
        <f t="shared" si="7"/>
        <v>416170</v>
      </c>
      <c r="AC19" s="50">
        <f t="shared" si="7"/>
        <v>0</v>
      </c>
      <c r="AD19" s="50">
        <f t="shared" si="7"/>
        <v>824872</v>
      </c>
      <c r="AF19" s="37"/>
      <c r="AG19" s="37"/>
      <c r="AH19" s="37"/>
      <c r="AI19" s="37"/>
      <c r="AJ19" s="37"/>
      <c r="AK19" s="37"/>
      <c r="AL19" s="37"/>
      <c r="AM19" s="37"/>
    </row>
    <row r="20" spans="1:39" ht="1.5" customHeight="1">
      <c r="A20" s="37"/>
      <c r="E20" s="50" t="s">
        <v>18</v>
      </c>
      <c r="F20" s="50"/>
      <c r="G20" s="50" t="s">
        <v>18</v>
      </c>
      <c r="H20" s="50"/>
      <c r="I20" s="50" t="s">
        <v>18</v>
      </c>
      <c r="J20" s="49"/>
      <c r="K20" s="50" t="s">
        <v>18</v>
      </c>
      <c r="L20" s="50"/>
      <c r="M20" s="50" t="s">
        <v>18</v>
      </c>
      <c r="N20" s="50"/>
      <c r="O20" s="50" t="s">
        <v>18</v>
      </c>
      <c r="Q20" s="10"/>
      <c r="R20" s="10"/>
      <c r="S20" s="10"/>
      <c r="T20" s="50" t="s">
        <v>18</v>
      </c>
      <c r="U20" s="50"/>
      <c r="V20" s="50" t="s">
        <v>18</v>
      </c>
      <c r="W20" s="50"/>
      <c r="X20" s="50" t="s">
        <v>18</v>
      </c>
      <c r="Y20" s="51"/>
      <c r="Z20" s="58" t="s">
        <v>18</v>
      </c>
      <c r="AA20" s="50"/>
      <c r="AB20" s="50" t="s">
        <v>18</v>
      </c>
      <c r="AC20" s="50"/>
      <c r="AD20" s="50" t="s">
        <v>18</v>
      </c>
      <c r="AF20" s="37"/>
      <c r="AG20" s="37"/>
      <c r="AH20" s="37"/>
      <c r="AI20" s="37"/>
      <c r="AJ20" s="37"/>
      <c r="AK20" s="37"/>
      <c r="AL20" s="37"/>
      <c r="AM20" s="37"/>
    </row>
    <row r="21" spans="1:39" ht="3" customHeight="1">
      <c r="A21" s="37"/>
      <c r="E21" s="50"/>
      <c r="F21" s="50"/>
      <c r="G21" s="50"/>
      <c r="H21" s="50"/>
      <c r="I21" s="50"/>
      <c r="J21" s="49"/>
      <c r="K21" s="50"/>
      <c r="L21" s="50"/>
      <c r="M21" s="50"/>
      <c r="N21" s="50"/>
      <c r="O21" s="50"/>
      <c r="Q21" s="10"/>
      <c r="R21" s="10"/>
      <c r="S21" s="10"/>
      <c r="T21" s="50"/>
      <c r="U21" s="50"/>
      <c r="V21" s="50"/>
      <c r="W21" s="50"/>
      <c r="X21" s="50"/>
      <c r="Y21" s="51"/>
      <c r="Z21" s="58"/>
      <c r="AA21" s="50"/>
      <c r="AB21" s="50"/>
      <c r="AC21" s="50"/>
      <c r="AD21" s="50"/>
      <c r="AF21" s="37"/>
      <c r="AG21" s="37"/>
      <c r="AH21" s="37"/>
      <c r="AI21" s="37"/>
      <c r="AJ21" s="37"/>
      <c r="AK21" s="37"/>
      <c r="AL21" s="37"/>
      <c r="AM21" s="37"/>
    </row>
    <row r="22" spans="1:39">
      <c r="A22" s="37"/>
      <c r="B22" s="52" t="s">
        <v>72</v>
      </c>
      <c r="E22" s="50"/>
      <c r="F22" s="50"/>
      <c r="G22" s="50"/>
      <c r="H22" s="50"/>
      <c r="I22" s="50"/>
      <c r="J22" s="49"/>
      <c r="K22" s="50"/>
      <c r="L22" s="50"/>
      <c r="M22" s="50"/>
      <c r="N22" s="50"/>
      <c r="O22" s="50"/>
      <c r="Q22" s="52" t="s">
        <v>72</v>
      </c>
      <c r="R22" s="10"/>
      <c r="S22" s="10"/>
      <c r="T22" s="50"/>
      <c r="U22" s="50"/>
      <c r="V22" s="50"/>
      <c r="W22" s="50"/>
      <c r="X22" s="50"/>
      <c r="Y22" s="51"/>
      <c r="Z22" s="58"/>
      <c r="AA22" s="50"/>
      <c r="AB22" s="50"/>
      <c r="AC22" s="50"/>
      <c r="AD22" s="50"/>
      <c r="AF22" s="37"/>
      <c r="AG22" s="37"/>
      <c r="AH22" s="37"/>
      <c r="AI22" s="37"/>
      <c r="AJ22" s="37"/>
      <c r="AK22" s="37"/>
      <c r="AL22" s="37"/>
      <c r="AM22" s="37"/>
    </row>
    <row r="23" spans="1:39" ht="12.75" customHeight="1">
      <c r="A23" s="37"/>
      <c r="C23" s="52" t="s">
        <v>74</v>
      </c>
      <c r="E23" s="50">
        <v>361488</v>
      </c>
      <c r="F23" s="50"/>
      <c r="G23" s="50">
        <v>75290</v>
      </c>
      <c r="H23" s="50"/>
      <c r="I23" s="50">
        <f>E23+G23</f>
        <v>436778</v>
      </c>
      <c r="J23" s="49"/>
      <c r="K23" s="50">
        <v>203555</v>
      </c>
      <c r="L23" s="50"/>
      <c r="M23" s="50">
        <v>117168</v>
      </c>
      <c r="N23" s="50"/>
      <c r="O23" s="50">
        <f>K23+M23</f>
        <v>320723</v>
      </c>
      <c r="Q23" s="10"/>
      <c r="R23" s="52" t="s">
        <v>74</v>
      </c>
      <c r="S23" s="10"/>
      <c r="T23" s="50">
        <f>122146</f>
        <v>122146</v>
      </c>
      <c r="U23" s="50"/>
      <c r="V23" s="50">
        <f>32676+1</f>
        <v>32677</v>
      </c>
      <c r="W23" s="50"/>
      <c r="X23" s="50">
        <f>T23+V23</f>
        <v>154823</v>
      </c>
      <c r="Y23" s="51"/>
      <c r="Z23" s="58">
        <f>E23+K23+T23</f>
        <v>687189</v>
      </c>
      <c r="AA23" s="50"/>
      <c r="AB23" s="57">
        <f>G23+M23+V23</f>
        <v>225135</v>
      </c>
      <c r="AC23" s="50"/>
      <c r="AD23" s="50">
        <f>Z23+AB23</f>
        <v>912324</v>
      </c>
      <c r="AE23" s="53"/>
      <c r="AF23" s="37"/>
      <c r="AG23" s="37"/>
      <c r="AH23" s="37"/>
      <c r="AI23" s="37"/>
      <c r="AJ23" s="37"/>
      <c r="AK23" s="37"/>
      <c r="AL23" s="37"/>
      <c r="AM23" s="37"/>
    </row>
    <row r="24" spans="1:39" ht="12.75" customHeight="1">
      <c r="A24" s="37"/>
      <c r="C24" s="52" t="s">
        <v>75</v>
      </c>
      <c r="E24" s="50">
        <v>39595</v>
      </c>
      <c r="F24" s="50"/>
      <c r="G24" s="50">
        <v>22498</v>
      </c>
      <c r="H24" s="50"/>
      <c r="I24" s="50">
        <f t="shared" ref="I24:I32" si="8">E24+G24</f>
        <v>62093</v>
      </c>
      <c r="J24" s="49"/>
      <c r="K24" s="50">
        <v>4804</v>
      </c>
      <c r="L24" s="50"/>
      <c r="M24" s="50">
        <v>16911</v>
      </c>
      <c r="N24" s="50"/>
      <c r="O24" s="50">
        <f t="shared" ref="O24:O32" si="9">K24+M24</f>
        <v>21715</v>
      </c>
      <c r="Q24" s="10"/>
      <c r="R24" s="52" t="s">
        <v>75</v>
      </c>
      <c r="S24" s="10"/>
      <c r="T24" s="50">
        <v>9110</v>
      </c>
      <c r="U24" s="50"/>
      <c r="V24" s="50">
        <v>6513</v>
      </c>
      <c r="W24" s="50"/>
      <c r="X24" s="50">
        <f t="shared" ref="X24:X32" si="10">T24+V24</f>
        <v>15623</v>
      </c>
      <c r="Y24" s="51"/>
      <c r="Z24" s="58">
        <f t="shared" ref="Z24:Z32" si="11">E24+K24+T24</f>
        <v>53509</v>
      </c>
      <c r="AA24" s="50"/>
      <c r="AB24" s="57">
        <f t="shared" ref="AB24:AB32" si="12">G24+M24+V24</f>
        <v>45922</v>
      </c>
      <c r="AC24" s="50"/>
      <c r="AD24" s="50">
        <f t="shared" ref="AD24:AD32" si="13">Z24+AB24</f>
        <v>99431</v>
      </c>
      <c r="AE24" s="53"/>
      <c r="AF24" s="37"/>
      <c r="AG24" s="37"/>
      <c r="AH24" s="37"/>
      <c r="AI24" s="37"/>
      <c r="AJ24" s="37"/>
      <c r="AK24" s="37"/>
      <c r="AL24" s="37"/>
      <c r="AM24" s="37"/>
    </row>
    <row r="25" spans="1:39">
      <c r="A25" s="37"/>
      <c r="C25" s="52" t="s">
        <v>76</v>
      </c>
      <c r="E25" s="50">
        <v>32827</v>
      </c>
      <c r="F25" s="50"/>
      <c r="G25" s="50">
        <v>1100</v>
      </c>
      <c r="H25" s="50"/>
      <c r="I25" s="50">
        <f t="shared" si="8"/>
        <v>33927</v>
      </c>
      <c r="J25" s="49"/>
      <c r="K25" s="50">
        <v>1665</v>
      </c>
      <c r="L25" s="50"/>
      <c r="M25" s="50">
        <v>641</v>
      </c>
      <c r="N25" s="50"/>
      <c r="O25" s="50">
        <f t="shared" si="9"/>
        <v>2306</v>
      </c>
      <c r="Q25" s="10"/>
      <c r="R25" s="52" t="s">
        <v>76</v>
      </c>
      <c r="S25" s="10"/>
      <c r="T25" s="50">
        <f>6317-510</f>
        <v>5807</v>
      </c>
      <c r="U25" s="50"/>
      <c r="V25" s="50">
        <f>-41+510</f>
        <v>469</v>
      </c>
      <c r="W25" s="50"/>
      <c r="X25" s="50">
        <f t="shared" si="10"/>
        <v>6276</v>
      </c>
      <c r="Y25" s="51"/>
      <c r="Z25" s="58">
        <f t="shared" si="11"/>
        <v>40299</v>
      </c>
      <c r="AA25" s="50"/>
      <c r="AB25" s="57">
        <f t="shared" si="12"/>
        <v>2210</v>
      </c>
      <c r="AC25" s="50"/>
      <c r="AD25" s="50">
        <f t="shared" si="13"/>
        <v>42509</v>
      </c>
      <c r="AE25" s="53"/>
      <c r="AF25" s="37"/>
      <c r="AG25" s="37"/>
      <c r="AH25" s="37"/>
      <c r="AI25" s="37"/>
      <c r="AJ25" s="37"/>
      <c r="AK25" s="37"/>
      <c r="AL25" s="37"/>
      <c r="AM25" s="37"/>
    </row>
    <row r="26" spans="1:39">
      <c r="A26" s="37"/>
      <c r="C26" s="52" t="s">
        <v>77</v>
      </c>
      <c r="E26" s="50">
        <v>30720</v>
      </c>
      <c r="F26" s="50"/>
      <c r="G26" s="50">
        <v>11037</v>
      </c>
      <c r="H26" s="50"/>
      <c r="I26" s="50">
        <f t="shared" si="8"/>
        <v>41757</v>
      </c>
      <c r="J26" s="49"/>
      <c r="K26" s="50">
        <v>9279</v>
      </c>
      <c r="L26" s="50"/>
      <c r="M26" s="50">
        <v>17700</v>
      </c>
      <c r="N26" s="50"/>
      <c r="O26" s="50">
        <f t="shared" si="9"/>
        <v>26979</v>
      </c>
      <c r="Q26" s="10"/>
      <c r="R26" s="52" t="s">
        <v>77</v>
      </c>
      <c r="S26" s="10"/>
      <c r="T26" s="57">
        <v>6476</v>
      </c>
      <c r="U26" s="50"/>
      <c r="V26" s="50">
        <v>8035</v>
      </c>
      <c r="W26" s="50"/>
      <c r="X26" s="50">
        <f t="shared" si="10"/>
        <v>14511</v>
      </c>
      <c r="Y26" s="51"/>
      <c r="Z26" s="58">
        <f t="shared" si="11"/>
        <v>46475</v>
      </c>
      <c r="AA26" s="50"/>
      <c r="AB26" s="57">
        <f t="shared" si="12"/>
        <v>36772</v>
      </c>
      <c r="AC26" s="50"/>
      <c r="AD26" s="50">
        <f t="shared" si="13"/>
        <v>83247</v>
      </c>
      <c r="AF26" s="37"/>
      <c r="AG26" s="37"/>
      <c r="AH26" s="37"/>
      <c r="AI26" s="37"/>
      <c r="AJ26" s="37"/>
      <c r="AK26" s="37"/>
      <c r="AL26" s="37"/>
      <c r="AM26" s="37"/>
    </row>
    <row r="27" spans="1:39">
      <c r="A27" s="37"/>
      <c r="C27" s="52" t="s">
        <v>78</v>
      </c>
      <c r="E27" s="50">
        <v>19331</v>
      </c>
      <c r="F27" s="50"/>
      <c r="G27" s="50">
        <v>1645</v>
      </c>
      <c r="H27" s="50"/>
      <c r="I27" s="50">
        <f t="shared" si="8"/>
        <v>20976</v>
      </c>
      <c r="J27" s="49"/>
      <c r="K27" s="50">
        <v>2728</v>
      </c>
      <c r="L27" s="50"/>
      <c r="M27" s="57">
        <v>1049</v>
      </c>
      <c r="N27" s="50"/>
      <c r="O27" s="50">
        <f t="shared" si="9"/>
        <v>3777</v>
      </c>
      <c r="Q27" s="10"/>
      <c r="R27" s="52" t="s">
        <v>78</v>
      </c>
      <c r="S27" s="10"/>
      <c r="T27" s="57">
        <v>1870</v>
      </c>
      <c r="U27" s="50"/>
      <c r="V27" s="57">
        <v>990</v>
      </c>
      <c r="W27" s="50"/>
      <c r="X27" s="50">
        <f t="shared" si="10"/>
        <v>2860</v>
      </c>
      <c r="Y27" s="51"/>
      <c r="Z27" s="58">
        <f t="shared" si="11"/>
        <v>23929</v>
      </c>
      <c r="AA27" s="50"/>
      <c r="AB27" s="57">
        <f t="shared" si="12"/>
        <v>3684</v>
      </c>
      <c r="AC27" s="50"/>
      <c r="AD27" s="50">
        <f t="shared" si="13"/>
        <v>27613</v>
      </c>
      <c r="AE27" s="53"/>
      <c r="AF27" s="37"/>
      <c r="AG27" s="37"/>
      <c r="AH27" s="37"/>
      <c r="AI27" s="37"/>
      <c r="AJ27" s="37"/>
      <c r="AK27" s="37"/>
      <c r="AL27" s="37"/>
      <c r="AM27" s="37"/>
    </row>
    <row r="28" spans="1:39">
      <c r="A28" s="37"/>
      <c r="C28" s="52" t="s">
        <v>104</v>
      </c>
      <c r="E28" s="50">
        <v>42411</v>
      </c>
      <c r="F28" s="50"/>
      <c r="G28" s="50">
        <v>1642</v>
      </c>
      <c r="H28" s="50"/>
      <c r="I28" s="50">
        <f t="shared" si="8"/>
        <v>44053</v>
      </c>
      <c r="J28" s="49"/>
      <c r="K28" s="50">
        <v>2375</v>
      </c>
      <c r="L28" s="50"/>
      <c r="M28" s="57">
        <v>2527</v>
      </c>
      <c r="N28" s="50"/>
      <c r="O28" s="50">
        <f t="shared" si="9"/>
        <v>4902</v>
      </c>
      <c r="Q28" s="10"/>
      <c r="R28" s="52" t="s">
        <v>79</v>
      </c>
      <c r="S28" s="10"/>
      <c r="T28" s="50">
        <v>2221</v>
      </c>
      <c r="U28" s="50"/>
      <c r="V28" s="50">
        <v>821</v>
      </c>
      <c r="W28" s="50"/>
      <c r="X28" s="50">
        <f t="shared" si="10"/>
        <v>3042</v>
      </c>
      <c r="Y28" s="51"/>
      <c r="Z28" s="58">
        <f t="shared" si="11"/>
        <v>47007</v>
      </c>
      <c r="AA28" s="50"/>
      <c r="AB28" s="57">
        <f t="shared" si="12"/>
        <v>4990</v>
      </c>
      <c r="AC28" s="50"/>
      <c r="AD28" s="50">
        <f t="shared" si="13"/>
        <v>51997</v>
      </c>
      <c r="AF28" s="37"/>
      <c r="AG28" s="37"/>
      <c r="AH28" s="37"/>
      <c r="AI28" s="37"/>
      <c r="AJ28" s="37"/>
      <c r="AK28" s="37"/>
      <c r="AL28" s="37"/>
      <c r="AM28" s="37"/>
    </row>
    <row r="29" spans="1:39">
      <c r="A29" s="37"/>
      <c r="C29" s="52" t="s">
        <v>80</v>
      </c>
      <c r="E29" s="50">
        <v>83102</v>
      </c>
      <c r="F29" s="50"/>
      <c r="G29" s="50">
        <v>0</v>
      </c>
      <c r="H29" s="50"/>
      <c r="I29" s="50">
        <f t="shared" si="8"/>
        <v>83102</v>
      </c>
      <c r="J29" s="49"/>
      <c r="K29" s="50">
        <v>0</v>
      </c>
      <c r="L29" s="50"/>
      <c r="M29" s="57">
        <v>0</v>
      </c>
      <c r="N29" s="50"/>
      <c r="O29" s="50">
        <f t="shared" si="9"/>
        <v>0</v>
      </c>
      <c r="Q29" s="10"/>
      <c r="R29" s="52" t="s">
        <v>80</v>
      </c>
      <c r="S29" s="10"/>
      <c r="T29" s="50">
        <v>0</v>
      </c>
      <c r="U29" s="50"/>
      <c r="V29" s="50">
        <v>0</v>
      </c>
      <c r="W29" s="50"/>
      <c r="X29" s="50">
        <f t="shared" si="10"/>
        <v>0</v>
      </c>
      <c r="Y29" s="51"/>
      <c r="Z29" s="58">
        <f t="shared" si="11"/>
        <v>83102</v>
      </c>
      <c r="AA29" s="50"/>
      <c r="AB29" s="57">
        <f t="shared" si="12"/>
        <v>0</v>
      </c>
      <c r="AC29" s="50"/>
      <c r="AD29" s="50">
        <f t="shared" si="13"/>
        <v>83102</v>
      </c>
      <c r="AF29" s="37"/>
      <c r="AG29" s="37"/>
      <c r="AH29" s="37"/>
      <c r="AI29" s="37"/>
      <c r="AJ29" s="37"/>
      <c r="AK29" s="37"/>
      <c r="AL29" s="37"/>
      <c r="AM29" s="37"/>
    </row>
    <row r="30" spans="1:39">
      <c r="A30" s="37"/>
      <c r="C30" s="52" t="s">
        <v>81</v>
      </c>
      <c r="E30" s="50">
        <v>0</v>
      </c>
      <c r="F30" s="50"/>
      <c r="G30" s="50">
        <v>0</v>
      </c>
      <c r="H30" s="50"/>
      <c r="I30" s="50">
        <f t="shared" si="8"/>
        <v>0</v>
      </c>
      <c r="J30" s="49"/>
      <c r="K30" s="50">
        <v>21465</v>
      </c>
      <c r="L30" s="50"/>
      <c r="M30" s="50">
        <v>0</v>
      </c>
      <c r="N30" s="50"/>
      <c r="O30" s="50">
        <f t="shared" si="9"/>
        <v>21465</v>
      </c>
      <c r="Q30" s="10"/>
      <c r="R30" s="52" t="s">
        <v>81</v>
      </c>
      <c r="S30" s="10"/>
      <c r="T30" s="57">
        <v>0</v>
      </c>
      <c r="U30" s="50"/>
      <c r="V30" s="57">
        <v>0</v>
      </c>
      <c r="W30" s="50"/>
      <c r="X30" s="50">
        <f t="shared" si="10"/>
        <v>0</v>
      </c>
      <c r="Y30" s="51"/>
      <c r="Z30" s="58">
        <f t="shared" si="11"/>
        <v>21465</v>
      </c>
      <c r="AA30" s="50"/>
      <c r="AB30" s="57">
        <f t="shared" si="12"/>
        <v>0</v>
      </c>
      <c r="AC30" s="50"/>
      <c r="AD30" s="50">
        <f t="shared" si="13"/>
        <v>21465</v>
      </c>
      <c r="AF30" s="37"/>
      <c r="AG30" s="37"/>
      <c r="AH30" s="37"/>
      <c r="AI30" s="37"/>
      <c r="AJ30" s="37"/>
      <c r="AK30" s="37"/>
      <c r="AL30" s="37"/>
      <c r="AM30" s="37"/>
    </row>
    <row r="31" spans="1:39">
      <c r="A31" s="37"/>
      <c r="C31" s="52" t="s">
        <v>82</v>
      </c>
      <c r="E31" s="50">
        <v>0</v>
      </c>
      <c r="F31" s="50"/>
      <c r="G31" s="57">
        <v>615</v>
      </c>
      <c r="H31" s="50"/>
      <c r="I31" s="50">
        <f t="shared" si="8"/>
        <v>615</v>
      </c>
      <c r="J31" s="49"/>
      <c r="K31" s="50">
        <v>0</v>
      </c>
      <c r="L31" s="50"/>
      <c r="M31" s="57">
        <v>0</v>
      </c>
      <c r="N31" s="50"/>
      <c r="O31" s="50">
        <f t="shared" si="9"/>
        <v>0</v>
      </c>
      <c r="Q31" s="10"/>
      <c r="R31" s="52" t="s">
        <v>82</v>
      </c>
      <c r="S31" s="10"/>
      <c r="T31" s="50">
        <v>0</v>
      </c>
      <c r="U31" s="50"/>
      <c r="V31" s="57">
        <v>0</v>
      </c>
      <c r="W31" s="50"/>
      <c r="X31" s="50">
        <f t="shared" si="10"/>
        <v>0</v>
      </c>
      <c r="Y31" s="51"/>
      <c r="Z31" s="58">
        <f t="shared" si="11"/>
        <v>0</v>
      </c>
      <c r="AA31" s="50"/>
      <c r="AB31" s="57">
        <f t="shared" si="12"/>
        <v>615</v>
      </c>
      <c r="AC31" s="50"/>
      <c r="AD31" s="50">
        <f t="shared" si="13"/>
        <v>615</v>
      </c>
      <c r="AF31" s="37"/>
      <c r="AG31" s="37"/>
      <c r="AH31" s="37"/>
      <c r="AI31" s="37"/>
      <c r="AJ31" s="37"/>
      <c r="AK31" s="37"/>
      <c r="AL31" s="37"/>
      <c r="AM31" s="37"/>
    </row>
    <row r="32" spans="1:39">
      <c r="A32" s="37"/>
      <c r="C32" s="52" t="s">
        <v>83</v>
      </c>
      <c r="E32" s="57">
        <v>28324</v>
      </c>
      <c r="F32" s="50"/>
      <c r="G32" s="57">
        <f>9930+234</f>
        <v>10164</v>
      </c>
      <c r="H32" s="50"/>
      <c r="I32" s="50">
        <f t="shared" si="8"/>
        <v>38488</v>
      </c>
      <c r="J32" s="49"/>
      <c r="K32" s="57">
        <v>6257</v>
      </c>
      <c r="L32" s="50"/>
      <c r="M32" s="57">
        <v>6243</v>
      </c>
      <c r="N32" s="50"/>
      <c r="O32" s="50">
        <f t="shared" si="9"/>
        <v>12500</v>
      </c>
      <c r="Q32" s="10"/>
      <c r="R32" s="52" t="s">
        <v>83</v>
      </c>
      <c r="S32" s="10"/>
      <c r="T32" s="57">
        <f>5314</f>
        <v>5314</v>
      </c>
      <c r="U32" s="50"/>
      <c r="V32" s="57">
        <f>4746-1</f>
        <v>4745</v>
      </c>
      <c r="W32" s="50"/>
      <c r="X32" s="50">
        <f t="shared" si="10"/>
        <v>10059</v>
      </c>
      <c r="Y32" s="51"/>
      <c r="Z32" s="58">
        <f t="shared" si="11"/>
        <v>39895</v>
      </c>
      <c r="AA32" s="50"/>
      <c r="AB32" s="57">
        <f t="shared" si="12"/>
        <v>21152</v>
      </c>
      <c r="AC32" s="50"/>
      <c r="AD32" s="50">
        <f t="shared" si="13"/>
        <v>61047</v>
      </c>
      <c r="AE32" s="53"/>
      <c r="AF32" s="37"/>
      <c r="AG32" s="37"/>
      <c r="AH32" s="37"/>
      <c r="AI32" s="37"/>
      <c r="AJ32" s="37"/>
      <c r="AK32" s="37"/>
      <c r="AL32" s="37"/>
      <c r="AM32" s="37"/>
    </row>
    <row r="33" spans="1:39" ht="1.5" customHeight="1">
      <c r="A33" s="37"/>
      <c r="E33" s="50" t="s">
        <v>18</v>
      </c>
      <c r="F33" s="50"/>
      <c r="G33" s="50" t="s">
        <v>18</v>
      </c>
      <c r="H33" s="50"/>
      <c r="I33" s="50" t="s">
        <v>18</v>
      </c>
      <c r="J33" s="49"/>
      <c r="K33" s="50" t="s">
        <v>18</v>
      </c>
      <c r="L33" s="50"/>
      <c r="M33" s="50" t="s">
        <v>18</v>
      </c>
      <c r="N33" s="50"/>
      <c r="O33" s="50" t="s">
        <v>18</v>
      </c>
      <c r="Q33" s="10"/>
      <c r="R33" s="10"/>
      <c r="S33" s="10"/>
      <c r="T33" s="50" t="s">
        <v>18</v>
      </c>
      <c r="U33" s="50"/>
      <c r="V33" s="50" t="s">
        <v>18</v>
      </c>
      <c r="W33" s="50"/>
      <c r="X33" s="50" t="s">
        <v>18</v>
      </c>
      <c r="Y33" s="51"/>
      <c r="Z33" s="58" t="s">
        <v>18</v>
      </c>
      <c r="AA33" s="50"/>
      <c r="AB33" s="50" t="s">
        <v>18</v>
      </c>
      <c r="AC33" s="50"/>
      <c r="AD33" s="50" t="s">
        <v>18</v>
      </c>
      <c r="AF33" s="37"/>
      <c r="AG33" s="37"/>
      <c r="AH33" s="37"/>
      <c r="AI33" s="37"/>
      <c r="AJ33" s="37"/>
      <c r="AK33" s="37"/>
      <c r="AL33" s="37"/>
      <c r="AM33" s="37"/>
    </row>
    <row r="34" spans="1:39">
      <c r="A34" s="37"/>
      <c r="B34" s="52" t="s">
        <v>73</v>
      </c>
      <c r="E34" s="50">
        <f>SUM(E23:E32)</f>
        <v>637798</v>
      </c>
      <c r="F34" s="50"/>
      <c r="G34" s="50">
        <f>SUM(G23:G32)</f>
        <v>123991</v>
      </c>
      <c r="H34" s="50">
        <f>SUM(H23:H32)</f>
        <v>0</v>
      </c>
      <c r="I34" s="50">
        <f>SUM(I23:I32)</f>
        <v>761789</v>
      </c>
      <c r="J34" s="49"/>
      <c r="K34" s="50">
        <f>SUM(K23:K32)</f>
        <v>252128</v>
      </c>
      <c r="L34" s="50"/>
      <c r="M34" s="50">
        <f>SUM(M23:M32)</f>
        <v>162239</v>
      </c>
      <c r="N34" s="50"/>
      <c r="O34" s="50">
        <f>SUM(O23:O33)</f>
        <v>414367</v>
      </c>
      <c r="Q34" s="52" t="s">
        <v>73</v>
      </c>
      <c r="R34" s="10"/>
      <c r="S34" s="10"/>
      <c r="T34" s="50">
        <f>SUM(T23:T32)</f>
        <v>152944</v>
      </c>
      <c r="U34" s="50"/>
      <c r="V34" s="50">
        <f>SUM(V23:V32)</f>
        <v>54250</v>
      </c>
      <c r="W34" s="50"/>
      <c r="X34" s="50">
        <f>SUM(X23:X32)</f>
        <v>207194</v>
      </c>
      <c r="Y34" s="51"/>
      <c r="Z34" s="58">
        <f>SUM(Z23:Z33)</f>
        <v>1042870</v>
      </c>
      <c r="AA34" s="50"/>
      <c r="AB34" s="50">
        <f>SUM(AB23:AB33)</f>
        <v>340480</v>
      </c>
      <c r="AC34" s="50">
        <f>SUM(AC23:AC33)</f>
        <v>0</v>
      </c>
      <c r="AD34" s="50">
        <f>SUM(AD23:AD33)</f>
        <v>1383350</v>
      </c>
      <c r="AF34" s="37"/>
      <c r="AG34" s="37"/>
      <c r="AH34" s="37"/>
      <c r="AI34" s="37"/>
      <c r="AJ34" s="37"/>
      <c r="AK34" s="37"/>
      <c r="AL34" s="37"/>
      <c r="AM34" s="37"/>
    </row>
    <row r="35" spans="1:39" ht="1.5" customHeight="1">
      <c r="A35" s="37"/>
      <c r="E35" s="50" t="s">
        <v>18</v>
      </c>
      <c r="F35" s="50"/>
      <c r="G35" s="50" t="s">
        <v>18</v>
      </c>
      <c r="H35" s="50"/>
      <c r="I35" s="50" t="s">
        <v>18</v>
      </c>
      <c r="J35" s="49"/>
      <c r="K35" s="50" t="s">
        <v>18</v>
      </c>
      <c r="L35" s="50"/>
      <c r="M35" s="50" t="s">
        <v>18</v>
      </c>
      <c r="N35" s="50"/>
      <c r="O35" s="50" t="s">
        <v>18</v>
      </c>
      <c r="Q35" s="10"/>
      <c r="R35" s="10"/>
      <c r="S35" s="10"/>
      <c r="T35" s="50" t="s">
        <v>18</v>
      </c>
      <c r="U35" s="50"/>
      <c r="V35" s="50" t="s">
        <v>18</v>
      </c>
      <c r="W35" s="50"/>
      <c r="X35" s="50" t="s">
        <v>18</v>
      </c>
      <c r="Y35" s="51"/>
      <c r="Z35" s="58" t="s">
        <v>18</v>
      </c>
      <c r="AA35" s="50"/>
      <c r="AB35" s="50" t="s">
        <v>18</v>
      </c>
      <c r="AC35" s="50"/>
      <c r="AD35" s="50" t="s">
        <v>18</v>
      </c>
      <c r="AF35" s="37"/>
      <c r="AG35" s="37"/>
      <c r="AH35" s="37"/>
      <c r="AI35" s="37"/>
      <c r="AJ35" s="37"/>
      <c r="AK35" s="37"/>
      <c r="AL35" s="37"/>
      <c r="AM35" s="37"/>
    </row>
    <row r="36" spans="1:39" ht="3" customHeight="1">
      <c r="A36" s="37"/>
      <c r="E36" s="50"/>
      <c r="F36" s="50"/>
      <c r="G36" s="50"/>
      <c r="H36" s="50"/>
      <c r="I36" s="50"/>
      <c r="J36" s="49"/>
      <c r="K36" s="50"/>
      <c r="L36" s="50"/>
      <c r="M36" s="50"/>
      <c r="N36" s="50"/>
      <c r="O36" s="50"/>
      <c r="Q36" s="10"/>
      <c r="R36" s="10"/>
      <c r="S36" s="10"/>
      <c r="T36" s="50"/>
      <c r="U36" s="50"/>
      <c r="V36" s="50"/>
      <c r="W36" s="50"/>
      <c r="X36" s="50"/>
      <c r="Y36" s="59"/>
      <c r="Z36" s="58"/>
      <c r="AA36" s="50"/>
      <c r="AB36" s="50"/>
      <c r="AC36" s="50"/>
      <c r="AD36" s="50"/>
      <c r="AF36" s="37"/>
      <c r="AG36" s="37"/>
      <c r="AH36" s="37"/>
      <c r="AI36" s="37"/>
      <c r="AJ36" s="37"/>
      <c r="AK36" s="37"/>
      <c r="AL36" s="37"/>
      <c r="AM36" s="37"/>
    </row>
    <row r="37" spans="1:39">
      <c r="A37" s="37"/>
      <c r="B37" s="52" t="s">
        <v>84</v>
      </c>
      <c r="E37" s="50">
        <f>E19-E34</f>
        <v>-391950</v>
      </c>
      <c r="F37" s="50"/>
      <c r="G37" s="50">
        <f t="shared" ref="G37:O37" si="14">G19-G34</f>
        <v>74898</v>
      </c>
      <c r="H37" s="50">
        <f t="shared" si="14"/>
        <v>0</v>
      </c>
      <c r="I37" s="50">
        <f t="shared" si="14"/>
        <v>-317052</v>
      </c>
      <c r="J37" s="49">
        <f t="shared" si="14"/>
        <v>0</v>
      </c>
      <c r="K37" s="50">
        <f t="shared" si="14"/>
        <v>-105281</v>
      </c>
      <c r="L37" s="50">
        <f t="shared" si="14"/>
        <v>0</v>
      </c>
      <c r="M37" s="50">
        <f t="shared" si="14"/>
        <v>-917</v>
      </c>
      <c r="N37" s="50">
        <f t="shared" si="14"/>
        <v>0</v>
      </c>
      <c r="O37" s="50">
        <f t="shared" si="14"/>
        <v>-106198</v>
      </c>
      <c r="Q37" s="52" t="s">
        <v>84</v>
      </c>
      <c r="R37" s="10"/>
      <c r="S37" s="10"/>
      <c r="T37" s="50">
        <f t="shared" ref="T37:AD37" si="15">T19-T34</f>
        <v>-136937</v>
      </c>
      <c r="U37" s="50">
        <f t="shared" si="15"/>
        <v>0</v>
      </c>
      <c r="V37" s="50">
        <f t="shared" si="15"/>
        <v>1709</v>
      </c>
      <c r="W37" s="50">
        <f t="shared" si="15"/>
        <v>0</v>
      </c>
      <c r="X37" s="50">
        <f t="shared" si="15"/>
        <v>-135228</v>
      </c>
      <c r="Y37" s="59">
        <f t="shared" si="15"/>
        <v>0</v>
      </c>
      <c r="Z37" s="58">
        <f t="shared" si="15"/>
        <v>-634168</v>
      </c>
      <c r="AA37" s="50">
        <f t="shared" si="15"/>
        <v>0</v>
      </c>
      <c r="AB37" s="50">
        <f t="shared" si="15"/>
        <v>75690</v>
      </c>
      <c r="AC37" s="50">
        <f t="shared" si="15"/>
        <v>0</v>
      </c>
      <c r="AD37" s="50">
        <f t="shared" si="15"/>
        <v>-558478</v>
      </c>
      <c r="AF37" s="37"/>
      <c r="AG37" s="37"/>
      <c r="AH37" s="37"/>
      <c r="AI37" s="37"/>
      <c r="AJ37" s="37"/>
      <c r="AK37" s="37"/>
      <c r="AL37" s="37"/>
      <c r="AM37" s="37"/>
    </row>
    <row r="38" spans="1:39" ht="3" customHeight="1">
      <c r="A38" s="37"/>
      <c r="E38" s="50" t="s">
        <v>18</v>
      </c>
      <c r="F38" s="50"/>
      <c r="G38" s="50" t="s">
        <v>18</v>
      </c>
      <c r="H38" s="50"/>
      <c r="I38" s="50" t="s">
        <v>18</v>
      </c>
      <c r="J38" s="49"/>
      <c r="K38" s="50" t="s">
        <v>18</v>
      </c>
      <c r="L38" s="50"/>
      <c r="M38" s="50" t="s">
        <v>18</v>
      </c>
      <c r="N38" s="50"/>
      <c r="O38" s="50" t="s">
        <v>18</v>
      </c>
      <c r="Q38" s="10"/>
      <c r="R38" s="10"/>
      <c r="S38" s="10"/>
      <c r="T38" s="50" t="s">
        <v>18</v>
      </c>
      <c r="U38" s="50"/>
      <c r="V38" s="50" t="s">
        <v>18</v>
      </c>
      <c r="W38" s="50"/>
      <c r="X38" s="50" t="s">
        <v>18</v>
      </c>
      <c r="Y38" s="51"/>
      <c r="Z38" s="58" t="s">
        <v>18</v>
      </c>
      <c r="AA38" s="50"/>
      <c r="AB38" s="50" t="s">
        <v>18</v>
      </c>
      <c r="AC38" s="50"/>
      <c r="AD38" s="50" t="s">
        <v>18</v>
      </c>
      <c r="AF38" s="37"/>
      <c r="AG38" s="37"/>
      <c r="AH38" s="37"/>
      <c r="AI38" s="37"/>
      <c r="AJ38" s="37"/>
      <c r="AK38" s="37"/>
      <c r="AL38" s="37"/>
      <c r="AM38" s="37"/>
    </row>
    <row r="39" spans="1:39" ht="12.75" customHeight="1">
      <c r="A39" s="37"/>
      <c r="B39" s="52" t="s">
        <v>97</v>
      </c>
      <c r="E39" s="50"/>
      <c r="F39" s="50"/>
      <c r="G39" s="50"/>
      <c r="H39" s="50"/>
      <c r="I39" s="50"/>
      <c r="J39" s="49"/>
      <c r="K39" s="50"/>
      <c r="L39" s="50"/>
      <c r="M39" s="50"/>
      <c r="N39" s="50"/>
      <c r="O39" s="50"/>
      <c r="Q39" s="52" t="s">
        <v>97</v>
      </c>
      <c r="R39" s="10"/>
      <c r="S39" s="10"/>
      <c r="T39" s="50"/>
      <c r="U39" s="50"/>
      <c r="V39" s="50"/>
      <c r="W39" s="50"/>
      <c r="X39" s="50"/>
      <c r="Y39" s="59"/>
      <c r="Z39" s="58"/>
      <c r="AA39" s="50"/>
      <c r="AB39" s="50"/>
      <c r="AC39" s="50"/>
      <c r="AD39" s="50"/>
      <c r="AF39" s="37"/>
      <c r="AG39" s="37"/>
      <c r="AH39" s="37"/>
      <c r="AI39" s="37"/>
      <c r="AJ39" s="37"/>
      <c r="AK39" s="37"/>
      <c r="AL39" s="37"/>
      <c r="AM39" s="37"/>
    </row>
    <row r="40" spans="1:39">
      <c r="A40" s="37"/>
      <c r="C40" s="52" t="s">
        <v>85</v>
      </c>
      <c r="E40" s="50">
        <v>329452</v>
      </c>
      <c r="F40" s="50"/>
      <c r="G40" s="50">
        <v>0</v>
      </c>
      <c r="H40" s="50"/>
      <c r="I40" s="50">
        <f>E40+G40</f>
        <v>329452</v>
      </c>
      <c r="J40" s="49"/>
      <c r="K40" s="50">
        <v>89397</v>
      </c>
      <c r="L40" s="50"/>
      <c r="M40" s="50">
        <v>0</v>
      </c>
      <c r="N40" s="50"/>
      <c r="O40" s="50">
        <f>K40+M40</f>
        <v>89397</v>
      </c>
      <c r="Q40" s="10"/>
      <c r="R40" s="52" t="s">
        <v>85</v>
      </c>
      <c r="S40" s="10"/>
      <c r="T40" s="50">
        <v>112994</v>
      </c>
      <c r="U40" s="50"/>
      <c r="V40" s="50">
        <v>0</v>
      </c>
      <c r="W40" s="50"/>
      <c r="X40" s="50">
        <f>T40+V40</f>
        <v>112994</v>
      </c>
      <c r="Y40" s="59"/>
      <c r="Z40" s="58">
        <f>E40+K40+T40</f>
        <v>531843</v>
      </c>
      <c r="AA40" s="50"/>
      <c r="AB40" s="57">
        <f>G40+M40+V40</f>
        <v>0</v>
      </c>
      <c r="AC40" s="50"/>
      <c r="AD40" s="50">
        <f>Z40+AB40</f>
        <v>531843</v>
      </c>
      <c r="AF40" s="37"/>
      <c r="AG40" s="37"/>
      <c r="AH40" s="37"/>
      <c r="AI40" s="37"/>
      <c r="AJ40" s="37"/>
      <c r="AK40" s="37"/>
      <c r="AL40" s="37"/>
      <c r="AM40" s="37"/>
    </row>
    <row r="41" spans="1:39">
      <c r="A41" s="37"/>
      <c r="C41" s="52" t="s">
        <v>105</v>
      </c>
      <c r="E41" s="50">
        <f>13136-167-1</f>
        <v>12968</v>
      </c>
      <c r="F41" s="50"/>
      <c r="G41" s="50">
        <f>16325+1268+7611+290+93-301+1</f>
        <v>25287</v>
      </c>
      <c r="H41" s="50"/>
      <c r="I41" s="50">
        <f>E41+G41</f>
        <v>38255</v>
      </c>
      <c r="J41" s="49"/>
      <c r="K41" s="50">
        <f>4587-79</f>
        <v>4508</v>
      </c>
      <c r="L41" s="50"/>
      <c r="M41" s="50">
        <f>7-1</f>
        <v>6</v>
      </c>
      <c r="N41" s="50"/>
      <c r="O41" s="50">
        <f>K41+M41</f>
        <v>4514</v>
      </c>
      <c r="Q41" s="10"/>
      <c r="R41" s="52" t="s">
        <v>105</v>
      </c>
      <c r="S41" s="10"/>
      <c r="T41" s="50">
        <f>117-3+1</f>
        <v>115</v>
      </c>
      <c r="U41" s="50"/>
      <c r="V41" s="50">
        <f>310-6</f>
        <v>304</v>
      </c>
      <c r="W41" s="50"/>
      <c r="X41" s="50">
        <f>T41+V41</f>
        <v>419</v>
      </c>
      <c r="Y41" s="59"/>
      <c r="Z41" s="58">
        <f>E41+K41+T41</f>
        <v>17591</v>
      </c>
      <c r="AA41" s="50"/>
      <c r="AB41" s="57">
        <f>G41+M41+V41</f>
        <v>25597</v>
      </c>
      <c r="AC41" s="50"/>
      <c r="AD41" s="50">
        <f>Z41+AB41</f>
        <v>43188</v>
      </c>
      <c r="AE41" s="53"/>
      <c r="AF41" s="37"/>
      <c r="AG41" s="37"/>
      <c r="AH41" s="37"/>
      <c r="AI41" s="37"/>
      <c r="AJ41" s="37"/>
      <c r="AK41" s="37"/>
      <c r="AL41" s="37"/>
      <c r="AM41" s="37"/>
    </row>
    <row r="42" spans="1:39">
      <c r="A42" s="37"/>
      <c r="C42" s="52" t="s">
        <v>87</v>
      </c>
      <c r="E42" s="50">
        <v>-1</v>
      </c>
      <c r="F42" s="50"/>
      <c r="G42" s="50">
        <f>-6937-76-1</f>
        <v>-7014</v>
      </c>
      <c r="H42" s="50"/>
      <c r="I42" s="50">
        <f>E42+G42</f>
        <v>-7015</v>
      </c>
      <c r="J42" s="49"/>
      <c r="K42" s="50">
        <v>-6</v>
      </c>
      <c r="L42" s="50"/>
      <c r="M42" s="50">
        <v>0</v>
      </c>
      <c r="N42" s="50"/>
      <c r="O42" s="50">
        <f>K42+M42</f>
        <v>-6</v>
      </c>
      <c r="Q42" s="10"/>
      <c r="R42" s="52" t="s">
        <v>87</v>
      </c>
      <c r="S42" s="10"/>
      <c r="T42" s="50">
        <v>-4</v>
      </c>
      <c r="U42" s="50"/>
      <c r="V42" s="50">
        <v>-1</v>
      </c>
      <c r="W42" s="50"/>
      <c r="X42" s="50">
        <f>T42+V42</f>
        <v>-5</v>
      </c>
      <c r="Y42" s="59"/>
      <c r="Z42" s="58">
        <f>E42+K42+T42</f>
        <v>-11</v>
      </c>
      <c r="AA42" s="50"/>
      <c r="AB42" s="57">
        <f>G42+M42+V42</f>
        <v>-7015</v>
      </c>
      <c r="AC42" s="50"/>
      <c r="AD42" s="50">
        <f>Z42+AB42</f>
        <v>-7026</v>
      </c>
      <c r="AE42" s="53"/>
      <c r="AF42" s="37"/>
      <c r="AG42" s="37"/>
      <c r="AH42" s="37"/>
      <c r="AI42" s="37"/>
      <c r="AJ42" s="37"/>
      <c r="AK42" s="37"/>
      <c r="AL42" s="37"/>
      <c r="AM42" s="37"/>
    </row>
    <row r="43" spans="1:39">
      <c r="A43" s="37"/>
      <c r="C43" s="52" t="s">
        <v>88</v>
      </c>
      <c r="E43" s="50">
        <f>1178-957</f>
        <v>221</v>
      </c>
      <c r="F43" s="50"/>
      <c r="G43" s="50">
        <f>30+20+11599-77-101-484-1547-10-57</f>
        <v>9373</v>
      </c>
      <c r="H43" s="50"/>
      <c r="I43" s="50">
        <f>E43+G43</f>
        <v>9594</v>
      </c>
      <c r="J43" s="49"/>
      <c r="K43" s="50">
        <v>21</v>
      </c>
      <c r="L43" s="50"/>
      <c r="M43" s="50">
        <v>0</v>
      </c>
      <c r="N43" s="50"/>
      <c r="O43" s="50">
        <f>K43+M43</f>
        <v>21</v>
      </c>
      <c r="Q43" s="10"/>
      <c r="R43" s="52" t="s">
        <v>88</v>
      </c>
      <c r="S43" s="10"/>
      <c r="T43" s="50">
        <v>9</v>
      </c>
      <c r="U43" s="50"/>
      <c r="V43" s="50">
        <f>1-7</f>
        <v>-6</v>
      </c>
      <c r="W43" s="50"/>
      <c r="X43" s="50">
        <f>T43+V43</f>
        <v>3</v>
      </c>
      <c r="Y43" s="59"/>
      <c r="Z43" s="58">
        <f>E43+K43+T43</f>
        <v>251</v>
      </c>
      <c r="AA43" s="50"/>
      <c r="AB43" s="57">
        <f>G43+M43+V43</f>
        <v>9367</v>
      </c>
      <c r="AC43" s="50"/>
      <c r="AD43" s="50">
        <f>Z43+AB43</f>
        <v>9618</v>
      </c>
      <c r="AF43" s="37"/>
      <c r="AG43" s="37"/>
      <c r="AH43" s="37"/>
      <c r="AI43" s="37"/>
      <c r="AJ43" s="37"/>
      <c r="AK43" s="37"/>
      <c r="AL43" s="37"/>
      <c r="AM43" s="37"/>
    </row>
    <row r="44" spans="1:39" ht="1.5" customHeight="1">
      <c r="A44" s="37"/>
      <c r="E44" s="50" t="s">
        <v>18</v>
      </c>
      <c r="F44" s="50"/>
      <c r="G44" s="50" t="s">
        <v>18</v>
      </c>
      <c r="H44" s="50"/>
      <c r="I44" s="50" t="s">
        <v>18</v>
      </c>
      <c r="J44" s="49"/>
      <c r="K44" s="50" t="s">
        <v>18</v>
      </c>
      <c r="L44" s="50"/>
      <c r="M44" s="50" t="s">
        <v>18</v>
      </c>
      <c r="N44" s="50"/>
      <c r="O44" s="50" t="s">
        <v>18</v>
      </c>
      <c r="Q44" s="10"/>
      <c r="R44" s="10"/>
      <c r="S44" s="10"/>
      <c r="T44" s="50" t="s">
        <v>18</v>
      </c>
      <c r="U44" s="50"/>
      <c r="V44" s="50" t="s">
        <v>18</v>
      </c>
      <c r="W44" s="50"/>
      <c r="X44" s="50" t="e">
        <f>T44+V44</f>
        <v>#VALUE!</v>
      </c>
      <c r="Y44" s="51"/>
      <c r="Z44" s="50" t="s">
        <v>18</v>
      </c>
      <c r="AA44" s="50"/>
      <c r="AB44" s="50" t="s">
        <v>18</v>
      </c>
      <c r="AC44" s="50"/>
      <c r="AD44" s="50" t="s">
        <v>18</v>
      </c>
      <c r="AF44" s="37"/>
      <c r="AG44" s="37"/>
      <c r="AH44" s="37"/>
      <c r="AI44" s="37"/>
      <c r="AJ44" s="37"/>
      <c r="AK44" s="37"/>
      <c r="AL44" s="37"/>
      <c r="AM44" s="37"/>
    </row>
    <row r="45" spans="1:39" ht="12.75" customHeight="1">
      <c r="A45" s="37"/>
      <c r="B45" s="52" t="s">
        <v>89</v>
      </c>
      <c r="E45" s="50">
        <f>SUM(E40:E43)</f>
        <v>342640</v>
      </c>
      <c r="F45" s="50"/>
      <c r="G45" s="50">
        <f>SUM(G40:G43)</f>
        <v>27646</v>
      </c>
      <c r="H45" s="50"/>
      <c r="I45" s="50">
        <f>SUM(I40:I44)</f>
        <v>370286</v>
      </c>
      <c r="J45" s="49"/>
      <c r="K45" s="50">
        <f>SUM(K40:K43)</f>
        <v>93920</v>
      </c>
      <c r="L45" s="50"/>
      <c r="M45" s="50">
        <f>SUM(M40:M43)</f>
        <v>6</v>
      </c>
      <c r="N45" s="50"/>
      <c r="O45" s="50">
        <f>SUM(O40:O43)</f>
        <v>93926</v>
      </c>
      <c r="Q45" s="52" t="s">
        <v>89</v>
      </c>
      <c r="R45" s="10"/>
      <c r="S45" s="10"/>
      <c r="T45" s="50">
        <f>SUM(T40:T43)</f>
        <v>113114</v>
      </c>
      <c r="U45" s="50"/>
      <c r="V45" s="50">
        <f>SUM(V40:V43)</f>
        <v>297</v>
      </c>
      <c r="W45" s="50"/>
      <c r="X45" s="50">
        <f>SUM(X40:X43)</f>
        <v>113411</v>
      </c>
      <c r="Y45" s="59"/>
      <c r="Z45" s="50">
        <f>SUM(Z40:Z44)</f>
        <v>549674</v>
      </c>
      <c r="AA45" s="50"/>
      <c r="AB45" s="50">
        <f>SUM(AB40:AB44)</f>
        <v>27949</v>
      </c>
      <c r="AC45" s="50"/>
      <c r="AD45" s="50">
        <f>SUM(AD40:AD44)</f>
        <v>577623</v>
      </c>
      <c r="AF45" s="37"/>
      <c r="AG45" s="37"/>
      <c r="AH45" s="37"/>
      <c r="AI45" s="37"/>
      <c r="AJ45" s="37"/>
      <c r="AK45" s="37"/>
      <c r="AL45" s="37"/>
      <c r="AM45" s="37"/>
    </row>
    <row r="46" spans="1:39" ht="1.5" customHeight="1">
      <c r="A46" s="37"/>
      <c r="B46" s="52"/>
      <c r="E46" s="50" t="s">
        <v>18</v>
      </c>
      <c r="F46" s="50"/>
      <c r="G46" s="50" t="s">
        <v>18</v>
      </c>
      <c r="H46" s="50"/>
      <c r="I46" s="50" t="s">
        <v>18</v>
      </c>
      <c r="J46" s="49"/>
      <c r="K46" s="50" t="s">
        <v>18</v>
      </c>
      <c r="L46" s="50"/>
      <c r="M46" s="50" t="s">
        <v>18</v>
      </c>
      <c r="N46" s="50"/>
      <c r="O46" s="50" t="s">
        <v>18</v>
      </c>
      <c r="Q46" s="52"/>
      <c r="R46" s="10"/>
      <c r="S46" s="10"/>
      <c r="T46" s="50" t="s">
        <v>18</v>
      </c>
      <c r="U46" s="50"/>
      <c r="V46" s="50" t="s">
        <v>18</v>
      </c>
      <c r="W46" s="50"/>
      <c r="X46" s="50" t="s">
        <v>18</v>
      </c>
      <c r="Y46" s="51"/>
      <c r="Z46" s="50" t="s">
        <v>18</v>
      </c>
      <c r="AA46" s="50"/>
      <c r="AB46" s="50" t="s">
        <v>18</v>
      </c>
      <c r="AC46" s="50"/>
      <c r="AD46" s="50" t="s">
        <v>18</v>
      </c>
      <c r="AF46" s="37"/>
      <c r="AG46" s="37"/>
      <c r="AH46" s="37"/>
      <c r="AI46" s="37"/>
      <c r="AJ46" s="37"/>
      <c r="AK46" s="37"/>
      <c r="AL46" s="37"/>
      <c r="AM46" s="37"/>
    </row>
    <row r="47" spans="1:39" ht="12.75" customHeight="1">
      <c r="A47" s="37"/>
      <c r="B47" s="54" t="s">
        <v>94</v>
      </c>
      <c r="E47" s="50"/>
      <c r="F47" s="50"/>
      <c r="G47" s="50"/>
      <c r="H47" s="50"/>
      <c r="I47" s="50"/>
      <c r="J47" s="49"/>
      <c r="K47" s="50"/>
      <c r="L47" s="50"/>
      <c r="M47" s="50"/>
      <c r="N47" s="50"/>
      <c r="O47" s="50"/>
      <c r="Q47" s="54" t="s">
        <v>94</v>
      </c>
      <c r="R47" s="10"/>
      <c r="S47" s="10"/>
      <c r="T47" s="50"/>
      <c r="U47" s="50"/>
      <c r="V47" s="50"/>
      <c r="W47" s="50"/>
      <c r="X47" s="50"/>
      <c r="Y47" s="59"/>
      <c r="Z47" s="50"/>
      <c r="AA47" s="50"/>
      <c r="AB47" s="50"/>
      <c r="AC47" s="50"/>
      <c r="AD47" s="50"/>
      <c r="AF47" s="37"/>
      <c r="AG47" s="37"/>
      <c r="AH47" s="37"/>
      <c r="AI47" s="37"/>
      <c r="AJ47" s="37"/>
      <c r="AK47" s="37"/>
      <c r="AL47" s="37"/>
      <c r="AM47" s="37"/>
    </row>
    <row r="48" spans="1:39" ht="12.75" customHeight="1">
      <c r="A48" s="37"/>
      <c r="B48" s="52"/>
      <c r="C48" s="54" t="s">
        <v>95</v>
      </c>
      <c r="E48" s="50">
        <f t="shared" ref="E48:O48" si="16">E37+E45</f>
        <v>-49310</v>
      </c>
      <c r="F48" s="50">
        <f t="shared" si="16"/>
        <v>0</v>
      </c>
      <c r="G48" s="50">
        <f t="shared" si="16"/>
        <v>102544</v>
      </c>
      <c r="H48" s="50">
        <f t="shared" si="16"/>
        <v>0</v>
      </c>
      <c r="I48" s="50">
        <f t="shared" si="16"/>
        <v>53234</v>
      </c>
      <c r="J48" s="50">
        <f t="shared" si="16"/>
        <v>0</v>
      </c>
      <c r="K48" s="50">
        <f t="shared" si="16"/>
        <v>-11361</v>
      </c>
      <c r="L48" s="50">
        <f t="shared" si="16"/>
        <v>0</v>
      </c>
      <c r="M48" s="50">
        <f t="shared" si="16"/>
        <v>-911</v>
      </c>
      <c r="N48" s="50">
        <f t="shared" si="16"/>
        <v>0</v>
      </c>
      <c r="O48" s="50">
        <f t="shared" si="16"/>
        <v>-12272</v>
      </c>
      <c r="Q48" s="52"/>
      <c r="R48" s="54" t="s">
        <v>95</v>
      </c>
      <c r="S48" s="10"/>
      <c r="T48" s="50">
        <f>T37+T45</f>
        <v>-23823</v>
      </c>
      <c r="U48" s="50">
        <f>U37+U45</f>
        <v>0</v>
      </c>
      <c r="V48" s="50">
        <f>V37+V45</f>
        <v>2006</v>
      </c>
      <c r="W48" s="50">
        <f>W37+W45</f>
        <v>0</v>
      </c>
      <c r="X48" s="50">
        <f>X37+X45</f>
        <v>-21817</v>
      </c>
      <c r="Y48" s="59"/>
      <c r="Z48" s="50">
        <f>Z37+Z45</f>
        <v>-84494</v>
      </c>
      <c r="AA48" s="50">
        <f>AA37+AA45</f>
        <v>0</v>
      </c>
      <c r="AB48" s="50">
        <f>AB37+AB45</f>
        <v>103639</v>
      </c>
      <c r="AC48" s="50">
        <f>AC37+AC45</f>
        <v>0</v>
      </c>
      <c r="AD48" s="50">
        <f>AD37+AD45</f>
        <v>19145</v>
      </c>
      <c r="AF48" s="37"/>
      <c r="AG48" s="37"/>
      <c r="AH48" s="37"/>
      <c r="AI48" s="37"/>
      <c r="AJ48" s="37"/>
      <c r="AK48" s="37"/>
      <c r="AL48" s="37"/>
      <c r="AM48" s="37"/>
    </row>
    <row r="49" spans="1:39" ht="1.5" customHeight="1">
      <c r="B49" s="52"/>
      <c r="E49" s="50" t="s">
        <v>18</v>
      </c>
      <c r="F49" s="50"/>
      <c r="G49" s="50" t="s">
        <v>18</v>
      </c>
      <c r="H49" s="50"/>
      <c r="I49" s="50" t="s">
        <v>18</v>
      </c>
      <c r="J49" s="49"/>
      <c r="K49" s="50" t="s">
        <v>18</v>
      </c>
      <c r="L49" s="50"/>
      <c r="M49" s="50" t="s">
        <v>18</v>
      </c>
      <c r="N49" s="50"/>
      <c r="O49" s="50" t="s">
        <v>18</v>
      </c>
      <c r="Q49" s="52"/>
      <c r="R49" s="10"/>
      <c r="S49" s="10"/>
      <c r="T49" s="50" t="s">
        <v>18</v>
      </c>
      <c r="U49" s="50"/>
      <c r="V49" s="50" t="s">
        <v>18</v>
      </c>
      <c r="W49" s="50"/>
      <c r="X49" s="50" t="s">
        <v>18</v>
      </c>
      <c r="Y49" s="51"/>
      <c r="Z49" s="50" t="s">
        <v>18</v>
      </c>
      <c r="AA49" s="50"/>
      <c r="AB49" s="50" t="s">
        <v>18</v>
      </c>
      <c r="AC49" s="50"/>
      <c r="AD49" s="50" t="s">
        <v>18</v>
      </c>
      <c r="AF49" s="37"/>
      <c r="AG49" s="37"/>
      <c r="AH49" s="37"/>
      <c r="AI49" s="37"/>
      <c r="AJ49" s="37"/>
      <c r="AK49" s="37"/>
      <c r="AL49" s="37"/>
      <c r="AM49" s="37"/>
    </row>
    <row r="50" spans="1:39" ht="12.75" customHeight="1">
      <c r="B50" s="54" t="s">
        <v>90</v>
      </c>
      <c r="C50" s="54"/>
      <c r="E50" s="50">
        <v>0</v>
      </c>
      <c r="F50" s="50"/>
      <c r="G50" s="50">
        <f>43540+8868</f>
        <v>52408</v>
      </c>
      <c r="H50" s="50"/>
      <c r="I50" s="50">
        <f>E50+G50</f>
        <v>52408</v>
      </c>
      <c r="J50" s="49"/>
      <c r="K50" s="50">
        <v>0</v>
      </c>
      <c r="L50" s="50"/>
      <c r="M50" s="50">
        <v>0</v>
      </c>
      <c r="N50" s="50"/>
      <c r="O50" s="50">
        <f>K50+M50</f>
        <v>0</v>
      </c>
      <c r="Q50" s="54" t="s">
        <v>90</v>
      </c>
      <c r="R50" s="54"/>
      <c r="S50" s="10"/>
      <c r="T50" s="50">
        <v>0</v>
      </c>
      <c r="U50" s="50"/>
      <c r="V50" s="50">
        <v>0</v>
      </c>
      <c r="W50" s="50"/>
      <c r="X50" s="50">
        <f>T50+V50</f>
        <v>0</v>
      </c>
      <c r="Y50" s="59"/>
      <c r="Z50" s="50">
        <f>E50+K50+T50</f>
        <v>0</v>
      </c>
      <c r="AA50" s="50"/>
      <c r="AB50" s="57">
        <f>G50+M50+V50</f>
        <v>52408</v>
      </c>
      <c r="AC50" s="50"/>
      <c r="AD50" s="50">
        <f>Z50+AB50</f>
        <v>52408</v>
      </c>
      <c r="AE50" s="53"/>
      <c r="AF50" s="37"/>
      <c r="AG50" s="37"/>
      <c r="AH50" s="37"/>
      <c r="AI50" s="37"/>
      <c r="AJ50" s="37"/>
      <c r="AK50" s="37"/>
      <c r="AL50" s="37"/>
      <c r="AM50" s="37"/>
    </row>
    <row r="51" spans="1:39" ht="12.75" customHeight="1">
      <c r="B51" s="54" t="s">
        <v>91</v>
      </c>
      <c r="C51" s="54"/>
      <c r="E51" s="50">
        <v>0</v>
      </c>
      <c r="F51" s="50"/>
      <c r="G51" s="50">
        <f>30005+4506+3977-8868</f>
        <v>29620</v>
      </c>
      <c r="H51" s="50"/>
      <c r="I51" s="50">
        <f>E51+G51</f>
        <v>29620</v>
      </c>
      <c r="J51" s="49"/>
      <c r="K51" s="50">
        <v>0</v>
      </c>
      <c r="L51" s="50"/>
      <c r="M51" s="50">
        <v>0</v>
      </c>
      <c r="N51" s="50"/>
      <c r="O51" s="50">
        <f>K51+M51</f>
        <v>0</v>
      </c>
      <c r="Q51" s="54" t="s">
        <v>91</v>
      </c>
      <c r="R51" s="54"/>
      <c r="S51" s="10"/>
      <c r="T51" s="50">
        <v>0</v>
      </c>
      <c r="U51" s="50"/>
      <c r="V51" s="50">
        <v>0</v>
      </c>
      <c r="W51" s="50"/>
      <c r="X51" s="50">
        <f>T51+V51</f>
        <v>0</v>
      </c>
      <c r="Y51" s="59"/>
      <c r="Z51" s="50">
        <f>E51+K51+T51</f>
        <v>0</v>
      </c>
      <c r="AA51" s="50"/>
      <c r="AB51" s="57">
        <f>G51+M51+V51</f>
        <v>29620</v>
      </c>
      <c r="AC51" s="50"/>
      <c r="AD51" s="50">
        <f>Z51+AB51</f>
        <v>29620</v>
      </c>
      <c r="AE51" s="53"/>
      <c r="AF51" s="37"/>
      <c r="AG51" s="37"/>
      <c r="AH51" s="37"/>
      <c r="AI51" s="37"/>
      <c r="AJ51" s="37"/>
      <c r="AK51" s="37"/>
      <c r="AL51" s="37"/>
      <c r="AM51" s="37"/>
    </row>
    <row r="52" spans="1:39">
      <c r="B52" s="54" t="s">
        <v>102</v>
      </c>
      <c r="C52" s="54"/>
      <c r="E52" s="50">
        <v>0</v>
      </c>
      <c r="F52" s="50"/>
      <c r="G52" s="50">
        <v>0</v>
      </c>
      <c r="H52" s="50"/>
      <c r="I52" s="50">
        <f>E52+G52</f>
        <v>0</v>
      </c>
      <c r="J52" s="49"/>
      <c r="K52" s="50">
        <v>0</v>
      </c>
      <c r="L52" s="50"/>
      <c r="M52" s="50">
        <v>0</v>
      </c>
      <c r="N52" s="50"/>
      <c r="O52" s="50">
        <f>K52+M52</f>
        <v>0</v>
      </c>
      <c r="Q52" s="54" t="s">
        <v>102</v>
      </c>
      <c r="R52" s="54"/>
      <c r="S52" s="10"/>
      <c r="T52" s="50">
        <v>0</v>
      </c>
      <c r="U52" s="50"/>
      <c r="V52" s="50">
        <v>0</v>
      </c>
      <c r="W52" s="50"/>
      <c r="X52" s="50">
        <f>T52+V52</f>
        <v>0</v>
      </c>
      <c r="Y52" s="59"/>
      <c r="Z52" s="50">
        <f>E52+K52+T52</f>
        <v>0</v>
      </c>
      <c r="AA52" s="50"/>
      <c r="AB52" s="57">
        <f>G52+M52+V52</f>
        <v>0</v>
      </c>
      <c r="AC52" s="50"/>
      <c r="AD52" s="50">
        <f>Z52+AB52</f>
        <v>0</v>
      </c>
      <c r="AF52" s="37"/>
      <c r="AG52" s="37"/>
      <c r="AH52" s="37"/>
      <c r="AI52" s="37"/>
      <c r="AJ52" s="37"/>
      <c r="AK52" s="37"/>
      <c r="AL52" s="37"/>
      <c r="AM52" s="37"/>
    </row>
    <row r="53" spans="1:39">
      <c r="B53" s="54" t="s">
        <v>92</v>
      </c>
      <c r="E53" s="50">
        <v>-108592</v>
      </c>
      <c r="F53" s="50"/>
      <c r="G53" s="50">
        <f>110146-1298+13300+1515+7998-5257</f>
        <v>126404</v>
      </c>
      <c r="H53" s="50"/>
      <c r="I53" s="50">
        <f>E53+G53</f>
        <v>17812</v>
      </c>
      <c r="J53" s="49"/>
      <c r="K53" s="50">
        <v>-3310</v>
      </c>
      <c r="L53" s="50"/>
      <c r="M53" s="50">
        <v>-11895</v>
      </c>
      <c r="N53" s="50"/>
      <c r="O53" s="50">
        <f>K53+M53</f>
        <v>-15205</v>
      </c>
      <c r="Q53" s="54" t="s">
        <v>92</v>
      </c>
      <c r="R53" s="10"/>
      <c r="S53" s="10"/>
      <c r="T53" s="50">
        <v>-641</v>
      </c>
      <c r="U53" s="50"/>
      <c r="V53" s="50">
        <v>-1966</v>
      </c>
      <c r="W53" s="50"/>
      <c r="X53" s="50">
        <f>T53+V53</f>
        <v>-2607</v>
      </c>
      <c r="Y53" s="51"/>
      <c r="Z53" s="50">
        <f>E53+K53+T53</f>
        <v>-112543</v>
      </c>
      <c r="AA53" s="50"/>
      <c r="AB53" s="57">
        <f>G53+M53+V53</f>
        <v>112543</v>
      </c>
      <c r="AC53" s="50"/>
      <c r="AD53" s="50">
        <f>Z53+AB53</f>
        <v>0</v>
      </c>
      <c r="AF53" s="37"/>
      <c r="AG53" s="37"/>
      <c r="AH53" s="37"/>
      <c r="AI53" s="37"/>
      <c r="AJ53" s="37"/>
      <c r="AK53" s="37"/>
      <c r="AL53" s="37"/>
      <c r="AM53" s="37"/>
    </row>
    <row r="54" spans="1:39" ht="1.5" customHeight="1">
      <c r="E54" s="50" t="s">
        <v>18</v>
      </c>
      <c r="F54" s="50"/>
      <c r="G54" s="50" t="s">
        <v>18</v>
      </c>
      <c r="H54" s="50"/>
      <c r="I54" s="50" t="s">
        <v>18</v>
      </c>
      <c r="J54" s="49"/>
      <c r="K54" s="50" t="s">
        <v>18</v>
      </c>
      <c r="L54" s="50"/>
      <c r="M54" s="50" t="s">
        <v>18</v>
      </c>
      <c r="N54" s="50"/>
      <c r="O54" s="50" t="s">
        <v>18</v>
      </c>
      <c r="Q54" s="10"/>
      <c r="R54" s="10"/>
      <c r="S54" s="10"/>
      <c r="T54" s="50" t="s">
        <v>18</v>
      </c>
      <c r="U54" s="50"/>
      <c r="V54" s="50" t="s">
        <v>18</v>
      </c>
      <c r="W54" s="50"/>
      <c r="X54" s="50" t="s">
        <v>18</v>
      </c>
      <c r="Y54" s="51"/>
      <c r="Z54" s="50" t="s">
        <v>18</v>
      </c>
      <c r="AA54" s="50"/>
      <c r="AB54" s="50" t="s">
        <v>18</v>
      </c>
      <c r="AC54" s="50"/>
      <c r="AD54" s="50" t="s">
        <v>18</v>
      </c>
      <c r="AF54" s="37"/>
      <c r="AG54" s="37"/>
      <c r="AH54" s="37"/>
      <c r="AI54" s="37"/>
      <c r="AJ54" s="37"/>
      <c r="AK54" s="37"/>
      <c r="AL54" s="37"/>
      <c r="AM54" s="37"/>
    </row>
    <row r="55" spans="1:39">
      <c r="B55" s="54" t="s">
        <v>93</v>
      </c>
      <c r="E55" s="50">
        <f>SUM(E50:E53)</f>
        <v>-108592</v>
      </c>
      <c r="F55" s="50"/>
      <c r="G55" s="50">
        <f>SUM(G50:G53)</f>
        <v>208432</v>
      </c>
      <c r="H55" s="50"/>
      <c r="I55" s="50">
        <f>SUM(I50:I54)</f>
        <v>99840</v>
      </c>
      <c r="J55" s="49"/>
      <c r="K55" s="50">
        <f>SUM(K50:K53)</f>
        <v>-3310</v>
      </c>
      <c r="L55" s="50"/>
      <c r="M55" s="50">
        <f>SUM(M50:M53)</f>
        <v>-11895</v>
      </c>
      <c r="N55" s="50"/>
      <c r="O55" s="50">
        <f>SUM(O50:O54)</f>
        <v>-15205</v>
      </c>
      <c r="Q55" s="54" t="s">
        <v>93</v>
      </c>
      <c r="R55" s="10"/>
      <c r="S55" s="10"/>
      <c r="T55" s="50">
        <f>SUM(T50:T53)</f>
        <v>-641</v>
      </c>
      <c r="U55" s="50"/>
      <c r="V55" s="50">
        <f>SUM(V50:V53)</f>
        <v>-1966</v>
      </c>
      <c r="W55" s="50"/>
      <c r="X55" s="50">
        <f>SUM(X50:X54)</f>
        <v>-2607</v>
      </c>
      <c r="Y55" s="51"/>
      <c r="Z55" s="50">
        <f>SUM(Z50:Z54)</f>
        <v>-112543</v>
      </c>
      <c r="AA55" s="50"/>
      <c r="AB55" s="50">
        <f>SUM(AB50:AB54)</f>
        <v>194571</v>
      </c>
      <c r="AC55" s="50"/>
      <c r="AD55" s="50">
        <f>SUM(AD50:AD54)</f>
        <v>82028</v>
      </c>
      <c r="AF55" s="37"/>
      <c r="AG55" s="37"/>
      <c r="AH55" s="37"/>
      <c r="AI55" s="37"/>
      <c r="AJ55" s="37"/>
      <c r="AK55" s="37"/>
      <c r="AL55" s="37"/>
      <c r="AM55" s="37"/>
    </row>
    <row r="56" spans="1:39" ht="1.5" customHeight="1">
      <c r="E56" s="50" t="s">
        <v>18</v>
      </c>
      <c r="F56" s="50"/>
      <c r="G56" s="50" t="s">
        <v>18</v>
      </c>
      <c r="H56" s="50"/>
      <c r="I56" s="50" t="s">
        <v>18</v>
      </c>
      <c r="J56" s="49"/>
      <c r="K56" s="50" t="s">
        <v>18</v>
      </c>
      <c r="L56" s="50"/>
      <c r="M56" s="50" t="s">
        <v>18</v>
      </c>
      <c r="N56" s="50"/>
      <c r="O56" s="50" t="s">
        <v>18</v>
      </c>
      <c r="Q56" s="10"/>
      <c r="R56" s="10"/>
      <c r="S56" s="10"/>
      <c r="T56" s="50" t="s">
        <v>18</v>
      </c>
      <c r="U56" s="50"/>
      <c r="V56" s="50" t="s">
        <v>18</v>
      </c>
      <c r="W56" s="50"/>
      <c r="X56" s="50" t="s">
        <v>18</v>
      </c>
      <c r="Y56" s="51"/>
      <c r="Z56" s="50" t="s">
        <v>18</v>
      </c>
      <c r="AA56" s="50"/>
      <c r="AB56" s="50" t="s">
        <v>18</v>
      </c>
      <c r="AC56" s="50"/>
      <c r="AD56" s="50" t="s">
        <v>18</v>
      </c>
      <c r="AF56" s="37"/>
      <c r="AG56" s="37"/>
      <c r="AH56" s="37"/>
      <c r="AI56" s="37"/>
      <c r="AJ56" s="37"/>
      <c r="AK56" s="37"/>
      <c r="AL56" s="37"/>
      <c r="AM56" s="37"/>
    </row>
    <row r="57" spans="1:39">
      <c r="E57" s="50"/>
      <c r="F57" s="50"/>
      <c r="G57" s="50"/>
      <c r="H57" s="50"/>
      <c r="I57" s="50"/>
      <c r="J57" s="49"/>
      <c r="K57" s="50"/>
      <c r="L57" s="50"/>
      <c r="M57" s="50"/>
      <c r="N57" s="50"/>
      <c r="O57" s="50"/>
      <c r="Q57" s="10"/>
      <c r="R57" s="10"/>
      <c r="S57" s="10"/>
      <c r="T57" s="50"/>
      <c r="U57" s="50"/>
      <c r="V57" s="50"/>
      <c r="W57" s="50"/>
      <c r="X57" s="50"/>
      <c r="Y57" s="51"/>
      <c r="Z57" s="50"/>
      <c r="AA57" s="50"/>
      <c r="AB57" s="50"/>
      <c r="AC57" s="50"/>
      <c r="AD57" s="50"/>
      <c r="AF57" s="37"/>
      <c r="AG57" s="37"/>
      <c r="AH57" s="37"/>
      <c r="AI57" s="37"/>
      <c r="AJ57" s="37"/>
      <c r="AK57" s="37"/>
      <c r="AL57" s="37"/>
      <c r="AM57" s="37"/>
    </row>
    <row r="58" spans="1:39">
      <c r="B58" s="54" t="s">
        <v>96</v>
      </c>
      <c r="E58" s="50">
        <f>E48+E55</f>
        <v>-157902</v>
      </c>
      <c r="F58" s="50">
        <f>F48+F55</f>
        <v>0</v>
      </c>
      <c r="G58" s="50">
        <f>G48+G55</f>
        <v>310976</v>
      </c>
      <c r="H58" s="50">
        <f>H48+H55</f>
        <v>0</v>
      </c>
      <c r="I58" s="50">
        <f>I48+I55</f>
        <v>153074</v>
      </c>
      <c r="J58" s="49"/>
      <c r="K58" s="50">
        <f>K48+K55</f>
        <v>-14671</v>
      </c>
      <c r="L58" s="50">
        <f>L48+L55</f>
        <v>0</v>
      </c>
      <c r="M58" s="50">
        <f>M48+M55</f>
        <v>-12806</v>
      </c>
      <c r="N58" s="50">
        <f>N48+N55</f>
        <v>0</v>
      </c>
      <c r="O58" s="50">
        <f>O48+O55</f>
        <v>-27477</v>
      </c>
      <c r="Q58" s="54" t="s">
        <v>96</v>
      </c>
      <c r="R58" s="10"/>
      <c r="S58" s="10"/>
      <c r="T58" s="50">
        <f>T48+T55</f>
        <v>-24464</v>
      </c>
      <c r="U58" s="50">
        <f>U48+U55</f>
        <v>0</v>
      </c>
      <c r="V58" s="50">
        <f>V48+V55</f>
        <v>40</v>
      </c>
      <c r="W58" s="50">
        <f>W48+W55</f>
        <v>0</v>
      </c>
      <c r="X58" s="50">
        <f>X48+X55</f>
        <v>-24424</v>
      </c>
      <c r="Y58" s="51"/>
      <c r="Z58" s="50">
        <f>Z48+Z55</f>
        <v>-197037</v>
      </c>
      <c r="AA58" s="50">
        <f>AA48+AA55</f>
        <v>0</v>
      </c>
      <c r="AB58" s="50">
        <f>AB48+AB55</f>
        <v>298210</v>
      </c>
      <c r="AC58" s="50">
        <f>AC48+AC55</f>
        <v>0</v>
      </c>
      <c r="AD58" s="50">
        <f>AD48+AD55</f>
        <v>101173</v>
      </c>
      <c r="AF58" s="37"/>
      <c r="AG58" s="37"/>
      <c r="AH58" s="37"/>
      <c r="AI58" s="37"/>
      <c r="AJ58" s="37"/>
      <c r="AK58" s="37"/>
      <c r="AL58" s="37"/>
      <c r="AM58" s="37"/>
    </row>
    <row r="59" spans="1:39" ht="1.5" customHeight="1">
      <c r="E59" s="50" t="s">
        <v>18</v>
      </c>
      <c r="F59" s="50"/>
      <c r="G59" s="50" t="s">
        <v>18</v>
      </c>
      <c r="H59" s="50"/>
      <c r="I59" s="50" t="s">
        <v>18</v>
      </c>
      <c r="J59" s="49"/>
      <c r="K59" s="50" t="s">
        <v>18</v>
      </c>
      <c r="L59" s="50"/>
      <c r="M59" s="50" t="s">
        <v>18</v>
      </c>
      <c r="N59" s="50"/>
      <c r="O59" s="50" t="s">
        <v>18</v>
      </c>
      <c r="T59" s="50" t="s">
        <v>18</v>
      </c>
      <c r="U59" s="50"/>
      <c r="V59" s="50" t="s">
        <v>18</v>
      </c>
      <c r="W59" s="50"/>
      <c r="X59" s="50" t="s">
        <v>18</v>
      </c>
      <c r="Y59" s="51"/>
      <c r="Z59" s="50" t="s">
        <v>18</v>
      </c>
      <c r="AA59" s="50"/>
      <c r="AB59" s="50" t="s">
        <v>18</v>
      </c>
      <c r="AC59" s="49"/>
      <c r="AD59" s="50" t="s">
        <v>18</v>
      </c>
      <c r="AF59" s="37"/>
      <c r="AG59" s="37"/>
      <c r="AH59" s="37"/>
      <c r="AI59" s="37"/>
      <c r="AJ59" s="37"/>
      <c r="AK59" s="37"/>
      <c r="AL59" s="37"/>
      <c r="AM59" s="37"/>
    </row>
    <row r="60" spans="1:39" ht="1.5" customHeight="1">
      <c r="E60" s="50" t="s">
        <v>18</v>
      </c>
      <c r="F60" s="50"/>
      <c r="G60" s="50" t="s">
        <v>18</v>
      </c>
      <c r="H60" s="50"/>
      <c r="I60" s="50" t="s">
        <v>18</v>
      </c>
      <c r="J60" s="49"/>
      <c r="K60" s="50" t="s">
        <v>18</v>
      </c>
      <c r="L60" s="50"/>
      <c r="M60" s="50" t="s">
        <v>18</v>
      </c>
      <c r="N60" s="50"/>
      <c r="O60" s="50" t="s">
        <v>18</v>
      </c>
      <c r="T60" s="50" t="s">
        <v>18</v>
      </c>
      <c r="U60" s="50"/>
      <c r="V60" s="50" t="s">
        <v>18</v>
      </c>
      <c r="W60" s="50"/>
      <c r="X60" s="50" t="s">
        <v>18</v>
      </c>
      <c r="Y60" s="51"/>
      <c r="Z60" s="50" t="s">
        <v>18</v>
      </c>
      <c r="AA60" s="50"/>
      <c r="AB60" s="50" t="s">
        <v>18</v>
      </c>
      <c r="AC60" s="50"/>
      <c r="AD60" s="50" t="s">
        <v>18</v>
      </c>
      <c r="AF60" s="37"/>
      <c r="AG60" s="37"/>
      <c r="AH60" s="37"/>
      <c r="AI60" s="37"/>
      <c r="AJ60" s="37"/>
      <c r="AK60" s="37"/>
      <c r="AL60" s="37"/>
      <c r="AM60" s="37"/>
    </row>
    <row r="61" spans="1:39">
      <c r="A61" s="47"/>
      <c r="B61" s="47"/>
      <c r="C61" s="47"/>
      <c r="D61" s="47"/>
      <c r="E61" s="38"/>
      <c r="F61" s="38"/>
      <c r="G61" s="38"/>
      <c r="H61" s="38"/>
      <c r="I61" s="38"/>
      <c r="J61" s="39"/>
      <c r="K61" s="49"/>
      <c r="L61" s="49"/>
      <c r="M61" s="49"/>
      <c r="N61" s="49"/>
      <c r="O61" s="49"/>
      <c r="T61" s="49"/>
      <c r="U61" s="49"/>
      <c r="V61" s="49"/>
      <c r="W61" s="49"/>
      <c r="X61" s="49"/>
      <c r="Y61" s="51"/>
      <c r="Z61" s="50"/>
      <c r="AA61" s="50"/>
      <c r="AB61" s="50"/>
      <c r="AC61" s="50"/>
      <c r="AD61" s="50"/>
      <c r="AF61" s="37"/>
      <c r="AG61" s="37"/>
      <c r="AH61" s="37"/>
      <c r="AI61" s="37"/>
      <c r="AJ61" s="37"/>
      <c r="AK61" s="37"/>
      <c r="AL61" s="37"/>
      <c r="AM61" s="37"/>
    </row>
    <row r="62" spans="1:39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T62" s="49"/>
      <c r="U62" s="49"/>
      <c r="V62" s="49"/>
      <c r="W62" s="49"/>
      <c r="X62" s="49"/>
      <c r="Y62" s="49"/>
      <c r="Z62" s="50"/>
      <c r="AA62" s="50"/>
      <c r="AB62" s="50"/>
      <c r="AC62" s="50"/>
      <c r="AD62" s="49"/>
      <c r="AF62" s="37"/>
      <c r="AG62" s="37"/>
      <c r="AH62" s="37"/>
      <c r="AI62" s="37"/>
      <c r="AJ62" s="37"/>
      <c r="AK62" s="37"/>
      <c r="AL62" s="37"/>
      <c r="AM62" s="37"/>
    </row>
    <row r="63" spans="1:39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T63" s="49"/>
      <c r="U63" s="49"/>
      <c r="V63" s="49"/>
      <c r="W63" s="49"/>
      <c r="X63" s="49"/>
      <c r="Y63" s="49"/>
      <c r="Z63" s="50"/>
      <c r="AA63" s="50"/>
      <c r="AB63" s="50"/>
      <c r="AC63" s="50"/>
      <c r="AD63" s="49"/>
      <c r="AF63" s="37"/>
      <c r="AG63" s="37"/>
      <c r="AH63" s="37"/>
      <c r="AI63" s="37"/>
      <c r="AJ63" s="37"/>
      <c r="AK63" s="37"/>
      <c r="AL63" s="37"/>
      <c r="AM63" s="37"/>
    </row>
    <row r="64" spans="1:39">
      <c r="E64" s="33"/>
      <c r="F64" s="33"/>
      <c r="G64" s="33"/>
      <c r="H64" s="33"/>
      <c r="I64" s="33"/>
      <c r="T64" s="49"/>
      <c r="U64" s="49"/>
      <c r="V64" s="49"/>
      <c r="W64" s="49"/>
      <c r="X64" s="49"/>
      <c r="Y64" s="49"/>
      <c r="Z64" s="50"/>
      <c r="AA64" s="50"/>
      <c r="AB64" s="50"/>
      <c r="AC64" s="50"/>
      <c r="AD64" s="49"/>
      <c r="AF64" s="37"/>
      <c r="AG64" s="37"/>
      <c r="AH64" s="37"/>
      <c r="AI64" s="37"/>
      <c r="AJ64" s="37"/>
      <c r="AK64" s="37"/>
      <c r="AL64" s="37"/>
      <c r="AM64" s="37"/>
    </row>
    <row r="65" spans="1:39">
      <c r="A65" s="37"/>
      <c r="B65" s="37"/>
      <c r="C65" s="37"/>
      <c r="D65" s="37"/>
      <c r="E65" s="33"/>
      <c r="F65" s="33"/>
      <c r="G65" s="33"/>
      <c r="H65" s="33"/>
      <c r="I65" s="33"/>
      <c r="T65" s="49"/>
      <c r="U65" s="49"/>
      <c r="V65" s="49"/>
      <c r="W65" s="49"/>
      <c r="X65" s="49"/>
      <c r="Y65" s="49"/>
      <c r="Z65" s="50"/>
      <c r="AA65" s="50"/>
      <c r="AB65" s="50"/>
      <c r="AC65" s="50"/>
      <c r="AD65" s="60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>
      <c r="A66" s="37"/>
      <c r="B66" s="37"/>
      <c r="C66" s="37"/>
      <c r="D66" s="37"/>
      <c r="E66" s="33"/>
      <c r="F66" s="33"/>
      <c r="G66" s="33"/>
      <c r="H66" s="33"/>
      <c r="I66" s="33"/>
      <c r="T66" s="49"/>
      <c r="U66" s="49"/>
      <c r="V66" s="49"/>
      <c r="W66" s="49"/>
      <c r="X66" s="49"/>
      <c r="Y66" s="49"/>
      <c r="Z66" s="50"/>
      <c r="AA66" s="50"/>
      <c r="AB66" s="50"/>
      <c r="AC66" s="50"/>
      <c r="AD66" s="60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>
      <c r="A67" s="37"/>
      <c r="B67" s="37"/>
      <c r="C67" s="37"/>
      <c r="D67" s="37"/>
      <c r="E67" s="33"/>
      <c r="F67" s="33"/>
      <c r="G67" s="33"/>
      <c r="H67" s="33"/>
      <c r="I67" s="33"/>
      <c r="T67" s="49"/>
      <c r="U67" s="49"/>
      <c r="V67" s="49"/>
      <c r="W67" s="49"/>
      <c r="X67" s="49"/>
      <c r="Y67" s="49"/>
      <c r="Z67" s="50"/>
      <c r="AA67" s="50"/>
      <c r="AB67" s="50"/>
      <c r="AC67" s="50"/>
      <c r="AD67" s="60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>
      <c r="A68" s="37"/>
      <c r="B68" s="37"/>
      <c r="C68" s="37"/>
      <c r="D68" s="37"/>
      <c r="E68" s="33"/>
      <c r="F68" s="33"/>
      <c r="G68" s="33"/>
      <c r="H68" s="33"/>
      <c r="I68" s="33"/>
      <c r="T68" s="49"/>
      <c r="U68" s="49"/>
      <c r="V68" s="49"/>
      <c r="W68" s="49"/>
      <c r="X68" s="49"/>
      <c r="Y68" s="49"/>
      <c r="Z68" s="50"/>
      <c r="AA68" s="50"/>
      <c r="AB68" s="50"/>
      <c r="AC68" s="50"/>
      <c r="AD68" s="60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>
      <c r="A69" s="37"/>
      <c r="B69" s="37"/>
      <c r="C69" s="37"/>
      <c r="D69" s="37"/>
      <c r="E69" s="33"/>
      <c r="F69" s="33"/>
      <c r="G69" s="33"/>
      <c r="H69" s="33"/>
      <c r="I69" s="33"/>
      <c r="T69" s="49"/>
      <c r="U69" s="49"/>
      <c r="V69" s="49"/>
      <c r="W69" s="49"/>
      <c r="X69" s="49"/>
      <c r="Y69" s="49"/>
      <c r="Z69" s="50"/>
      <c r="AA69" s="50"/>
      <c r="AB69" s="50"/>
      <c r="AC69" s="50"/>
      <c r="AD69" s="60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>
      <c r="A70" s="37"/>
      <c r="B70" s="37"/>
      <c r="C70" s="37"/>
      <c r="D70" s="37"/>
      <c r="E70" s="33"/>
      <c r="F70" s="33"/>
      <c r="G70" s="33"/>
      <c r="H70" s="33"/>
      <c r="I70" s="33"/>
      <c r="T70" s="49"/>
      <c r="U70" s="49"/>
      <c r="V70" s="49"/>
      <c r="W70" s="49"/>
      <c r="X70" s="49"/>
      <c r="Y70" s="49"/>
      <c r="Z70" s="50"/>
      <c r="AA70" s="50"/>
      <c r="AB70" s="50"/>
      <c r="AC70" s="50"/>
      <c r="AD70" s="60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>
      <c r="A71" s="37"/>
      <c r="B71" s="37"/>
      <c r="C71" s="37"/>
      <c r="D71" s="37"/>
      <c r="E71" s="33"/>
      <c r="F71" s="33"/>
      <c r="G71" s="33"/>
      <c r="H71" s="33"/>
      <c r="I71" s="33"/>
      <c r="T71" s="49"/>
      <c r="U71" s="49"/>
      <c r="V71" s="49"/>
      <c r="W71" s="49"/>
      <c r="X71" s="49"/>
      <c r="Y71" s="49"/>
      <c r="Z71" s="50"/>
      <c r="AA71" s="50"/>
      <c r="AB71" s="50"/>
      <c r="AC71" s="50"/>
      <c r="AD71" s="60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1:39">
      <c r="A72" s="37"/>
      <c r="B72" s="37"/>
      <c r="C72" s="37"/>
      <c r="D72" s="37"/>
      <c r="E72" s="33"/>
      <c r="F72" s="33"/>
      <c r="G72" s="33"/>
      <c r="H72" s="33"/>
      <c r="I72" s="33"/>
      <c r="T72" s="49"/>
      <c r="U72" s="49"/>
      <c r="V72" s="49"/>
      <c r="W72" s="49"/>
      <c r="X72" s="49"/>
      <c r="Y72" s="49"/>
      <c r="Z72" s="50"/>
      <c r="AA72" s="50"/>
      <c r="AB72" s="50"/>
      <c r="AC72" s="50"/>
      <c r="AD72" s="60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>
      <c r="A73" s="37"/>
      <c r="B73" s="37"/>
      <c r="C73" s="37"/>
      <c r="D73" s="37"/>
      <c r="E73" s="33"/>
      <c r="F73" s="33"/>
      <c r="G73" s="33"/>
      <c r="H73" s="33"/>
      <c r="I73" s="33"/>
      <c r="T73" s="49"/>
      <c r="U73" s="49"/>
      <c r="V73" s="49"/>
      <c r="W73" s="49"/>
      <c r="X73" s="49"/>
      <c r="Y73" s="49"/>
      <c r="Z73" s="50"/>
      <c r="AA73" s="50"/>
      <c r="AB73" s="50"/>
      <c r="AC73" s="50"/>
      <c r="AD73" s="60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>
      <c r="A74" s="37"/>
      <c r="B74" s="37"/>
      <c r="C74" s="37"/>
      <c r="D74" s="37"/>
      <c r="E74" s="33"/>
      <c r="F74" s="33"/>
      <c r="G74" s="33"/>
      <c r="H74" s="33"/>
      <c r="I74" s="33"/>
      <c r="T74" s="49"/>
      <c r="U74" s="49"/>
      <c r="V74" s="49"/>
      <c r="W74" s="49"/>
      <c r="X74" s="49"/>
      <c r="Y74" s="49"/>
      <c r="Z74" s="50"/>
      <c r="AA74" s="50"/>
      <c r="AB74" s="50"/>
      <c r="AC74" s="49"/>
      <c r="AD74" s="60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>
      <c r="A75" s="37"/>
      <c r="B75" s="37"/>
      <c r="C75" s="37"/>
      <c r="D75" s="37"/>
      <c r="E75" s="33"/>
      <c r="F75" s="33"/>
      <c r="G75" s="33"/>
      <c r="H75" s="33"/>
      <c r="I75" s="33"/>
      <c r="T75" s="49"/>
      <c r="U75" s="49"/>
      <c r="V75" s="49"/>
      <c r="W75" s="49"/>
      <c r="X75" s="49"/>
      <c r="Y75" s="49"/>
      <c r="Z75" s="50"/>
      <c r="AA75" s="50"/>
      <c r="AB75" s="50"/>
      <c r="AC75" s="49"/>
      <c r="AD75" s="60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>
      <c r="A76" s="37"/>
      <c r="B76" s="37"/>
      <c r="C76" s="37"/>
      <c r="D76" s="37"/>
      <c r="E76" s="33"/>
      <c r="F76" s="33"/>
      <c r="G76" s="33"/>
      <c r="H76" s="33"/>
      <c r="I76" s="33"/>
      <c r="T76" s="49"/>
      <c r="U76" s="49"/>
      <c r="V76" s="49"/>
      <c r="W76" s="49"/>
      <c r="X76" s="49"/>
      <c r="Y76" s="49"/>
      <c r="Z76" s="50"/>
      <c r="AA76" s="50"/>
      <c r="AB76" s="50"/>
      <c r="AC76" s="49"/>
      <c r="AD76" s="60"/>
      <c r="AE76" s="37"/>
      <c r="AF76" s="37"/>
      <c r="AG76" s="37"/>
      <c r="AH76" s="37"/>
      <c r="AI76" s="37"/>
      <c r="AJ76" s="37"/>
      <c r="AK76" s="37"/>
      <c r="AL76" s="37"/>
      <c r="AM76" s="37"/>
    </row>
    <row r="77" spans="1:39">
      <c r="A77" s="37"/>
      <c r="B77" s="37"/>
      <c r="C77" s="37"/>
      <c r="D77" s="37"/>
      <c r="E77" s="33"/>
      <c r="F77" s="33"/>
      <c r="G77" s="33"/>
      <c r="H77" s="33"/>
      <c r="I77" s="33"/>
      <c r="T77" s="49"/>
      <c r="U77" s="49"/>
      <c r="V77" s="49"/>
      <c r="W77" s="49"/>
      <c r="X77" s="49"/>
      <c r="Y77" s="49"/>
      <c r="Z77" s="50"/>
      <c r="AA77" s="50"/>
      <c r="AB77" s="50"/>
      <c r="AC77" s="49"/>
      <c r="AD77" s="60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1:39">
      <c r="A78" s="37"/>
      <c r="B78" s="37"/>
      <c r="C78" s="37"/>
      <c r="D78" s="37"/>
      <c r="E78" s="33"/>
      <c r="F78" s="33"/>
      <c r="G78" s="33"/>
      <c r="H78" s="33"/>
      <c r="I78" s="33"/>
      <c r="T78" s="49"/>
      <c r="U78" s="49"/>
      <c r="V78" s="49"/>
      <c r="W78" s="49"/>
      <c r="X78" s="49"/>
      <c r="Y78" s="49"/>
      <c r="Z78" s="50"/>
      <c r="AA78" s="50"/>
      <c r="AB78" s="50"/>
      <c r="AC78" s="50"/>
      <c r="AD78" s="60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1:39">
      <c r="A79" s="37"/>
      <c r="B79" s="37"/>
      <c r="C79" s="37"/>
      <c r="D79" s="37"/>
      <c r="E79" s="33"/>
      <c r="F79" s="33"/>
      <c r="G79" s="33"/>
      <c r="H79" s="33"/>
      <c r="I79" s="33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60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>
      <c r="A80" s="37"/>
      <c r="B80" s="37"/>
      <c r="C80" s="37"/>
      <c r="D80" s="37"/>
      <c r="E80" s="33"/>
      <c r="F80" s="33"/>
      <c r="G80" s="33"/>
      <c r="H80" s="33"/>
      <c r="I80" s="33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60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1:39">
      <c r="A81" s="37"/>
      <c r="B81" s="37"/>
      <c r="C81" s="37"/>
      <c r="D81" s="37"/>
      <c r="E81" s="33"/>
      <c r="F81" s="33"/>
      <c r="G81" s="33"/>
      <c r="H81" s="33"/>
      <c r="I81" s="33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>
      <c r="A82" s="37"/>
      <c r="B82" s="37"/>
      <c r="C82" s="37"/>
      <c r="D82" s="37"/>
      <c r="E82" s="33"/>
      <c r="F82" s="33"/>
      <c r="G82" s="33"/>
      <c r="H82" s="33"/>
      <c r="I82" s="33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37"/>
      <c r="AF82" s="37"/>
      <c r="AG82" s="37"/>
      <c r="AH82" s="37"/>
      <c r="AI82" s="37"/>
      <c r="AJ82" s="37"/>
      <c r="AK82" s="37"/>
      <c r="AL82" s="37"/>
      <c r="AM82" s="37"/>
    </row>
    <row r="83" spans="1:39">
      <c r="A83" s="37"/>
      <c r="B83" s="37"/>
      <c r="C83" s="37"/>
      <c r="D83" s="37"/>
      <c r="E83" s="33"/>
      <c r="F83" s="33"/>
      <c r="G83" s="33"/>
      <c r="H83" s="33"/>
      <c r="I83" s="33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37"/>
      <c r="AF83" s="37"/>
      <c r="AG83" s="37"/>
      <c r="AH83" s="37"/>
      <c r="AI83" s="37"/>
      <c r="AJ83" s="37"/>
      <c r="AK83" s="37"/>
      <c r="AL83" s="37"/>
      <c r="AM83" s="37"/>
    </row>
    <row r="84" spans="1:39">
      <c r="A84" s="37"/>
      <c r="B84" s="37"/>
      <c r="C84" s="37"/>
      <c r="D84" s="37"/>
      <c r="E84" s="33"/>
      <c r="F84" s="33"/>
      <c r="G84" s="33"/>
      <c r="H84" s="33"/>
      <c r="I84" s="33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37"/>
      <c r="AF84" s="37"/>
      <c r="AG84" s="37"/>
      <c r="AH84" s="37"/>
      <c r="AI84" s="37"/>
      <c r="AJ84" s="37"/>
      <c r="AK84" s="37"/>
      <c r="AL84" s="37"/>
      <c r="AM84" s="37"/>
    </row>
    <row r="85" spans="1:39">
      <c r="A85" s="37"/>
      <c r="B85" s="37"/>
      <c r="C85" s="37"/>
      <c r="D85" s="37"/>
      <c r="E85" s="33"/>
      <c r="F85" s="33"/>
      <c r="G85" s="33"/>
      <c r="H85" s="33"/>
      <c r="I85" s="33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37"/>
      <c r="AF85" s="37"/>
      <c r="AG85" s="37"/>
      <c r="AH85" s="37"/>
      <c r="AI85" s="37"/>
      <c r="AJ85" s="37"/>
      <c r="AK85" s="37"/>
      <c r="AL85" s="37"/>
      <c r="AM85" s="37"/>
    </row>
    <row r="86" spans="1:39">
      <c r="A86" s="37"/>
      <c r="B86" s="37"/>
      <c r="C86" s="37"/>
      <c r="D86" s="37"/>
      <c r="E86" s="33"/>
      <c r="F86" s="33"/>
      <c r="G86" s="33"/>
      <c r="H86" s="33"/>
      <c r="I86" s="33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37"/>
      <c r="AF86" s="37"/>
      <c r="AG86" s="37"/>
      <c r="AH86" s="37"/>
      <c r="AI86" s="37"/>
      <c r="AJ86" s="37"/>
      <c r="AK86" s="37"/>
      <c r="AL86" s="37"/>
      <c r="AM86" s="37"/>
    </row>
    <row r="87" spans="1:39">
      <c r="A87" s="37"/>
      <c r="B87" s="37"/>
      <c r="C87" s="37"/>
      <c r="D87" s="37"/>
      <c r="E87" s="33"/>
      <c r="F87" s="33"/>
      <c r="G87" s="33"/>
      <c r="H87" s="33"/>
      <c r="I87" s="33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37"/>
      <c r="AF87" s="37"/>
      <c r="AG87" s="37"/>
      <c r="AH87" s="37"/>
      <c r="AI87" s="37"/>
      <c r="AJ87" s="37"/>
      <c r="AK87" s="37"/>
      <c r="AL87" s="37"/>
      <c r="AM87" s="37"/>
    </row>
    <row r="88" spans="1:39">
      <c r="A88" s="37"/>
      <c r="B88" s="37"/>
      <c r="C88" s="37"/>
      <c r="D88" s="37"/>
      <c r="E88" s="33"/>
      <c r="F88" s="33"/>
      <c r="G88" s="33"/>
      <c r="H88" s="33"/>
      <c r="I88" s="33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1:39">
      <c r="A89" s="37"/>
      <c r="B89" s="37"/>
      <c r="C89" s="37"/>
      <c r="D89" s="37"/>
      <c r="E89" s="33"/>
      <c r="F89" s="33"/>
      <c r="G89" s="33"/>
      <c r="H89" s="33"/>
      <c r="I89" s="33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1:39">
      <c r="A90" s="37"/>
      <c r="B90" s="37"/>
      <c r="C90" s="37"/>
      <c r="D90" s="37"/>
      <c r="E90" s="33"/>
      <c r="F90" s="33"/>
      <c r="G90" s="33"/>
      <c r="H90" s="33"/>
      <c r="I90" s="33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37"/>
      <c r="AF90" s="37"/>
      <c r="AG90" s="37"/>
      <c r="AH90" s="37"/>
      <c r="AI90" s="37"/>
      <c r="AJ90" s="37"/>
      <c r="AK90" s="37"/>
      <c r="AL90" s="37"/>
      <c r="AM90" s="37"/>
    </row>
    <row r="91" spans="1:39">
      <c r="A91" s="37"/>
      <c r="B91" s="37"/>
      <c r="C91" s="37"/>
      <c r="D91" s="37"/>
      <c r="E91" s="33"/>
      <c r="F91" s="33"/>
      <c r="G91" s="33"/>
      <c r="H91" s="33"/>
      <c r="I91" s="33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37"/>
      <c r="AF91" s="37"/>
      <c r="AG91" s="37"/>
      <c r="AH91" s="37"/>
      <c r="AI91" s="37"/>
      <c r="AJ91" s="37"/>
      <c r="AK91" s="37"/>
      <c r="AL91" s="37"/>
      <c r="AM91" s="37"/>
    </row>
    <row r="92" spans="1:39">
      <c r="A92" s="37"/>
      <c r="B92" s="37"/>
      <c r="C92" s="37"/>
      <c r="D92" s="37"/>
      <c r="E92" s="33"/>
      <c r="F92" s="33"/>
      <c r="G92" s="33"/>
      <c r="H92" s="33"/>
      <c r="I92" s="33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37"/>
      <c r="AF92" s="37"/>
      <c r="AG92" s="37"/>
      <c r="AH92" s="37"/>
      <c r="AI92" s="37"/>
      <c r="AJ92" s="37"/>
      <c r="AK92" s="37"/>
      <c r="AL92" s="37"/>
      <c r="AM92" s="37"/>
    </row>
    <row r="93" spans="1:39">
      <c r="A93" s="37"/>
      <c r="B93" s="37"/>
      <c r="C93" s="37"/>
      <c r="D93" s="37"/>
      <c r="E93" s="33"/>
      <c r="F93" s="33"/>
      <c r="G93" s="33"/>
      <c r="H93" s="33"/>
      <c r="I93" s="33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37"/>
      <c r="AF93" s="37"/>
      <c r="AG93" s="37"/>
      <c r="AH93" s="37"/>
      <c r="AI93" s="37"/>
      <c r="AJ93" s="37"/>
      <c r="AK93" s="37"/>
      <c r="AL93" s="37"/>
      <c r="AM93" s="37"/>
    </row>
    <row r="94" spans="1:39">
      <c r="A94" s="37"/>
      <c r="B94" s="37"/>
      <c r="C94" s="37"/>
      <c r="D94" s="37"/>
      <c r="E94" s="33"/>
      <c r="F94" s="33"/>
      <c r="G94" s="33"/>
      <c r="H94" s="33"/>
      <c r="I94" s="33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37"/>
      <c r="AF94" s="37"/>
      <c r="AG94" s="37"/>
      <c r="AH94" s="37"/>
      <c r="AI94" s="37"/>
      <c r="AJ94" s="37"/>
      <c r="AK94" s="37"/>
      <c r="AL94" s="37"/>
      <c r="AM94" s="37"/>
    </row>
    <row r="95" spans="1:39">
      <c r="A95" s="37"/>
      <c r="B95" s="37"/>
      <c r="C95" s="37"/>
      <c r="D95" s="37"/>
      <c r="E95" s="33"/>
      <c r="F95" s="33"/>
      <c r="G95" s="33"/>
      <c r="H95" s="33"/>
      <c r="I95" s="33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37"/>
      <c r="AF95" s="37"/>
      <c r="AG95" s="37"/>
      <c r="AH95" s="37"/>
      <c r="AI95" s="37"/>
      <c r="AJ95" s="37"/>
      <c r="AK95" s="37"/>
      <c r="AL95" s="37"/>
      <c r="AM95" s="37"/>
    </row>
    <row r="96" spans="1:39">
      <c r="A96" s="37"/>
      <c r="B96" s="37"/>
      <c r="C96" s="37"/>
      <c r="D96" s="37"/>
      <c r="E96" s="33"/>
      <c r="F96" s="33"/>
      <c r="G96" s="33"/>
      <c r="H96" s="33"/>
      <c r="I96" s="33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37"/>
      <c r="AF96" s="37"/>
      <c r="AG96" s="37"/>
      <c r="AH96" s="37"/>
      <c r="AI96" s="37"/>
      <c r="AJ96" s="37"/>
      <c r="AK96" s="37"/>
      <c r="AL96" s="37"/>
      <c r="AM96" s="37"/>
    </row>
    <row r="97" spans="1:39">
      <c r="E97" s="33"/>
      <c r="F97" s="33"/>
      <c r="G97" s="33"/>
      <c r="H97" s="33"/>
      <c r="I97" s="33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37"/>
      <c r="AF97" s="37"/>
      <c r="AG97" s="37"/>
      <c r="AH97" s="37"/>
      <c r="AI97" s="37"/>
      <c r="AJ97" s="37"/>
      <c r="AK97" s="37"/>
      <c r="AL97" s="37"/>
      <c r="AM97" s="37"/>
    </row>
    <row r="98" spans="1:39">
      <c r="E98" s="33"/>
      <c r="F98" s="33"/>
      <c r="G98" s="33"/>
      <c r="H98" s="33"/>
      <c r="I98" s="3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37"/>
      <c r="AF98" s="37"/>
      <c r="AG98" s="37"/>
      <c r="AH98" s="37"/>
      <c r="AI98" s="37"/>
      <c r="AJ98" s="37"/>
      <c r="AK98" s="37"/>
      <c r="AL98" s="37"/>
      <c r="AM98" s="37"/>
    </row>
    <row r="99" spans="1:39">
      <c r="E99" s="33"/>
      <c r="F99" s="33"/>
      <c r="G99" s="33"/>
      <c r="H99" s="33"/>
      <c r="I99" s="33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37"/>
      <c r="AF99" s="37"/>
      <c r="AG99" s="37"/>
      <c r="AH99" s="37"/>
      <c r="AI99" s="37"/>
      <c r="AJ99" s="37"/>
      <c r="AK99" s="37"/>
      <c r="AL99" s="37"/>
      <c r="AM99" s="37"/>
    </row>
    <row r="100" spans="1:39">
      <c r="E100" s="33"/>
      <c r="F100" s="33"/>
      <c r="G100" s="33"/>
      <c r="H100" s="33"/>
      <c r="I100" s="33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37"/>
      <c r="AF100" s="37"/>
      <c r="AG100" s="37"/>
      <c r="AH100" s="37"/>
      <c r="AI100" s="37"/>
      <c r="AJ100" s="37"/>
      <c r="AK100" s="37"/>
      <c r="AL100" s="37"/>
      <c r="AM100" s="37"/>
    </row>
    <row r="101" spans="1:39">
      <c r="E101" s="33"/>
      <c r="F101" s="33"/>
      <c r="G101" s="33"/>
      <c r="H101" s="33"/>
      <c r="I101" s="33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37"/>
      <c r="AF101" s="37"/>
      <c r="AG101" s="37"/>
      <c r="AH101" s="37"/>
      <c r="AI101" s="37"/>
      <c r="AJ101" s="37"/>
      <c r="AK101" s="37"/>
      <c r="AL101" s="37"/>
      <c r="AM101" s="37"/>
    </row>
    <row r="102" spans="1:39">
      <c r="E102" s="33"/>
      <c r="F102" s="33"/>
      <c r="G102" s="33"/>
      <c r="H102" s="33"/>
      <c r="I102" s="33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37"/>
      <c r="AF102" s="37"/>
      <c r="AG102" s="37"/>
      <c r="AH102" s="37"/>
      <c r="AI102" s="37"/>
      <c r="AJ102" s="37"/>
      <c r="AK102" s="37"/>
      <c r="AL102" s="37"/>
      <c r="AM102" s="37"/>
    </row>
    <row r="103" spans="1:39">
      <c r="E103" s="33"/>
      <c r="F103" s="33"/>
      <c r="G103" s="33"/>
      <c r="H103" s="33"/>
      <c r="I103" s="33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37"/>
      <c r="AF103" s="37"/>
      <c r="AG103" s="37"/>
      <c r="AH103" s="37"/>
      <c r="AI103" s="37"/>
      <c r="AJ103" s="37"/>
      <c r="AK103" s="37"/>
      <c r="AL103" s="37"/>
      <c r="AM103" s="37"/>
    </row>
    <row r="104" spans="1:39">
      <c r="E104" s="33"/>
      <c r="F104" s="33"/>
      <c r="G104" s="33"/>
      <c r="H104" s="33"/>
      <c r="I104" s="33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37"/>
      <c r="AF104" s="37"/>
      <c r="AG104" s="37"/>
      <c r="AH104" s="37"/>
      <c r="AI104" s="37"/>
      <c r="AJ104" s="37"/>
      <c r="AK104" s="37"/>
      <c r="AL104" s="37"/>
      <c r="AM104" s="37"/>
    </row>
    <row r="105" spans="1:39">
      <c r="E105" s="33"/>
      <c r="F105" s="33"/>
      <c r="G105" s="33"/>
      <c r="H105" s="33"/>
      <c r="I105" s="33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37"/>
      <c r="AF105" s="37"/>
      <c r="AG105" s="37"/>
      <c r="AH105" s="37"/>
      <c r="AI105" s="37"/>
      <c r="AJ105" s="37"/>
      <c r="AK105" s="37"/>
      <c r="AL105" s="37"/>
      <c r="AM105" s="37"/>
    </row>
    <row r="106" spans="1:39">
      <c r="E106" s="33"/>
      <c r="F106" s="33"/>
      <c r="G106" s="33"/>
      <c r="H106" s="33"/>
      <c r="I106" s="33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37"/>
      <c r="AF106" s="37"/>
      <c r="AG106" s="37"/>
      <c r="AH106" s="37"/>
      <c r="AI106" s="37"/>
      <c r="AJ106" s="37"/>
      <c r="AK106" s="37"/>
      <c r="AL106" s="37"/>
      <c r="AM106" s="37"/>
    </row>
    <row r="107" spans="1:39">
      <c r="E107" s="33"/>
      <c r="F107" s="33"/>
      <c r="G107" s="33"/>
      <c r="H107" s="33"/>
      <c r="I107" s="33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37"/>
      <c r="AF107" s="37"/>
      <c r="AG107" s="37"/>
      <c r="AH107" s="37"/>
      <c r="AI107" s="37"/>
      <c r="AJ107" s="37"/>
      <c r="AK107" s="37"/>
      <c r="AL107" s="37"/>
      <c r="AM107" s="37"/>
    </row>
    <row r="108" spans="1:39">
      <c r="A108" s="47"/>
      <c r="B108" s="47"/>
      <c r="C108" s="47"/>
      <c r="D108" s="47"/>
      <c r="E108" s="32"/>
      <c r="F108" s="32"/>
      <c r="G108" s="32"/>
      <c r="H108" s="32"/>
      <c r="I108" s="32"/>
      <c r="J108" s="48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37"/>
      <c r="AF108" s="37"/>
      <c r="AG108" s="37"/>
      <c r="AH108" s="37"/>
      <c r="AI108" s="37"/>
      <c r="AJ108" s="37"/>
      <c r="AK108" s="37"/>
      <c r="AL108" s="37"/>
      <c r="AM108" s="37"/>
    </row>
    <row r="109" spans="1:39">
      <c r="E109" s="33"/>
      <c r="F109" s="33"/>
      <c r="G109" s="33"/>
      <c r="H109" s="33"/>
      <c r="I109" s="33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37"/>
      <c r="AF109" s="37"/>
      <c r="AG109" s="37"/>
      <c r="AH109" s="37"/>
      <c r="AI109" s="37"/>
      <c r="AJ109" s="37"/>
      <c r="AK109" s="37"/>
      <c r="AL109" s="37"/>
      <c r="AM109" s="37"/>
    </row>
    <row r="110" spans="1:39">
      <c r="E110" s="33"/>
      <c r="F110" s="33"/>
      <c r="G110" s="33"/>
      <c r="H110" s="33"/>
      <c r="I110" s="33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39">
      <c r="E111" s="33"/>
      <c r="F111" s="33"/>
      <c r="G111" s="33"/>
      <c r="H111" s="33"/>
      <c r="I111" s="33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spans="1:39">
      <c r="E112" s="33"/>
      <c r="F112" s="33"/>
      <c r="G112" s="33"/>
      <c r="H112" s="33"/>
      <c r="I112" s="33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39">
      <c r="A113" s="37"/>
      <c r="B113" s="37"/>
      <c r="C113" s="37"/>
      <c r="D113" s="37"/>
      <c r="E113" s="33"/>
      <c r="F113" s="33"/>
      <c r="G113" s="33"/>
      <c r="H113" s="33"/>
      <c r="I113" s="33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39">
      <c r="A114" s="37"/>
      <c r="B114" s="37"/>
      <c r="C114" s="37"/>
      <c r="D114" s="37"/>
      <c r="E114" s="33"/>
      <c r="F114" s="33"/>
      <c r="G114" s="33"/>
      <c r="H114" s="33"/>
      <c r="I114" s="33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39">
      <c r="A115" s="37"/>
      <c r="B115" s="37"/>
      <c r="C115" s="37"/>
      <c r="D115" s="37"/>
      <c r="E115" s="33"/>
      <c r="F115" s="33"/>
      <c r="G115" s="33"/>
      <c r="H115" s="33"/>
      <c r="I115" s="33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39">
      <c r="A116" s="37"/>
      <c r="B116" s="37"/>
      <c r="C116" s="37"/>
      <c r="D116" s="37"/>
      <c r="E116" s="33"/>
      <c r="F116" s="33"/>
      <c r="G116" s="33"/>
      <c r="H116" s="33"/>
      <c r="I116" s="33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39">
      <c r="A117" s="37"/>
      <c r="B117" s="37"/>
      <c r="C117" s="37"/>
      <c r="D117" s="37"/>
      <c r="E117" s="33"/>
      <c r="F117" s="33"/>
      <c r="G117" s="33"/>
      <c r="H117" s="33"/>
      <c r="I117" s="33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39">
      <c r="A118" s="37"/>
      <c r="B118" s="37"/>
      <c r="C118" s="37"/>
      <c r="D118" s="37"/>
      <c r="E118" s="33"/>
      <c r="F118" s="33"/>
      <c r="G118" s="33"/>
      <c r="H118" s="33"/>
      <c r="I118" s="33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39">
      <c r="A119" s="37"/>
      <c r="B119" s="37"/>
      <c r="C119" s="37"/>
      <c r="D119" s="37"/>
      <c r="E119" s="33"/>
      <c r="F119" s="33"/>
      <c r="G119" s="33"/>
      <c r="H119" s="33"/>
      <c r="I119" s="33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39">
      <c r="A120" s="37"/>
      <c r="B120" s="37"/>
      <c r="C120" s="37"/>
      <c r="D120" s="37"/>
      <c r="E120" s="33"/>
      <c r="F120" s="33"/>
      <c r="G120" s="33"/>
      <c r="H120" s="33"/>
      <c r="I120" s="33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spans="1:39">
      <c r="A121" s="37"/>
      <c r="B121" s="37"/>
      <c r="C121" s="37"/>
      <c r="D121" s="37"/>
      <c r="E121" s="33"/>
      <c r="F121" s="33"/>
      <c r="G121" s="33"/>
      <c r="H121" s="33"/>
      <c r="I121" s="33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spans="1:39">
      <c r="A122" s="37"/>
      <c r="B122" s="37"/>
      <c r="C122" s="37"/>
      <c r="D122" s="37"/>
      <c r="E122" s="33"/>
      <c r="F122" s="33"/>
      <c r="G122" s="33"/>
      <c r="H122" s="33"/>
      <c r="I122" s="33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spans="1:39">
      <c r="A123" s="37"/>
      <c r="B123" s="37"/>
      <c r="C123" s="37"/>
      <c r="D123" s="37"/>
      <c r="E123" s="33"/>
      <c r="F123" s="33"/>
      <c r="G123" s="33"/>
      <c r="H123" s="33"/>
      <c r="I123" s="33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39">
      <c r="A124" s="37"/>
      <c r="B124" s="37"/>
      <c r="C124" s="37"/>
      <c r="D124" s="37"/>
      <c r="E124" s="33"/>
      <c r="F124" s="33"/>
      <c r="G124" s="33"/>
      <c r="H124" s="33"/>
      <c r="I124" s="33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39">
      <c r="A125" s="37"/>
      <c r="B125" s="37"/>
      <c r="C125" s="37"/>
      <c r="D125" s="37"/>
      <c r="E125" s="33"/>
      <c r="F125" s="33"/>
      <c r="G125" s="33"/>
      <c r="H125" s="33"/>
      <c r="I125" s="33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spans="1:39">
      <c r="A126" s="37"/>
      <c r="B126" s="37"/>
      <c r="C126" s="37"/>
      <c r="D126" s="37"/>
      <c r="E126" s="33"/>
      <c r="F126" s="33"/>
      <c r="G126" s="33"/>
      <c r="H126" s="33"/>
      <c r="I126" s="33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spans="1:39">
      <c r="A127" s="37"/>
      <c r="B127" s="37"/>
      <c r="C127" s="37"/>
      <c r="D127" s="37"/>
      <c r="E127" s="33"/>
      <c r="F127" s="33"/>
      <c r="G127" s="33"/>
      <c r="H127" s="33"/>
      <c r="I127" s="33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spans="1:39">
      <c r="A128" s="37"/>
      <c r="B128" s="37"/>
      <c r="C128" s="37"/>
      <c r="D128" s="37"/>
      <c r="E128" s="33"/>
      <c r="F128" s="33"/>
      <c r="G128" s="33"/>
      <c r="H128" s="33"/>
      <c r="I128" s="3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spans="1:39">
      <c r="A129" s="37"/>
      <c r="B129" s="37"/>
      <c r="C129" s="37"/>
      <c r="D129" s="37"/>
      <c r="E129" s="33"/>
      <c r="F129" s="33"/>
      <c r="G129" s="33"/>
      <c r="H129" s="33"/>
      <c r="I129" s="33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spans="1:39">
      <c r="A130" s="37"/>
      <c r="B130" s="37"/>
      <c r="C130" s="37"/>
      <c r="D130" s="37"/>
      <c r="E130" s="33"/>
      <c r="F130" s="33"/>
      <c r="G130" s="33"/>
      <c r="H130" s="33"/>
      <c r="I130" s="33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spans="1:39">
      <c r="A131" s="37"/>
      <c r="B131" s="37"/>
      <c r="C131" s="37"/>
      <c r="D131" s="37"/>
      <c r="E131" s="33"/>
      <c r="F131" s="33"/>
      <c r="G131" s="33"/>
      <c r="H131" s="33"/>
      <c r="I131" s="33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spans="1:39">
      <c r="A132" s="37"/>
      <c r="B132" s="37"/>
      <c r="C132" s="37"/>
      <c r="D132" s="37"/>
      <c r="E132" s="33"/>
      <c r="F132" s="33"/>
      <c r="G132" s="33"/>
      <c r="H132" s="33"/>
      <c r="I132" s="33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spans="1:39">
      <c r="A133" s="37"/>
      <c r="B133" s="37"/>
      <c r="C133" s="37"/>
      <c r="D133" s="37"/>
      <c r="E133" s="33"/>
      <c r="F133" s="33"/>
      <c r="G133" s="33"/>
      <c r="H133" s="33"/>
      <c r="I133" s="33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spans="1:39">
      <c r="A134" s="37"/>
      <c r="B134" s="37"/>
      <c r="C134" s="37"/>
      <c r="D134" s="37"/>
      <c r="E134" s="33"/>
      <c r="F134" s="33"/>
      <c r="G134" s="33"/>
      <c r="H134" s="33"/>
      <c r="I134" s="33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spans="1:39">
      <c r="A135" s="37"/>
      <c r="B135" s="37"/>
      <c r="C135" s="37"/>
      <c r="D135" s="37"/>
      <c r="E135" s="33"/>
      <c r="F135" s="33"/>
      <c r="G135" s="33"/>
      <c r="H135" s="33"/>
      <c r="I135" s="33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spans="1:39">
      <c r="A136" s="37"/>
      <c r="B136" s="37"/>
      <c r="C136" s="37"/>
      <c r="D136" s="37"/>
      <c r="E136" s="33"/>
      <c r="F136" s="33"/>
      <c r="G136" s="33"/>
      <c r="H136" s="33"/>
      <c r="I136" s="33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spans="1:39">
      <c r="A137" s="37"/>
      <c r="B137" s="37"/>
      <c r="C137" s="37"/>
      <c r="D137" s="37"/>
      <c r="E137" s="33"/>
      <c r="F137" s="33"/>
      <c r="G137" s="33"/>
      <c r="H137" s="33"/>
      <c r="I137" s="33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37"/>
      <c r="AF137" s="37"/>
      <c r="AG137" s="37"/>
      <c r="AH137" s="37"/>
      <c r="AI137" s="37"/>
      <c r="AJ137" s="37"/>
      <c r="AK137" s="37"/>
      <c r="AL137" s="37"/>
      <c r="AM137" s="37"/>
    </row>
    <row r="138" spans="1:39">
      <c r="A138" s="37"/>
      <c r="B138" s="37"/>
      <c r="C138" s="37"/>
      <c r="D138" s="37"/>
      <c r="E138" s="33"/>
      <c r="F138" s="33"/>
      <c r="G138" s="33"/>
      <c r="H138" s="33"/>
      <c r="I138" s="33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spans="1:39">
      <c r="A139" s="37"/>
      <c r="B139" s="37"/>
      <c r="C139" s="37"/>
      <c r="D139" s="37"/>
      <c r="E139" s="33"/>
      <c r="F139" s="33"/>
      <c r="G139" s="33"/>
      <c r="H139" s="33"/>
      <c r="I139" s="33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spans="1:39">
      <c r="A140" s="37"/>
      <c r="B140" s="37"/>
      <c r="C140" s="37"/>
      <c r="D140" s="37"/>
      <c r="E140" s="33"/>
      <c r="F140" s="33"/>
      <c r="G140" s="33"/>
      <c r="H140" s="33"/>
      <c r="I140" s="33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spans="1:39">
      <c r="A141" s="37"/>
      <c r="B141" s="37"/>
      <c r="C141" s="37"/>
      <c r="D141" s="37"/>
      <c r="E141" s="33"/>
      <c r="F141" s="33"/>
      <c r="G141" s="33"/>
      <c r="H141" s="33"/>
      <c r="I141" s="33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spans="1:39">
      <c r="A142" s="37"/>
      <c r="B142" s="37"/>
      <c r="C142" s="37"/>
      <c r="D142" s="37"/>
      <c r="E142" s="33"/>
      <c r="F142" s="33"/>
      <c r="G142" s="33"/>
      <c r="H142" s="33"/>
      <c r="I142" s="33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37"/>
      <c r="AF142" s="37"/>
      <c r="AG142" s="37"/>
      <c r="AH142" s="37"/>
      <c r="AI142" s="37"/>
      <c r="AJ142" s="37"/>
      <c r="AK142" s="37"/>
      <c r="AL142" s="37"/>
      <c r="AM142" s="37"/>
    </row>
    <row r="143" spans="1:39">
      <c r="A143" s="37"/>
      <c r="B143" s="37"/>
      <c r="C143" s="37"/>
      <c r="D143" s="37"/>
      <c r="E143" s="33"/>
      <c r="F143" s="33"/>
      <c r="G143" s="33"/>
      <c r="H143" s="33"/>
      <c r="I143" s="33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spans="1:39">
      <c r="A144" s="37"/>
      <c r="B144" s="37"/>
      <c r="C144" s="37"/>
      <c r="D144" s="37"/>
      <c r="E144" s="33"/>
      <c r="F144" s="33"/>
      <c r="G144" s="33"/>
      <c r="H144" s="33"/>
      <c r="I144" s="33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spans="1:39">
      <c r="A145" s="37"/>
      <c r="B145" s="37"/>
      <c r="C145" s="37"/>
      <c r="D145" s="37"/>
      <c r="E145" s="33"/>
      <c r="F145" s="33"/>
      <c r="G145" s="33"/>
      <c r="H145" s="33"/>
      <c r="I145" s="33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spans="1:39">
      <c r="A146" s="37"/>
      <c r="B146" s="37"/>
      <c r="C146" s="37"/>
      <c r="D146" s="37"/>
      <c r="E146" s="33"/>
      <c r="F146" s="33"/>
      <c r="G146" s="33"/>
      <c r="H146" s="33"/>
      <c r="I146" s="33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spans="1:39">
      <c r="A147" s="37"/>
      <c r="B147" s="37"/>
      <c r="C147" s="37"/>
      <c r="D147" s="37"/>
      <c r="E147" s="33"/>
      <c r="F147" s="33"/>
      <c r="G147" s="33"/>
      <c r="H147" s="33"/>
      <c r="I147" s="33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spans="1:39">
      <c r="A148" s="37"/>
      <c r="B148" s="37"/>
      <c r="C148" s="37"/>
      <c r="D148" s="37"/>
      <c r="E148" s="33"/>
      <c r="F148" s="33"/>
      <c r="G148" s="33"/>
      <c r="H148" s="33"/>
      <c r="I148" s="33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spans="1:39">
      <c r="A149" s="37"/>
      <c r="B149" s="37"/>
      <c r="C149" s="37"/>
      <c r="D149" s="37"/>
      <c r="E149" s="33"/>
      <c r="F149" s="33"/>
      <c r="G149" s="33"/>
      <c r="H149" s="33"/>
      <c r="I149" s="33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spans="1:39">
      <c r="A150" s="37"/>
      <c r="B150" s="37"/>
      <c r="C150" s="37"/>
      <c r="D150" s="37"/>
      <c r="E150" s="33"/>
      <c r="F150" s="33"/>
      <c r="G150" s="33"/>
      <c r="H150" s="33"/>
      <c r="I150" s="33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spans="1:39">
      <c r="A151" s="37"/>
      <c r="B151" s="37"/>
      <c r="C151" s="37"/>
      <c r="D151" s="37"/>
      <c r="E151" s="33"/>
      <c r="F151" s="33"/>
      <c r="G151" s="33"/>
      <c r="H151" s="33"/>
      <c r="I151" s="33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spans="1:39">
      <c r="A152" s="37"/>
      <c r="B152" s="37"/>
      <c r="C152" s="37"/>
      <c r="D152" s="37"/>
      <c r="E152" s="33"/>
      <c r="F152" s="33"/>
      <c r="G152" s="33"/>
      <c r="H152" s="33"/>
      <c r="I152" s="33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37"/>
      <c r="AF152" s="37"/>
      <c r="AG152" s="37"/>
      <c r="AH152" s="37"/>
      <c r="AI152" s="37"/>
      <c r="AJ152" s="37"/>
      <c r="AK152" s="37"/>
      <c r="AL152" s="37"/>
      <c r="AM152" s="37"/>
    </row>
    <row r="153" spans="1:39">
      <c r="A153" s="37"/>
      <c r="B153" s="37"/>
      <c r="C153" s="37"/>
      <c r="D153" s="37"/>
      <c r="E153" s="33"/>
      <c r="F153" s="33"/>
      <c r="G153" s="33"/>
      <c r="H153" s="33"/>
      <c r="I153" s="33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spans="1:39">
      <c r="A154" s="37"/>
      <c r="B154" s="37"/>
      <c r="C154" s="37"/>
      <c r="D154" s="37"/>
      <c r="E154" s="33"/>
      <c r="F154" s="33"/>
      <c r="G154" s="33"/>
      <c r="H154" s="33"/>
      <c r="I154" s="33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spans="1:39">
      <c r="A155" s="37"/>
      <c r="B155" s="37"/>
      <c r="C155" s="37"/>
      <c r="D155" s="37"/>
      <c r="E155" s="33"/>
      <c r="F155" s="33"/>
      <c r="G155" s="33"/>
      <c r="H155" s="33"/>
      <c r="I155" s="33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spans="1:39">
      <c r="A156" s="37"/>
      <c r="B156" s="37"/>
      <c r="C156" s="37"/>
      <c r="D156" s="37"/>
      <c r="E156" s="33"/>
      <c r="F156" s="33"/>
      <c r="G156" s="33"/>
      <c r="H156" s="33"/>
      <c r="I156" s="33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spans="1:39">
      <c r="A157" s="37"/>
      <c r="B157" s="37"/>
      <c r="C157" s="37"/>
      <c r="D157" s="37"/>
      <c r="E157" s="33"/>
      <c r="F157" s="33"/>
      <c r="G157" s="33"/>
      <c r="H157" s="33"/>
      <c r="I157" s="33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spans="1:39">
      <c r="A158" s="37"/>
      <c r="B158" s="37"/>
      <c r="C158" s="37"/>
      <c r="D158" s="37"/>
      <c r="E158" s="33"/>
      <c r="F158" s="33"/>
      <c r="G158" s="33"/>
      <c r="H158" s="33"/>
      <c r="I158" s="33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spans="1:39">
      <c r="A159" s="37"/>
      <c r="B159" s="37"/>
      <c r="C159" s="37"/>
      <c r="D159" s="37"/>
      <c r="E159" s="33"/>
      <c r="F159" s="33"/>
      <c r="G159" s="33"/>
      <c r="H159" s="33"/>
      <c r="I159" s="33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 spans="1:39">
      <c r="A160" s="37"/>
      <c r="B160" s="37"/>
      <c r="C160" s="37"/>
      <c r="D160" s="37"/>
      <c r="E160" s="33"/>
      <c r="F160" s="33"/>
      <c r="G160" s="33"/>
      <c r="H160" s="33"/>
      <c r="I160" s="33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spans="1:39">
      <c r="A161" s="37"/>
      <c r="B161" s="37"/>
      <c r="C161" s="37"/>
      <c r="D161" s="37"/>
      <c r="E161" s="33"/>
      <c r="F161" s="33"/>
      <c r="G161" s="33"/>
      <c r="H161" s="33"/>
      <c r="I161" s="33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spans="1:39">
      <c r="A162" s="37"/>
      <c r="B162" s="37"/>
      <c r="C162" s="37"/>
      <c r="D162" s="37"/>
      <c r="E162" s="33"/>
      <c r="F162" s="33"/>
      <c r="G162" s="33"/>
      <c r="H162" s="33"/>
      <c r="I162" s="33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spans="1:39">
      <c r="A163" s="37"/>
      <c r="B163" s="37"/>
      <c r="C163" s="37"/>
      <c r="D163" s="37"/>
      <c r="E163" s="33"/>
      <c r="F163" s="33"/>
      <c r="G163" s="33"/>
      <c r="H163" s="33"/>
      <c r="I163" s="33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spans="1:39">
      <c r="A164" s="37"/>
      <c r="B164" s="37"/>
      <c r="C164" s="37"/>
      <c r="D164" s="37"/>
      <c r="E164" s="33"/>
      <c r="F164" s="33"/>
      <c r="G164" s="33"/>
      <c r="H164" s="33"/>
      <c r="I164" s="33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spans="1:39">
      <c r="A165" s="37"/>
      <c r="B165" s="37"/>
      <c r="C165" s="37"/>
      <c r="D165" s="37"/>
      <c r="E165" s="33"/>
      <c r="F165" s="33"/>
      <c r="G165" s="33"/>
      <c r="H165" s="33"/>
      <c r="I165" s="33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spans="1:39">
      <c r="A166" s="37"/>
      <c r="B166" s="37"/>
      <c r="C166" s="37"/>
      <c r="D166" s="37"/>
      <c r="E166" s="33"/>
      <c r="F166" s="33"/>
      <c r="G166" s="33"/>
      <c r="H166" s="33"/>
      <c r="I166" s="33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37"/>
      <c r="AF166" s="37"/>
      <c r="AG166" s="37"/>
      <c r="AH166" s="37"/>
      <c r="AI166" s="37"/>
      <c r="AJ166" s="37"/>
      <c r="AK166" s="37"/>
      <c r="AL166" s="37"/>
      <c r="AM166" s="37"/>
    </row>
    <row r="167" spans="1:39">
      <c r="A167" s="37"/>
      <c r="B167" s="37"/>
      <c r="C167" s="37"/>
      <c r="D167" s="37"/>
      <c r="E167" s="33"/>
      <c r="F167" s="33"/>
      <c r="G167" s="33"/>
      <c r="H167" s="33"/>
      <c r="I167" s="33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>
      <c r="A168" s="37"/>
      <c r="B168" s="37"/>
      <c r="C168" s="37"/>
      <c r="D168" s="37"/>
      <c r="E168" s="33"/>
      <c r="F168" s="33"/>
      <c r="G168" s="33"/>
      <c r="H168" s="33"/>
      <c r="I168" s="33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spans="1:39">
      <c r="A169" s="37"/>
      <c r="B169" s="37"/>
      <c r="C169" s="37"/>
      <c r="D169" s="37"/>
      <c r="E169" s="33"/>
      <c r="F169" s="33"/>
      <c r="G169" s="33"/>
      <c r="H169" s="33"/>
      <c r="I169" s="33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37"/>
      <c r="AF169" s="37"/>
      <c r="AG169" s="37"/>
      <c r="AH169" s="37"/>
      <c r="AI169" s="37"/>
      <c r="AJ169" s="37"/>
      <c r="AK169" s="37"/>
      <c r="AL169" s="37"/>
      <c r="AM169" s="37"/>
    </row>
    <row r="170" spans="1:39">
      <c r="A170" s="37"/>
      <c r="B170" s="37"/>
      <c r="C170" s="37"/>
      <c r="D170" s="37"/>
      <c r="E170" s="33"/>
      <c r="F170" s="33"/>
      <c r="G170" s="33"/>
      <c r="H170" s="33"/>
      <c r="I170" s="33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37"/>
      <c r="AF170" s="37"/>
      <c r="AG170" s="37"/>
      <c r="AH170" s="37"/>
      <c r="AI170" s="37"/>
      <c r="AJ170" s="37"/>
      <c r="AK170" s="37"/>
      <c r="AL170" s="37"/>
      <c r="AM170" s="37"/>
    </row>
    <row r="171" spans="1:39">
      <c r="A171" s="37"/>
      <c r="B171" s="37"/>
      <c r="C171" s="37"/>
      <c r="D171" s="37"/>
      <c r="E171" s="33"/>
      <c r="F171" s="33"/>
      <c r="G171" s="33"/>
      <c r="H171" s="33"/>
      <c r="I171" s="33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spans="1:39">
      <c r="A172" s="37"/>
      <c r="B172" s="37"/>
      <c r="C172" s="37"/>
      <c r="D172" s="37"/>
      <c r="E172" s="33"/>
      <c r="F172" s="33"/>
      <c r="G172" s="33"/>
      <c r="H172" s="33"/>
      <c r="I172" s="33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spans="1:39">
      <c r="A173" s="37"/>
      <c r="B173" s="37"/>
      <c r="C173" s="37"/>
      <c r="D173" s="37"/>
      <c r="E173" s="33"/>
      <c r="F173" s="33"/>
      <c r="G173" s="33"/>
      <c r="H173" s="33"/>
      <c r="I173" s="33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spans="1:39">
      <c r="A174" s="37"/>
      <c r="B174" s="37"/>
      <c r="C174" s="37"/>
      <c r="D174" s="37"/>
      <c r="E174" s="33"/>
      <c r="F174" s="33"/>
      <c r="G174" s="33"/>
      <c r="H174" s="33"/>
      <c r="I174" s="33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spans="1:39">
      <c r="A175" s="37"/>
      <c r="B175" s="37"/>
      <c r="C175" s="37"/>
      <c r="D175" s="37"/>
      <c r="E175" s="33"/>
      <c r="F175" s="33"/>
      <c r="G175" s="33"/>
      <c r="H175" s="33"/>
      <c r="I175" s="33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spans="1:39">
      <c r="A176" s="37"/>
      <c r="B176" s="37"/>
      <c r="C176" s="37"/>
      <c r="D176" s="37"/>
      <c r="E176" s="33"/>
      <c r="F176" s="33"/>
      <c r="G176" s="33"/>
      <c r="H176" s="33"/>
      <c r="I176" s="33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37"/>
      <c r="AF176" s="37"/>
      <c r="AG176" s="37"/>
      <c r="AH176" s="37"/>
      <c r="AI176" s="37"/>
      <c r="AJ176" s="37"/>
      <c r="AK176" s="37"/>
      <c r="AL176" s="37"/>
      <c r="AM176" s="37"/>
    </row>
    <row r="177" spans="1:39">
      <c r="A177" s="37"/>
      <c r="B177" s="37"/>
      <c r="C177" s="37"/>
      <c r="D177" s="37"/>
      <c r="E177" s="33"/>
      <c r="F177" s="33"/>
      <c r="G177" s="33"/>
      <c r="H177" s="33"/>
      <c r="I177" s="33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spans="1:39">
      <c r="A178" s="37"/>
      <c r="B178" s="37"/>
      <c r="C178" s="37"/>
      <c r="D178" s="37"/>
      <c r="E178" s="33"/>
      <c r="F178" s="33"/>
      <c r="G178" s="33"/>
      <c r="H178" s="33"/>
      <c r="I178" s="33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spans="1:39">
      <c r="A179" s="37"/>
      <c r="B179" s="37"/>
      <c r="C179" s="37"/>
      <c r="D179" s="37"/>
      <c r="E179" s="33"/>
      <c r="F179" s="33"/>
      <c r="G179" s="33"/>
      <c r="H179" s="33"/>
      <c r="I179" s="33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spans="1:39">
      <c r="A180" s="37"/>
      <c r="B180" s="37"/>
      <c r="C180" s="37"/>
      <c r="D180" s="37"/>
      <c r="E180" s="33"/>
      <c r="F180" s="33"/>
      <c r="G180" s="33"/>
      <c r="H180" s="33"/>
      <c r="I180" s="33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37"/>
      <c r="AF180" s="37"/>
      <c r="AG180" s="37"/>
      <c r="AH180" s="37"/>
      <c r="AI180" s="37"/>
      <c r="AJ180" s="37"/>
      <c r="AK180" s="37"/>
      <c r="AL180" s="37"/>
      <c r="AM180" s="37"/>
    </row>
    <row r="181" spans="1:39">
      <c r="A181" s="37"/>
      <c r="B181" s="37"/>
      <c r="C181" s="37"/>
      <c r="D181" s="37"/>
      <c r="E181" s="33"/>
      <c r="F181" s="33"/>
      <c r="G181" s="33"/>
      <c r="H181" s="33"/>
      <c r="I181" s="33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spans="1:39">
      <c r="A182" s="37"/>
      <c r="B182" s="37"/>
      <c r="C182" s="37"/>
      <c r="D182" s="37"/>
      <c r="E182" s="33"/>
      <c r="F182" s="33"/>
      <c r="G182" s="33"/>
      <c r="H182" s="33"/>
      <c r="I182" s="33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spans="1:39">
      <c r="A183" s="37"/>
      <c r="B183" s="37"/>
      <c r="C183" s="37"/>
      <c r="D183" s="37"/>
      <c r="E183" s="33"/>
      <c r="F183" s="33"/>
      <c r="G183" s="33"/>
      <c r="H183" s="33"/>
      <c r="I183" s="33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spans="1:39">
      <c r="A184" s="37"/>
      <c r="B184" s="37"/>
      <c r="C184" s="37"/>
      <c r="D184" s="37"/>
      <c r="E184" s="33"/>
      <c r="F184" s="33"/>
      <c r="G184" s="33"/>
      <c r="H184" s="33"/>
      <c r="I184" s="33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spans="1:39">
      <c r="A185" s="37"/>
      <c r="B185" s="37"/>
      <c r="C185" s="37"/>
      <c r="D185" s="37"/>
      <c r="E185" s="33"/>
      <c r="F185" s="33"/>
      <c r="G185" s="33"/>
      <c r="H185" s="33"/>
      <c r="I185" s="33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spans="1:39">
      <c r="A186" s="37"/>
      <c r="B186" s="37"/>
      <c r="C186" s="37"/>
      <c r="D186" s="37"/>
      <c r="E186" s="33"/>
      <c r="F186" s="33"/>
      <c r="G186" s="33"/>
      <c r="H186" s="33"/>
      <c r="I186" s="33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spans="1:39">
      <c r="A187" s="37"/>
      <c r="B187" s="37"/>
      <c r="C187" s="37"/>
      <c r="D187" s="37"/>
      <c r="E187" s="33"/>
      <c r="F187" s="33"/>
      <c r="G187" s="33"/>
      <c r="H187" s="33"/>
      <c r="I187" s="33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spans="1:39">
      <c r="A188" s="37"/>
      <c r="B188" s="37"/>
      <c r="C188" s="37"/>
      <c r="D188" s="37"/>
      <c r="E188" s="33"/>
      <c r="F188" s="33"/>
      <c r="G188" s="33"/>
      <c r="H188" s="33"/>
      <c r="I188" s="33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spans="1:39">
      <c r="A189" s="37"/>
      <c r="B189" s="37"/>
      <c r="C189" s="37"/>
      <c r="D189" s="37"/>
      <c r="E189" s="33"/>
      <c r="F189" s="33"/>
      <c r="G189" s="33"/>
      <c r="H189" s="33"/>
      <c r="I189" s="33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37"/>
      <c r="AF189" s="37"/>
      <c r="AG189" s="37"/>
      <c r="AH189" s="37"/>
      <c r="AI189" s="37"/>
      <c r="AJ189" s="37"/>
      <c r="AK189" s="37"/>
      <c r="AL189" s="37"/>
      <c r="AM189" s="37"/>
    </row>
    <row r="190" spans="1:39">
      <c r="A190" s="37"/>
      <c r="B190" s="37"/>
      <c r="C190" s="37"/>
      <c r="D190" s="37"/>
      <c r="E190" s="33"/>
      <c r="F190" s="33"/>
      <c r="G190" s="33"/>
      <c r="H190" s="33"/>
      <c r="I190" s="33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spans="1:39">
      <c r="A191" s="37"/>
      <c r="B191" s="37"/>
      <c r="C191" s="37"/>
      <c r="D191" s="37"/>
      <c r="E191" s="33"/>
      <c r="F191" s="33"/>
      <c r="G191" s="33"/>
      <c r="H191" s="33"/>
      <c r="I191" s="33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spans="1:39">
      <c r="A192" s="37"/>
      <c r="B192" s="37"/>
      <c r="C192" s="37"/>
      <c r="D192" s="37"/>
      <c r="E192" s="33"/>
      <c r="F192" s="33"/>
      <c r="G192" s="33"/>
      <c r="H192" s="33"/>
      <c r="I192" s="33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37"/>
      <c r="AF192" s="37"/>
      <c r="AG192" s="37"/>
      <c r="AH192" s="37"/>
      <c r="AI192" s="37"/>
      <c r="AJ192" s="37"/>
      <c r="AK192" s="37"/>
      <c r="AL192" s="37"/>
      <c r="AM192" s="37"/>
    </row>
    <row r="193" spans="1:39">
      <c r="A193" s="37"/>
      <c r="B193" s="37"/>
      <c r="C193" s="37"/>
      <c r="D193" s="37"/>
      <c r="E193" s="33"/>
      <c r="F193" s="33"/>
      <c r="G193" s="33"/>
      <c r="H193" s="33"/>
      <c r="I193" s="33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37"/>
      <c r="AF193" s="37"/>
      <c r="AG193" s="37"/>
      <c r="AH193" s="37"/>
      <c r="AI193" s="37"/>
      <c r="AJ193" s="37"/>
      <c r="AK193" s="37"/>
      <c r="AL193" s="37"/>
      <c r="AM193" s="37"/>
    </row>
    <row r="194" spans="1:39">
      <c r="A194" s="37"/>
      <c r="B194" s="37"/>
      <c r="C194" s="37"/>
      <c r="D194" s="37"/>
      <c r="E194" s="33"/>
      <c r="F194" s="33"/>
      <c r="G194" s="33"/>
      <c r="H194" s="33"/>
      <c r="I194" s="33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37"/>
      <c r="AF194" s="37"/>
      <c r="AG194" s="37"/>
      <c r="AH194" s="37"/>
      <c r="AI194" s="37"/>
      <c r="AJ194" s="37"/>
      <c r="AK194" s="37"/>
      <c r="AL194" s="37"/>
      <c r="AM194" s="37"/>
    </row>
    <row r="195" spans="1:39">
      <c r="A195" s="37"/>
      <c r="B195" s="37"/>
      <c r="C195" s="37"/>
      <c r="D195" s="37"/>
      <c r="E195" s="33"/>
      <c r="F195" s="33"/>
      <c r="G195" s="33"/>
      <c r="H195" s="33"/>
      <c r="I195" s="33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37"/>
      <c r="AF195" s="37"/>
      <c r="AG195" s="37"/>
      <c r="AH195" s="37"/>
      <c r="AI195" s="37"/>
      <c r="AJ195" s="37"/>
      <c r="AK195" s="37"/>
      <c r="AL195" s="37"/>
      <c r="AM195" s="37"/>
    </row>
    <row r="196" spans="1:39">
      <c r="A196" s="37"/>
      <c r="B196" s="37"/>
      <c r="C196" s="37"/>
      <c r="D196" s="37"/>
      <c r="E196" s="33"/>
      <c r="F196" s="33"/>
      <c r="G196" s="33"/>
      <c r="H196" s="33"/>
      <c r="I196" s="33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spans="1:39">
      <c r="A197" s="37"/>
      <c r="B197" s="37"/>
      <c r="C197" s="37"/>
      <c r="D197" s="37"/>
      <c r="E197" s="33"/>
      <c r="F197" s="33"/>
      <c r="G197" s="33"/>
      <c r="H197" s="33"/>
      <c r="I197" s="33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spans="1:39">
      <c r="A198" s="37"/>
      <c r="B198" s="37"/>
      <c r="C198" s="37"/>
      <c r="D198" s="37"/>
      <c r="E198" s="33"/>
      <c r="F198" s="33"/>
      <c r="G198" s="33"/>
      <c r="H198" s="33"/>
      <c r="I198" s="33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37"/>
      <c r="AF198" s="37"/>
      <c r="AG198" s="37"/>
      <c r="AH198" s="37"/>
      <c r="AI198" s="37"/>
      <c r="AJ198" s="37"/>
      <c r="AK198" s="37"/>
      <c r="AL198" s="37"/>
      <c r="AM198" s="37"/>
    </row>
    <row r="199" spans="1:39">
      <c r="A199" s="37"/>
      <c r="B199" s="37"/>
      <c r="C199" s="37"/>
      <c r="D199" s="37"/>
      <c r="E199" s="33"/>
      <c r="F199" s="33"/>
      <c r="G199" s="33"/>
      <c r="H199" s="33"/>
      <c r="I199" s="33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37"/>
      <c r="AF199" s="37"/>
      <c r="AG199" s="37"/>
      <c r="AH199" s="37"/>
      <c r="AI199" s="37"/>
      <c r="AJ199" s="37"/>
      <c r="AK199" s="37"/>
      <c r="AL199" s="37"/>
      <c r="AM199" s="37"/>
    </row>
    <row r="200" spans="1:39">
      <c r="A200" s="37"/>
      <c r="B200" s="37"/>
      <c r="C200" s="37"/>
      <c r="D200" s="37"/>
      <c r="E200" s="33"/>
      <c r="F200" s="33"/>
      <c r="G200" s="33"/>
      <c r="H200" s="33"/>
      <c r="I200" s="33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spans="1:39">
      <c r="A201" s="37"/>
      <c r="B201" s="37"/>
      <c r="C201" s="37"/>
      <c r="D201" s="37"/>
      <c r="E201" s="33"/>
      <c r="F201" s="33"/>
      <c r="G201" s="33"/>
      <c r="H201" s="33"/>
      <c r="I201" s="33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37"/>
      <c r="AF201" s="37"/>
      <c r="AG201" s="37"/>
      <c r="AH201" s="37"/>
      <c r="AI201" s="37"/>
      <c r="AJ201" s="37"/>
      <c r="AK201" s="37"/>
      <c r="AL201" s="37"/>
      <c r="AM201" s="37"/>
    </row>
    <row r="202" spans="1:39">
      <c r="A202" s="37"/>
      <c r="B202" s="37"/>
      <c r="C202" s="37"/>
      <c r="D202" s="37"/>
      <c r="E202" s="33"/>
      <c r="F202" s="33"/>
      <c r="G202" s="33"/>
      <c r="H202" s="33"/>
      <c r="I202" s="33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37"/>
      <c r="AF202" s="37"/>
      <c r="AG202" s="37"/>
      <c r="AH202" s="37"/>
      <c r="AI202" s="37"/>
      <c r="AJ202" s="37"/>
      <c r="AK202" s="37"/>
      <c r="AL202" s="37"/>
      <c r="AM202" s="37"/>
    </row>
    <row r="203" spans="1:39">
      <c r="A203" s="37"/>
      <c r="B203" s="37"/>
      <c r="C203" s="37"/>
      <c r="D203" s="37"/>
      <c r="E203" s="33"/>
      <c r="F203" s="33"/>
      <c r="G203" s="33"/>
      <c r="H203" s="33"/>
      <c r="I203" s="33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37"/>
      <c r="AF203" s="37"/>
      <c r="AG203" s="37"/>
      <c r="AH203" s="37"/>
      <c r="AI203" s="37"/>
      <c r="AJ203" s="37"/>
      <c r="AK203" s="37"/>
      <c r="AL203" s="37"/>
      <c r="AM203" s="37"/>
    </row>
    <row r="204" spans="1:39">
      <c r="A204" s="37"/>
      <c r="B204" s="37"/>
      <c r="C204" s="37"/>
      <c r="D204" s="37"/>
      <c r="E204" s="33"/>
      <c r="F204" s="33"/>
      <c r="G204" s="33"/>
      <c r="H204" s="33"/>
      <c r="I204" s="33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37"/>
      <c r="AF204" s="37"/>
      <c r="AG204" s="37"/>
      <c r="AH204" s="37"/>
      <c r="AI204" s="37"/>
      <c r="AJ204" s="37"/>
      <c r="AK204" s="37"/>
      <c r="AL204" s="37"/>
      <c r="AM204" s="37"/>
    </row>
    <row r="205" spans="1:39">
      <c r="A205" s="37"/>
      <c r="B205" s="37"/>
      <c r="C205" s="37"/>
      <c r="D205" s="37"/>
      <c r="E205" s="33"/>
      <c r="F205" s="33"/>
      <c r="G205" s="33"/>
      <c r="H205" s="33"/>
      <c r="I205" s="33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37"/>
      <c r="AF205" s="37"/>
      <c r="AG205" s="37"/>
      <c r="AH205" s="37"/>
      <c r="AI205" s="37"/>
      <c r="AJ205" s="37"/>
      <c r="AK205" s="37"/>
      <c r="AL205" s="37"/>
      <c r="AM205" s="37"/>
    </row>
    <row r="206" spans="1:39">
      <c r="A206" s="37"/>
      <c r="B206" s="37"/>
      <c r="C206" s="37"/>
      <c r="D206" s="37"/>
      <c r="E206" s="33"/>
      <c r="F206" s="33"/>
      <c r="G206" s="33"/>
      <c r="H206" s="33"/>
      <c r="I206" s="33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37"/>
      <c r="AF206" s="37"/>
      <c r="AG206" s="37"/>
      <c r="AH206" s="37"/>
      <c r="AI206" s="37"/>
      <c r="AJ206" s="37"/>
      <c r="AK206" s="37"/>
      <c r="AL206" s="37"/>
      <c r="AM206" s="37"/>
    </row>
    <row r="207" spans="1:39">
      <c r="A207" s="37"/>
      <c r="B207" s="37"/>
      <c r="C207" s="37"/>
      <c r="D207" s="37"/>
      <c r="E207" s="33"/>
      <c r="F207" s="33"/>
      <c r="G207" s="33"/>
      <c r="H207" s="33"/>
      <c r="I207" s="33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spans="1:39">
      <c r="A208" s="37"/>
      <c r="B208" s="37"/>
      <c r="C208" s="37"/>
      <c r="D208" s="37"/>
      <c r="E208" s="33"/>
      <c r="F208" s="33"/>
      <c r="G208" s="33"/>
      <c r="H208" s="33"/>
      <c r="I208" s="33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37"/>
      <c r="AF208" s="37"/>
      <c r="AG208" s="37"/>
      <c r="AH208" s="37"/>
      <c r="AI208" s="37"/>
      <c r="AJ208" s="37"/>
      <c r="AK208" s="37"/>
      <c r="AL208" s="37"/>
      <c r="AM208" s="37"/>
    </row>
    <row r="209" spans="1:39">
      <c r="A209" s="37"/>
      <c r="B209" s="37"/>
      <c r="C209" s="37"/>
      <c r="D209" s="37"/>
      <c r="E209" s="33"/>
      <c r="F209" s="33"/>
      <c r="G209" s="33"/>
      <c r="H209" s="33"/>
      <c r="I209" s="33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37"/>
      <c r="AF209" s="37"/>
      <c r="AG209" s="37"/>
      <c r="AH209" s="37"/>
      <c r="AI209" s="37"/>
      <c r="AJ209" s="37"/>
      <c r="AK209" s="37"/>
      <c r="AL209" s="37"/>
      <c r="AM209" s="37"/>
    </row>
    <row r="210" spans="1:39">
      <c r="A210" s="37"/>
      <c r="B210" s="37"/>
      <c r="C210" s="37"/>
      <c r="D210" s="37"/>
      <c r="E210" s="33"/>
      <c r="F210" s="33"/>
      <c r="G210" s="33"/>
      <c r="H210" s="33"/>
      <c r="I210" s="33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spans="1:39">
      <c r="A211" s="37"/>
      <c r="B211" s="37"/>
      <c r="C211" s="37"/>
      <c r="D211" s="37"/>
      <c r="E211" s="33"/>
      <c r="F211" s="33"/>
      <c r="G211" s="33"/>
      <c r="H211" s="33"/>
      <c r="I211" s="33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spans="1:39">
      <c r="A212" s="37"/>
      <c r="B212" s="37"/>
      <c r="C212" s="37"/>
      <c r="D212" s="37"/>
      <c r="E212" s="33"/>
      <c r="F212" s="33"/>
      <c r="G212" s="33"/>
      <c r="H212" s="33"/>
      <c r="I212" s="33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37"/>
      <c r="AF212" s="37"/>
      <c r="AG212" s="37"/>
      <c r="AH212" s="37"/>
      <c r="AI212" s="37"/>
      <c r="AJ212" s="37"/>
      <c r="AK212" s="37"/>
      <c r="AL212" s="37"/>
      <c r="AM212" s="37"/>
    </row>
    <row r="213" spans="1:39">
      <c r="A213" s="37"/>
      <c r="B213" s="37"/>
      <c r="C213" s="37"/>
      <c r="D213" s="37"/>
      <c r="E213" s="33"/>
      <c r="F213" s="33"/>
      <c r="G213" s="33"/>
      <c r="H213" s="33"/>
      <c r="I213" s="33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37"/>
      <c r="AF213" s="37"/>
      <c r="AG213" s="37"/>
      <c r="AH213" s="37"/>
      <c r="AI213" s="37"/>
      <c r="AJ213" s="37"/>
      <c r="AK213" s="37"/>
      <c r="AL213" s="37"/>
      <c r="AM213" s="37"/>
    </row>
    <row r="214" spans="1:39">
      <c r="A214" s="37"/>
      <c r="B214" s="37"/>
      <c r="C214" s="37"/>
      <c r="D214" s="37"/>
      <c r="E214" s="33"/>
      <c r="F214" s="33"/>
      <c r="G214" s="33"/>
      <c r="H214" s="33"/>
      <c r="I214" s="33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37"/>
      <c r="AF214" s="37"/>
      <c r="AG214" s="37"/>
      <c r="AH214" s="37"/>
      <c r="AI214" s="37"/>
      <c r="AJ214" s="37"/>
      <c r="AK214" s="37"/>
      <c r="AL214" s="37"/>
      <c r="AM214" s="37"/>
    </row>
    <row r="215" spans="1:39">
      <c r="A215" s="37"/>
      <c r="B215" s="37"/>
      <c r="C215" s="37"/>
      <c r="D215" s="37"/>
      <c r="E215" s="33"/>
      <c r="F215" s="33"/>
      <c r="G215" s="33"/>
      <c r="H215" s="33"/>
      <c r="I215" s="33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37"/>
      <c r="AF215" s="37"/>
      <c r="AG215" s="37"/>
      <c r="AH215" s="37"/>
      <c r="AI215" s="37"/>
      <c r="AJ215" s="37"/>
      <c r="AK215" s="37"/>
      <c r="AL215" s="37"/>
      <c r="AM215" s="37"/>
    </row>
    <row r="216" spans="1:39">
      <c r="A216" s="37"/>
      <c r="B216" s="37"/>
      <c r="C216" s="37"/>
      <c r="D216" s="37"/>
      <c r="E216" s="33"/>
      <c r="F216" s="33"/>
      <c r="G216" s="33"/>
      <c r="H216" s="33"/>
      <c r="I216" s="33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spans="1:39">
      <c r="A217" s="37"/>
      <c r="B217" s="37"/>
      <c r="C217" s="37"/>
      <c r="D217" s="37"/>
      <c r="E217" s="33"/>
      <c r="F217" s="33"/>
      <c r="G217" s="33"/>
      <c r="H217" s="33"/>
      <c r="I217" s="33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37"/>
      <c r="AF217" s="37"/>
      <c r="AG217" s="37"/>
      <c r="AH217" s="37"/>
      <c r="AI217" s="37"/>
      <c r="AJ217" s="37"/>
      <c r="AK217" s="37"/>
      <c r="AL217" s="37"/>
      <c r="AM217" s="37"/>
    </row>
  </sheetData>
  <mergeCells count="11">
    <mergeCell ref="B1:O1"/>
    <mergeCell ref="S1:AD1"/>
    <mergeCell ref="B2:O2"/>
    <mergeCell ref="Q2:AD2"/>
    <mergeCell ref="E6:I6"/>
    <mergeCell ref="K6:O6"/>
    <mergeCell ref="T6:X6"/>
    <mergeCell ref="Z6:AD6"/>
    <mergeCell ref="B3:O3"/>
    <mergeCell ref="Q3:AD3"/>
    <mergeCell ref="T5:X5"/>
  </mergeCells>
  <phoneticPr fontId="0" type="noConversion"/>
  <printOptions horizontalCentered="1"/>
  <pageMargins left="0" right="0" top="0" bottom="0" header="0" footer="0"/>
  <pageSetup scale="95" orientation="landscape" r:id="rId1"/>
  <headerFooter alignWithMargins="0"/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7"/>
  <sheetViews>
    <sheetView zoomScale="75" workbookViewId="0">
      <selection activeCell="A76" sqref="A76"/>
    </sheetView>
  </sheetViews>
  <sheetFormatPr defaultColWidth="8.90625" defaultRowHeight="13.2"/>
  <cols>
    <col min="1" max="1" width="1" style="10" customWidth="1"/>
    <col min="2" max="2" width="2.81640625" style="10" customWidth="1"/>
    <col min="3" max="3" width="2" style="10" customWidth="1"/>
    <col min="4" max="4" width="32.90625" style="10" customWidth="1"/>
    <col min="5" max="5" width="10.453125" style="30" bestFit="1" customWidth="1"/>
    <col min="6" max="6" width="1" style="30" customWidth="1"/>
    <col min="7" max="7" width="9.36328125" style="30" bestFit="1" customWidth="1"/>
    <col min="8" max="8" width="1" style="30" customWidth="1"/>
    <col min="9" max="9" width="9.36328125" style="30" bestFit="1" customWidth="1"/>
    <col min="10" max="10" width="1.08984375" style="33" customWidth="1"/>
    <col min="11" max="11" width="10.453125" style="33" bestFit="1" customWidth="1"/>
    <col min="12" max="12" width="1" style="33" customWidth="1"/>
    <col min="13" max="13" width="9.36328125" style="33" bestFit="1" customWidth="1"/>
    <col min="14" max="14" width="1" style="33" customWidth="1"/>
    <col min="15" max="15" width="9.36328125" style="33" bestFit="1" customWidth="1"/>
    <col min="16" max="16" width="1" style="33" customWidth="1"/>
    <col min="17" max="17" width="2.81640625" style="33" customWidth="1"/>
    <col min="18" max="18" width="2.08984375" style="33" customWidth="1"/>
    <col min="19" max="19" width="32.90625" style="33" customWidth="1"/>
    <col min="20" max="20" width="10.453125" style="33" bestFit="1" customWidth="1"/>
    <col min="21" max="21" width="1" style="33" customWidth="1"/>
    <col min="22" max="22" width="8.90625" style="33"/>
    <col min="23" max="23" width="1" style="33" customWidth="1"/>
    <col min="24" max="24" width="8.90625" style="33"/>
    <col min="25" max="25" width="1" style="33" customWidth="1"/>
    <col min="26" max="26" width="13.90625" style="33" bestFit="1" customWidth="1"/>
    <col min="27" max="27" width="1" style="33" customWidth="1"/>
    <col min="28" max="28" width="8.90625" style="33"/>
    <col min="29" max="29" width="1" style="33" customWidth="1"/>
    <col min="30" max="30" width="8.90625" style="33"/>
    <col min="31" max="16384" width="8.90625" style="10"/>
  </cols>
  <sheetData>
    <row r="1" spans="1:39" s="43" customFormat="1" ht="15">
      <c r="A1" s="28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7"/>
      <c r="Q1" s="37"/>
      <c r="R1" s="37"/>
      <c r="S1" s="66" t="s">
        <v>0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9" s="43" customFormat="1" ht="15">
      <c r="A2" s="28"/>
      <c r="B2" s="65" t="s">
        <v>98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40"/>
      <c r="Q2" s="65" t="s">
        <v>98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9" s="43" customFormat="1" ht="15.6">
      <c r="A3" s="28"/>
      <c r="B3" s="62" t="s">
        <v>61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44"/>
      <c r="Q3" s="63" t="s">
        <v>61</v>
      </c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45"/>
      <c r="AF3" s="45"/>
      <c r="AG3" s="45"/>
      <c r="AH3" s="45"/>
      <c r="AI3" s="45"/>
      <c r="AJ3" s="45"/>
      <c r="AK3" s="45"/>
      <c r="AL3" s="10"/>
      <c r="AM3" s="10"/>
    </row>
    <row r="4" spans="1:39" ht="6" customHeight="1">
      <c r="B4" s="28"/>
      <c r="C4" s="28"/>
      <c r="E4" s="41" t="s">
        <v>54</v>
      </c>
      <c r="F4" s="42"/>
      <c r="G4" s="42"/>
      <c r="H4" s="42"/>
      <c r="I4" s="42"/>
    </row>
    <row r="5" spans="1:39" ht="12.75" customHeight="1">
      <c r="B5" s="28"/>
      <c r="C5" s="28"/>
      <c r="E5" s="41"/>
      <c r="F5" s="42"/>
      <c r="G5" s="42"/>
      <c r="H5" s="42"/>
      <c r="I5" s="42"/>
      <c r="T5" s="64" t="s">
        <v>56</v>
      </c>
      <c r="U5" s="64"/>
      <c r="V5" s="64"/>
      <c r="W5" s="64"/>
      <c r="X5" s="64"/>
    </row>
    <row r="6" spans="1:39">
      <c r="E6" s="61" t="s">
        <v>4</v>
      </c>
      <c r="F6" s="61"/>
      <c r="G6" s="61"/>
      <c r="H6" s="61"/>
      <c r="I6" s="61"/>
      <c r="K6" s="61" t="s">
        <v>32</v>
      </c>
      <c r="L6" s="61"/>
      <c r="M6" s="61"/>
      <c r="N6" s="61"/>
      <c r="O6" s="61"/>
      <c r="T6" s="61" t="s">
        <v>55</v>
      </c>
      <c r="U6" s="61"/>
      <c r="V6" s="61"/>
      <c r="W6" s="61"/>
      <c r="X6" s="61"/>
      <c r="Z6" s="61" t="s">
        <v>33</v>
      </c>
      <c r="AA6" s="61"/>
      <c r="AB6" s="61"/>
      <c r="AC6" s="61"/>
      <c r="AD6" s="61"/>
    </row>
    <row r="7" spans="1:39" ht="4.5" customHeight="1">
      <c r="E7" s="18"/>
      <c r="F7" s="18"/>
      <c r="G7" s="18"/>
      <c r="H7" s="18"/>
      <c r="I7" s="18"/>
      <c r="K7" s="18"/>
      <c r="L7" s="18"/>
      <c r="M7" s="18"/>
      <c r="N7" s="18"/>
      <c r="O7" s="18"/>
      <c r="T7" s="18"/>
      <c r="U7" s="18"/>
      <c r="V7" s="18"/>
      <c r="W7" s="18"/>
      <c r="Z7" s="18"/>
      <c r="AA7" s="18"/>
      <c r="AB7" s="18"/>
      <c r="AC7" s="18"/>
    </row>
    <row r="8" spans="1:39">
      <c r="E8" s="22" t="s">
        <v>1</v>
      </c>
      <c r="F8" s="15"/>
      <c r="G8" s="23" t="s">
        <v>2</v>
      </c>
      <c r="H8" s="15"/>
      <c r="I8" s="23" t="s">
        <v>3</v>
      </c>
      <c r="K8" s="23" t="s">
        <v>1</v>
      </c>
      <c r="L8" s="15"/>
      <c r="M8" s="23" t="s">
        <v>2</v>
      </c>
      <c r="N8" s="15"/>
      <c r="O8" s="23" t="s">
        <v>3</v>
      </c>
      <c r="T8" s="23" t="s">
        <v>1</v>
      </c>
      <c r="U8" s="15"/>
      <c r="V8" s="23" t="s">
        <v>2</v>
      </c>
      <c r="W8" s="15"/>
      <c r="X8" s="23" t="s">
        <v>3</v>
      </c>
      <c r="Y8" s="46"/>
      <c r="Z8" s="23" t="s">
        <v>1</v>
      </c>
      <c r="AA8" s="15"/>
      <c r="AB8" s="23" t="s">
        <v>2</v>
      </c>
      <c r="AC8" s="15"/>
      <c r="AD8" s="23" t="s">
        <v>3</v>
      </c>
    </row>
    <row r="9" spans="1:39">
      <c r="B9" s="10" t="s">
        <v>62</v>
      </c>
      <c r="E9" s="33"/>
      <c r="F9" s="33"/>
      <c r="I9" s="33"/>
      <c r="M9" s="30"/>
      <c r="N9" s="30"/>
      <c r="Q9" s="10" t="s">
        <v>62</v>
      </c>
      <c r="R9" s="10"/>
      <c r="S9" s="10"/>
      <c r="V9" s="30"/>
      <c r="W9" s="30"/>
      <c r="Y9" s="46"/>
      <c r="AB9" s="30"/>
      <c r="AC9" s="30"/>
    </row>
    <row r="10" spans="1:39">
      <c r="C10" s="52" t="s">
        <v>63</v>
      </c>
      <c r="E10" s="30">
        <v>113464</v>
      </c>
      <c r="G10" s="34">
        <v>0</v>
      </c>
      <c r="I10" s="30">
        <v>113464</v>
      </c>
      <c r="K10" s="30">
        <v>19463</v>
      </c>
      <c r="L10" s="30"/>
      <c r="M10" s="34">
        <v>0</v>
      </c>
      <c r="N10" s="30"/>
      <c r="O10" s="30">
        <v>19463</v>
      </c>
      <c r="Q10" s="10"/>
      <c r="R10" s="52" t="s">
        <v>63</v>
      </c>
      <c r="S10" s="10"/>
      <c r="T10" s="30">
        <v>96</v>
      </c>
      <c r="U10" s="30"/>
      <c r="V10" s="34">
        <v>0</v>
      </c>
      <c r="W10" s="30"/>
      <c r="X10" s="30">
        <v>96</v>
      </c>
      <c r="Y10" s="46"/>
      <c r="Z10" s="30">
        <v>133023</v>
      </c>
      <c r="AA10" s="30"/>
      <c r="AB10" s="34">
        <v>0</v>
      </c>
      <c r="AC10" s="30"/>
      <c r="AD10" s="30">
        <v>133023</v>
      </c>
    </row>
    <row r="11" spans="1:39">
      <c r="C11" s="52" t="s">
        <v>64</v>
      </c>
      <c r="E11" s="30">
        <v>0</v>
      </c>
      <c r="G11" s="34">
        <v>111445</v>
      </c>
      <c r="I11" s="30">
        <v>111445</v>
      </c>
      <c r="K11" s="30">
        <v>0</v>
      </c>
      <c r="L11" s="30"/>
      <c r="M11" s="34">
        <v>74001</v>
      </c>
      <c r="N11" s="30"/>
      <c r="O11" s="30">
        <v>74001</v>
      </c>
      <c r="Q11" s="10"/>
      <c r="R11" s="52" t="s">
        <v>64</v>
      </c>
      <c r="S11" s="10"/>
      <c r="T11" s="30">
        <v>0</v>
      </c>
      <c r="U11" s="30"/>
      <c r="V11" s="34">
        <v>33756</v>
      </c>
      <c r="W11" s="30"/>
      <c r="X11" s="30">
        <v>33756</v>
      </c>
      <c r="Y11" s="46"/>
      <c r="Z11" s="30">
        <v>0</v>
      </c>
      <c r="AA11" s="30"/>
      <c r="AB11" s="34">
        <v>219202</v>
      </c>
      <c r="AC11" s="30"/>
      <c r="AD11" s="30">
        <v>219202</v>
      </c>
    </row>
    <row r="12" spans="1:39">
      <c r="C12" s="52" t="s">
        <v>65</v>
      </c>
      <c r="E12" s="34">
        <v>6256</v>
      </c>
      <c r="G12" s="34">
        <v>11312</v>
      </c>
      <c r="I12" s="30">
        <v>17568</v>
      </c>
      <c r="K12" s="34">
        <v>2801</v>
      </c>
      <c r="L12" s="30"/>
      <c r="M12" s="34">
        <v>13435</v>
      </c>
      <c r="N12" s="30"/>
      <c r="O12" s="30">
        <v>16236</v>
      </c>
      <c r="Q12" s="10"/>
      <c r="R12" s="52" t="s">
        <v>65</v>
      </c>
      <c r="S12" s="10"/>
      <c r="T12" s="34">
        <v>6207</v>
      </c>
      <c r="U12" s="30"/>
      <c r="V12" s="30">
        <v>5813</v>
      </c>
      <c r="W12" s="30"/>
      <c r="X12" s="30">
        <v>12020</v>
      </c>
      <c r="Y12" s="46"/>
      <c r="Z12" s="30">
        <v>15264</v>
      </c>
      <c r="AA12" s="30"/>
      <c r="AB12" s="34">
        <v>30560</v>
      </c>
      <c r="AC12" s="30"/>
      <c r="AD12" s="30">
        <v>45824</v>
      </c>
      <c r="AE12" s="53"/>
    </row>
    <row r="13" spans="1:39">
      <c r="C13" s="52" t="s">
        <v>66</v>
      </c>
      <c r="E13" s="33">
        <v>53603</v>
      </c>
      <c r="F13" s="33"/>
      <c r="G13" s="33">
        <v>28359</v>
      </c>
      <c r="H13" s="33"/>
      <c r="I13" s="30">
        <v>81962</v>
      </c>
      <c r="K13" s="33">
        <v>93327</v>
      </c>
      <c r="M13" s="33">
        <v>30635</v>
      </c>
      <c r="O13" s="30">
        <v>123962</v>
      </c>
      <c r="Q13" s="10"/>
      <c r="R13" s="52" t="s">
        <v>66</v>
      </c>
      <c r="S13" s="10"/>
      <c r="T13" s="33">
        <v>2527</v>
      </c>
      <c r="V13" s="33">
        <v>16740</v>
      </c>
      <c r="X13" s="30">
        <v>19267</v>
      </c>
      <c r="Y13" s="46"/>
      <c r="Z13" s="30">
        <v>149457</v>
      </c>
      <c r="AA13" s="30"/>
      <c r="AB13" s="34">
        <v>75734</v>
      </c>
      <c r="AD13" s="30">
        <v>225191</v>
      </c>
    </row>
    <row r="14" spans="1:39">
      <c r="C14" s="52" t="s">
        <v>67</v>
      </c>
      <c r="E14" s="34">
        <v>66373</v>
      </c>
      <c r="G14" s="30">
        <v>0</v>
      </c>
      <c r="I14" s="30">
        <v>66373</v>
      </c>
      <c r="K14" s="34">
        <v>6314</v>
      </c>
      <c r="L14" s="30"/>
      <c r="M14" s="30">
        <v>0</v>
      </c>
      <c r="N14" s="30"/>
      <c r="O14" s="30">
        <v>6314</v>
      </c>
      <c r="Q14" s="10"/>
      <c r="R14" s="52" t="s">
        <v>67</v>
      </c>
      <c r="S14" s="10"/>
      <c r="T14" s="34">
        <v>0</v>
      </c>
      <c r="U14" s="30"/>
      <c r="V14" s="30">
        <v>0</v>
      </c>
      <c r="W14" s="30"/>
      <c r="X14" s="30">
        <v>0</v>
      </c>
      <c r="Y14" s="46"/>
      <c r="Z14" s="30">
        <v>72687</v>
      </c>
      <c r="AA14" s="30"/>
      <c r="AB14" s="34">
        <v>0</v>
      </c>
      <c r="AC14" s="30"/>
      <c r="AD14" s="30">
        <v>72687</v>
      </c>
    </row>
    <row r="15" spans="1:39">
      <c r="C15" s="52" t="s">
        <v>68</v>
      </c>
      <c r="E15" s="30">
        <v>15139</v>
      </c>
      <c r="G15" s="30">
        <v>10431</v>
      </c>
      <c r="I15" s="30">
        <v>25570</v>
      </c>
      <c r="K15" s="30">
        <v>20754</v>
      </c>
      <c r="L15" s="30"/>
      <c r="M15" s="30">
        <v>5618</v>
      </c>
      <c r="N15" s="30"/>
      <c r="O15" s="30">
        <v>26372</v>
      </c>
      <c r="Q15" s="10"/>
      <c r="R15" s="52" t="s">
        <v>68</v>
      </c>
      <c r="S15" s="10"/>
      <c r="T15" s="30">
        <v>2777</v>
      </c>
      <c r="U15" s="30"/>
      <c r="V15" s="30">
        <v>2042</v>
      </c>
      <c r="W15" s="30"/>
      <c r="X15" s="30">
        <v>4819</v>
      </c>
      <c r="Y15" s="46"/>
      <c r="Z15" s="30">
        <v>38670</v>
      </c>
      <c r="AA15" s="30"/>
      <c r="AB15" s="34">
        <v>18091</v>
      </c>
      <c r="AC15" s="30"/>
      <c r="AD15" s="30">
        <v>56761</v>
      </c>
    </row>
    <row r="16" spans="1:39">
      <c r="C16" s="52" t="s">
        <v>69</v>
      </c>
      <c r="E16" s="30">
        <v>0</v>
      </c>
      <c r="G16" s="30">
        <v>973</v>
      </c>
      <c r="I16" s="30">
        <v>973</v>
      </c>
      <c r="K16" s="30">
        <v>0</v>
      </c>
      <c r="L16" s="30"/>
      <c r="M16" s="30">
        <v>0</v>
      </c>
      <c r="N16" s="30"/>
      <c r="O16" s="30">
        <v>0</v>
      </c>
      <c r="Q16" s="10"/>
      <c r="R16" s="52" t="s">
        <v>69</v>
      </c>
      <c r="S16" s="10"/>
      <c r="T16" s="30">
        <v>0</v>
      </c>
      <c r="U16" s="30"/>
      <c r="V16" s="30">
        <v>0</v>
      </c>
      <c r="W16" s="30"/>
      <c r="X16" s="30">
        <v>0</v>
      </c>
      <c r="Y16" s="46"/>
      <c r="Z16" s="30">
        <v>0</v>
      </c>
      <c r="AA16" s="30"/>
      <c r="AB16" s="34">
        <v>973</v>
      </c>
      <c r="AC16" s="30"/>
      <c r="AD16" s="30">
        <v>973</v>
      </c>
    </row>
    <row r="17" spans="1:39">
      <c r="A17" s="37"/>
      <c r="C17" s="52" t="s">
        <v>70</v>
      </c>
      <c r="E17" s="30">
        <v>1658</v>
      </c>
      <c r="G17" s="30">
        <v>602</v>
      </c>
      <c r="I17" s="30">
        <v>2260</v>
      </c>
      <c r="K17" s="30">
        <v>33</v>
      </c>
      <c r="L17" s="30"/>
      <c r="M17" s="30">
        <v>0</v>
      </c>
      <c r="N17" s="30"/>
      <c r="O17" s="30">
        <v>33</v>
      </c>
      <c r="Q17" s="10"/>
      <c r="R17" s="52" t="s">
        <v>70</v>
      </c>
      <c r="S17" s="10"/>
      <c r="T17" s="30">
        <v>198</v>
      </c>
      <c r="U17" s="30"/>
      <c r="V17" s="30">
        <v>19</v>
      </c>
      <c r="W17" s="30"/>
      <c r="X17" s="30">
        <v>217</v>
      </c>
      <c r="Y17" s="46"/>
      <c r="Z17" s="30">
        <v>1889</v>
      </c>
      <c r="AA17" s="30"/>
      <c r="AB17" s="34">
        <v>621</v>
      </c>
      <c r="AC17" s="30"/>
      <c r="AD17" s="30">
        <v>2510</v>
      </c>
      <c r="AF17" s="37"/>
      <c r="AG17" s="37"/>
      <c r="AH17" s="37"/>
      <c r="AI17" s="37"/>
      <c r="AJ17" s="37"/>
      <c r="AK17" s="37"/>
      <c r="AL17" s="37"/>
      <c r="AM17" s="37"/>
    </row>
    <row r="18" spans="1:39" ht="1.5" customHeight="1">
      <c r="A18" s="37"/>
      <c r="E18" s="30" t="s">
        <v>18</v>
      </c>
      <c r="G18" s="30" t="s">
        <v>18</v>
      </c>
      <c r="I18" s="30" t="s">
        <v>18</v>
      </c>
      <c r="K18" s="30" t="s">
        <v>18</v>
      </c>
      <c r="L18" s="30"/>
      <c r="M18" s="30" t="s">
        <v>18</v>
      </c>
      <c r="N18" s="30"/>
      <c r="O18" s="30" t="s">
        <v>18</v>
      </c>
      <c r="Q18" s="10"/>
      <c r="R18" s="10"/>
      <c r="S18" s="10"/>
      <c r="T18" s="30" t="s">
        <v>18</v>
      </c>
      <c r="U18" s="30"/>
      <c r="V18" s="30" t="s">
        <v>18</v>
      </c>
      <c r="W18" s="30"/>
      <c r="X18" s="30" t="s">
        <v>18</v>
      </c>
      <c r="Y18" s="46"/>
      <c r="Z18" s="30" t="s">
        <v>18</v>
      </c>
      <c r="AA18" s="30" t="s">
        <v>54</v>
      </c>
      <c r="AB18" s="30" t="s">
        <v>18</v>
      </c>
      <c r="AC18" s="30"/>
      <c r="AD18" s="30" t="s">
        <v>18</v>
      </c>
      <c r="AF18" s="37"/>
      <c r="AG18" s="37"/>
      <c r="AH18" s="37"/>
      <c r="AI18" s="37"/>
      <c r="AJ18" s="37"/>
      <c r="AK18" s="37"/>
      <c r="AL18" s="37"/>
      <c r="AM18" s="37"/>
    </row>
    <row r="19" spans="1:39">
      <c r="A19" s="37"/>
      <c r="B19" s="52" t="s">
        <v>71</v>
      </c>
      <c r="E19" s="30">
        <v>256493</v>
      </c>
      <c r="G19" s="30">
        <v>163122</v>
      </c>
      <c r="I19" s="30">
        <v>419615</v>
      </c>
      <c r="K19" s="30">
        <v>142692</v>
      </c>
      <c r="L19" s="30"/>
      <c r="M19" s="30">
        <v>123689</v>
      </c>
      <c r="N19" s="30"/>
      <c r="O19" s="30">
        <v>266381</v>
      </c>
      <c r="Q19" s="52" t="s">
        <v>71</v>
      </c>
      <c r="R19" s="10"/>
      <c r="S19" s="10"/>
      <c r="T19" s="30">
        <v>11805</v>
      </c>
      <c r="U19" s="30"/>
      <c r="V19" s="30">
        <v>58370</v>
      </c>
      <c r="W19" s="30"/>
      <c r="X19" s="30">
        <v>70175</v>
      </c>
      <c r="Y19" s="46"/>
      <c r="Z19" s="30">
        <v>410990</v>
      </c>
      <c r="AA19" s="30"/>
      <c r="AB19" s="30">
        <v>345181</v>
      </c>
      <c r="AC19" s="30"/>
      <c r="AD19" s="30">
        <v>756171</v>
      </c>
      <c r="AF19" s="37"/>
      <c r="AG19" s="37"/>
      <c r="AH19" s="37"/>
      <c r="AI19" s="37"/>
      <c r="AJ19" s="37"/>
      <c r="AK19" s="37"/>
      <c r="AL19" s="37"/>
      <c r="AM19" s="37"/>
    </row>
    <row r="20" spans="1:39" ht="1.5" customHeight="1">
      <c r="A20" s="37"/>
      <c r="E20" s="30" t="s">
        <v>18</v>
      </c>
      <c r="G20" s="30" t="s">
        <v>18</v>
      </c>
      <c r="I20" s="30" t="s">
        <v>18</v>
      </c>
      <c r="K20" s="30" t="s">
        <v>18</v>
      </c>
      <c r="L20" s="30"/>
      <c r="M20" s="30" t="s">
        <v>18</v>
      </c>
      <c r="N20" s="30"/>
      <c r="O20" s="30" t="s">
        <v>18</v>
      </c>
      <c r="Q20" s="10"/>
      <c r="R20" s="10"/>
      <c r="S20" s="10"/>
      <c r="T20" s="30" t="s">
        <v>18</v>
      </c>
      <c r="U20" s="30"/>
      <c r="V20" s="30" t="s">
        <v>18</v>
      </c>
      <c r="W20" s="30"/>
      <c r="X20" s="30" t="s">
        <v>18</v>
      </c>
      <c r="Y20" s="46"/>
      <c r="Z20" s="30" t="s">
        <v>18</v>
      </c>
      <c r="AA20" s="30"/>
      <c r="AB20" s="30" t="s">
        <v>18</v>
      </c>
      <c r="AC20" s="30"/>
      <c r="AD20" s="30" t="s">
        <v>18</v>
      </c>
      <c r="AF20" s="37"/>
      <c r="AG20" s="37"/>
      <c r="AH20" s="37"/>
      <c r="AI20" s="37"/>
      <c r="AJ20" s="37"/>
      <c r="AK20" s="37"/>
      <c r="AL20" s="37"/>
      <c r="AM20" s="37"/>
    </row>
    <row r="21" spans="1:39" ht="3" customHeight="1">
      <c r="A21" s="37"/>
      <c r="K21" s="30"/>
      <c r="L21" s="30"/>
      <c r="M21" s="30"/>
      <c r="N21" s="30"/>
      <c r="O21" s="30"/>
      <c r="Q21" s="10"/>
      <c r="R21" s="10"/>
      <c r="S21" s="10"/>
      <c r="T21" s="30"/>
      <c r="U21" s="30"/>
      <c r="V21" s="30"/>
      <c r="W21" s="30"/>
      <c r="X21" s="30"/>
      <c r="Y21" s="46"/>
      <c r="Z21" s="30"/>
      <c r="AA21" s="30"/>
      <c r="AB21" s="30"/>
      <c r="AC21" s="30"/>
      <c r="AD21" s="30"/>
      <c r="AF21" s="37"/>
      <c r="AG21" s="37"/>
      <c r="AH21" s="37"/>
      <c r="AI21" s="37"/>
      <c r="AJ21" s="37"/>
      <c r="AK21" s="37"/>
      <c r="AL21" s="37"/>
      <c r="AM21" s="37"/>
    </row>
    <row r="22" spans="1:39">
      <c r="A22" s="37"/>
      <c r="B22" s="52" t="s">
        <v>72</v>
      </c>
      <c r="K22" s="30"/>
      <c r="L22" s="30"/>
      <c r="M22" s="30"/>
      <c r="N22" s="30"/>
      <c r="O22" s="30"/>
      <c r="Q22" s="52" t="s">
        <v>72</v>
      </c>
      <c r="R22" s="10"/>
      <c r="S22" s="10"/>
      <c r="T22" s="30"/>
      <c r="U22" s="30"/>
      <c r="V22" s="30"/>
      <c r="W22" s="30"/>
      <c r="X22" s="30"/>
      <c r="Y22" s="46"/>
      <c r="Z22" s="30"/>
      <c r="AA22" s="30"/>
      <c r="AB22" s="30"/>
      <c r="AC22" s="30"/>
      <c r="AD22" s="30"/>
      <c r="AF22" s="37"/>
      <c r="AG22" s="37"/>
      <c r="AH22" s="37"/>
      <c r="AI22" s="37"/>
      <c r="AJ22" s="37"/>
      <c r="AK22" s="37"/>
      <c r="AL22" s="37"/>
      <c r="AM22" s="37"/>
    </row>
    <row r="23" spans="1:39" ht="12.75" customHeight="1">
      <c r="A23" s="37"/>
      <c r="C23" s="52" t="s">
        <v>74</v>
      </c>
      <c r="E23" s="30">
        <v>365862</v>
      </c>
      <c r="G23" s="30">
        <v>52943</v>
      </c>
      <c r="I23" s="30">
        <v>418805</v>
      </c>
      <c r="K23" s="30">
        <v>206607</v>
      </c>
      <c r="L23" s="30"/>
      <c r="M23" s="30">
        <v>89117</v>
      </c>
      <c r="N23" s="30"/>
      <c r="O23" s="30">
        <v>295724</v>
      </c>
      <c r="Q23" s="10"/>
      <c r="R23" s="52" t="s">
        <v>74</v>
      </c>
      <c r="S23" s="10"/>
      <c r="T23" s="30">
        <v>117957</v>
      </c>
      <c r="U23" s="30"/>
      <c r="V23" s="30">
        <v>30944</v>
      </c>
      <c r="W23" s="30"/>
      <c r="X23" s="30">
        <v>148901</v>
      </c>
      <c r="Y23" s="46"/>
      <c r="Z23" s="30">
        <v>690426</v>
      </c>
      <c r="AA23" s="30"/>
      <c r="AB23" s="34">
        <v>173004</v>
      </c>
      <c r="AC23" s="30"/>
      <c r="AD23" s="30">
        <v>863430</v>
      </c>
      <c r="AE23" s="53"/>
      <c r="AF23" s="37"/>
      <c r="AG23" s="37"/>
      <c r="AH23" s="37"/>
      <c r="AI23" s="37"/>
      <c r="AJ23" s="37"/>
      <c r="AK23" s="37"/>
      <c r="AL23" s="37"/>
      <c r="AM23" s="37"/>
    </row>
    <row r="24" spans="1:39" ht="12.75" customHeight="1">
      <c r="A24" s="37"/>
      <c r="C24" s="52" t="s">
        <v>75</v>
      </c>
      <c r="E24" s="30">
        <v>30762</v>
      </c>
      <c r="G24" s="30">
        <v>19181</v>
      </c>
      <c r="I24" s="30">
        <v>49943</v>
      </c>
      <c r="K24" s="30">
        <v>5661</v>
      </c>
      <c r="L24" s="30"/>
      <c r="M24" s="30">
        <v>13002</v>
      </c>
      <c r="N24" s="30"/>
      <c r="O24" s="30">
        <v>18663</v>
      </c>
      <c r="Q24" s="10"/>
      <c r="R24" s="52" t="s">
        <v>75</v>
      </c>
      <c r="S24" s="10"/>
      <c r="T24" s="30">
        <v>2802</v>
      </c>
      <c r="U24" s="30"/>
      <c r="V24" s="30">
        <v>5112</v>
      </c>
      <c r="W24" s="30"/>
      <c r="X24" s="30">
        <v>7914</v>
      </c>
      <c r="Y24" s="46"/>
      <c r="Z24" s="30">
        <v>39225</v>
      </c>
      <c r="AA24" s="30"/>
      <c r="AB24" s="34">
        <v>37295</v>
      </c>
      <c r="AC24" s="30"/>
      <c r="AD24" s="30">
        <v>76520</v>
      </c>
      <c r="AE24" s="53"/>
      <c r="AF24" s="37"/>
      <c r="AG24" s="37"/>
      <c r="AH24" s="37"/>
      <c r="AI24" s="37"/>
      <c r="AJ24" s="37"/>
      <c r="AK24" s="37"/>
      <c r="AL24" s="37"/>
      <c r="AM24" s="37"/>
    </row>
    <row r="25" spans="1:39">
      <c r="A25" s="37"/>
      <c r="C25" s="52" t="s">
        <v>76</v>
      </c>
      <c r="E25" s="30">
        <v>33880</v>
      </c>
      <c r="G25" s="30">
        <v>161</v>
      </c>
      <c r="I25" s="30">
        <v>34041</v>
      </c>
      <c r="K25" s="30">
        <v>1750</v>
      </c>
      <c r="L25" s="30"/>
      <c r="M25" s="30">
        <v>426</v>
      </c>
      <c r="N25" s="30"/>
      <c r="O25" s="30">
        <v>2176</v>
      </c>
      <c r="Q25" s="10"/>
      <c r="R25" s="52" t="s">
        <v>76</v>
      </c>
      <c r="S25" s="10"/>
      <c r="T25" s="30">
        <v>3245</v>
      </c>
      <c r="U25" s="30"/>
      <c r="V25" s="30">
        <v>3912</v>
      </c>
      <c r="W25" s="30"/>
      <c r="X25" s="30">
        <v>7157</v>
      </c>
      <c r="Y25" s="46"/>
      <c r="Z25" s="30">
        <v>38875</v>
      </c>
      <c r="AA25" s="30"/>
      <c r="AB25" s="34">
        <v>4499</v>
      </c>
      <c r="AC25" s="30"/>
      <c r="AD25" s="30">
        <v>43374</v>
      </c>
      <c r="AE25" s="53"/>
      <c r="AF25" s="37"/>
      <c r="AG25" s="37"/>
      <c r="AH25" s="37"/>
      <c r="AI25" s="37"/>
      <c r="AJ25" s="37"/>
      <c r="AK25" s="37"/>
      <c r="AL25" s="37"/>
      <c r="AM25" s="37"/>
    </row>
    <row r="26" spans="1:39">
      <c r="A26" s="37"/>
      <c r="C26" s="52" t="s">
        <v>77</v>
      </c>
      <c r="E26" s="30">
        <v>21409</v>
      </c>
      <c r="G26" s="30">
        <v>7844</v>
      </c>
      <c r="I26" s="30">
        <v>29253</v>
      </c>
      <c r="K26" s="30">
        <v>9962</v>
      </c>
      <c r="L26" s="30"/>
      <c r="M26" s="30">
        <v>15120</v>
      </c>
      <c r="N26" s="30"/>
      <c r="O26" s="30">
        <v>25082</v>
      </c>
      <c r="Q26" s="10"/>
      <c r="R26" s="52" t="s">
        <v>77</v>
      </c>
      <c r="S26" s="10"/>
      <c r="T26" s="34">
        <v>5540</v>
      </c>
      <c r="U26" s="30"/>
      <c r="V26" s="30">
        <v>7400</v>
      </c>
      <c r="W26" s="30"/>
      <c r="X26" s="30">
        <v>12940</v>
      </c>
      <c r="Y26" s="46"/>
      <c r="Z26" s="30">
        <v>36911</v>
      </c>
      <c r="AA26" s="30"/>
      <c r="AB26" s="34">
        <v>30364</v>
      </c>
      <c r="AC26" s="30"/>
      <c r="AD26" s="30">
        <v>67275</v>
      </c>
      <c r="AF26" s="37"/>
      <c r="AG26" s="37"/>
      <c r="AH26" s="37"/>
      <c r="AI26" s="37"/>
      <c r="AJ26" s="37"/>
      <c r="AK26" s="37"/>
      <c r="AL26" s="37"/>
      <c r="AM26" s="37"/>
    </row>
    <row r="27" spans="1:39">
      <c r="A27" s="37"/>
      <c r="C27" s="52" t="s">
        <v>78</v>
      </c>
      <c r="E27" s="30">
        <v>15636</v>
      </c>
      <c r="G27" s="30">
        <v>847</v>
      </c>
      <c r="I27" s="30">
        <v>16483</v>
      </c>
      <c r="K27" s="30">
        <v>3320</v>
      </c>
      <c r="L27" s="30"/>
      <c r="M27" s="34">
        <v>867</v>
      </c>
      <c r="N27" s="30"/>
      <c r="O27" s="30">
        <v>4187</v>
      </c>
      <c r="Q27" s="10"/>
      <c r="R27" s="52" t="s">
        <v>78</v>
      </c>
      <c r="S27" s="10"/>
      <c r="T27" s="34">
        <v>1803</v>
      </c>
      <c r="U27" s="30"/>
      <c r="V27" s="34">
        <v>1081</v>
      </c>
      <c r="W27" s="30"/>
      <c r="X27" s="30">
        <v>2884</v>
      </c>
      <c r="Y27" s="46"/>
      <c r="Z27" s="30">
        <v>20759</v>
      </c>
      <c r="AA27" s="30"/>
      <c r="AB27" s="34">
        <v>2795</v>
      </c>
      <c r="AC27" s="30"/>
      <c r="AD27" s="30">
        <v>23554</v>
      </c>
      <c r="AE27" s="53"/>
      <c r="AF27" s="37"/>
      <c r="AG27" s="37"/>
      <c r="AH27" s="37"/>
      <c r="AI27" s="37"/>
      <c r="AJ27" s="37"/>
      <c r="AK27" s="37"/>
      <c r="AL27" s="37"/>
      <c r="AM27" s="37"/>
    </row>
    <row r="28" spans="1:39">
      <c r="A28" s="37"/>
      <c r="C28" s="52" t="s">
        <v>79</v>
      </c>
      <c r="E28" s="30">
        <v>34935</v>
      </c>
      <c r="G28" s="30">
        <v>3212</v>
      </c>
      <c r="I28" s="30">
        <v>38147</v>
      </c>
      <c r="K28" s="30">
        <v>2434</v>
      </c>
      <c r="L28" s="30"/>
      <c r="M28" s="34">
        <v>1966</v>
      </c>
      <c r="N28" s="30"/>
      <c r="O28" s="30">
        <v>4400</v>
      </c>
      <c r="Q28" s="10"/>
      <c r="R28" s="52" t="s">
        <v>79</v>
      </c>
      <c r="S28" s="10"/>
      <c r="T28" s="30">
        <v>2221</v>
      </c>
      <c r="U28" s="30"/>
      <c r="V28" s="30">
        <v>577</v>
      </c>
      <c r="W28" s="30"/>
      <c r="X28" s="30">
        <v>2798</v>
      </c>
      <c r="Y28" s="46"/>
      <c r="Z28" s="30">
        <v>39590</v>
      </c>
      <c r="AA28" s="30"/>
      <c r="AB28" s="34">
        <v>5755</v>
      </c>
      <c r="AC28" s="30"/>
      <c r="AD28" s="30">
        <v>45345</v>
      </c>
      <c r="AF28" s="37"/>
      <c r="AG28" s="37"/>
      <c r="AH28" s="37"/>
      <c r="AI28" s="37"/>
      <c r="AJ28" s="37"/>
      <c r="AK28" s="37"/>
      <c r="AL28" s="37"/>
      <c r="AM28" s="37"/>
    </row>
    <row r="29" spans="1:39">
      <c r="A29" s="37"/>
      <c r="C29" s="52" t="s">
        <v>80</v>
      </c>
      <c r="E29" s="30">
        <v>76348</v>
      </c>
      <c r="G29" s="30">
        <v>0</v>
      </c>
      <c r="I29" s="30">
        <v>76348</v>
      </c>
      <c r="K29" s="30">
        <v>0</v>
      </c>
      <c r="L29" s="30"/>
      <c r="M29" s="34">
        <v>0</v>
      </c>
      <c r="N29" s="30"/>
      <c r="O29" s="30">
        <v>0</v>
      </c>
      <c r="Q29" s="10"/>
      <c r="R29" s="52" t="s">
        <v>80</v>
      </c>
      <c r="S29" s="10"/>
      <c r="T29" s="30">
        <v>0</v>
      </c>
      <c r="U29" s="30"/>
      <c r="V29" s="30">
        <v>0</v>
      </c>
      <c r="W29" s="30"/>
      <c r="X29" s="30">
        <v>0</v>
      </c>
      <c r="Y29" s="46"/>
      <c r="Z29" s="30">
        <v>76348</v>
      </c>
      <c r="AA29" s="30"/>
      <c r="AB29" s="34">
        <v>0</v>
      </c>
      <c r="AC29" s="30"/>
      <c r="AD29" s="30">
        <v>76348</v>
      </c>
      <c r="AF29" s="37"/>
      <c r="AG29" s="37"/>
      <c r="AH29" s="37"/>
      <c r="AI29" s="37"/>
      <c r="AJ29" s="37"/>
      <c r="AK29" s="37"/>
      <c r="AL29" s="37"/>
      <c r="AM29" s="37"/>
    </row>
    <row r="30" spans="1:39">
      <c r="A30" s="37"/>
      <c r="C30" s="52" t="s">
        <v>81</v>
      </c>
      <c r="E30" s="30">
        <v>0</v>
      </c>
      <c r="G30" s="30">
        <v>0</v>
      </c>
      <c r="I30" s="30">
        <v>0</v>
      </c>
      <c r="K30" s="30">
        <v>13949</v>
      </c>
      <c r="L30" s="30"/>
      <c r="M30" s="30">
        <v>0</v>
      </c>
      <c r="N30" s="30"/>
      <c r="O30" s="30">
        <v>13949</v>
      </c>
      <c r="Q30" s="10"/>
      <c r="R30" s="52" t="s">
        <v>81</v>
      </c>
      <c r="S30" s="10"/>
      <c r="T30" s="34">
        <v>0</v>
      </c>
      <c r="U30" s="30"/>
      <c r="V30" s="34">
        <v>0</v>
      </c>
      <c r="W30" s="30"/>
      <c r="X30" s="30">
        <v>0</v>
      </c>
      <c r="Y30" s="46"/>
      <c r="Z30" s="30">
        <v>13949</v>
      </c>
      <c r="AA30" s="30"/>
      <c r="AB30" s="34">
        <v>0</v>
      </c>
      <c r="AC30" s="30"/>
      <c r="AD30" s="30">
        <v>13949</v>
      </c>
      <c r="AF30" s="37"/>
      <c r="AG30" s="37"/>
      <c r="AH30" s="37"/>
      <c r="AI30" s="37"/>
      <c r="AJ30" s="37"/>
      <c r="AK30" s="37"/>
      <c r="AL30" s="37"/>
      <c r="AM30" s="37"/>
    </row>
    <row r="31" spans="1:39">
      <c r="A31" s="37"/>
      <c r="C31" s="52" t="s">
        <v>82</v>
      </c>
      <c r="E31" s="30">
        <v>0</v>
      </c>
      <c r="G31" s="34">
        <v>245</v>
      </c>
      <c r="I31" s="30">
        <v>245</v>
      </c>
      <c r="K31" s="30">
        <v>0</v>
      </c>
      <c r="L31" s="30"/>
      <c r="M31" s="34">
        <v>0</v>
      </c>
      <c r="N31" s="30"/>
      <c r="O31" s="30">
        <v>0</v>
      </c>
      <c r="Q31" s="10"/>
      <c r="R31" s="52" t="s">
        <v>82</v>
      </c>
      <c r="S31" s="10"/>
      <c r="T31" s="30">
        <v>0</v>
      </c>
      <c r="U31" s="30"/>
      <c r="V31" s="34">
        <v>0</v>
      </c>
      <c r="W31" s="30"/>
      <c r="X31" s="30">
        <v>0</v>
      </c>
      <c r="Y31" s="46"/>
      <c r="Z31" s="30">
        <v>0</v>
      </c>
      <c r="AA31" s="30"/>
      <c r="AB31" s="34">
        <v>245</v>
      </c>
      <c r="AC31" s="30"/>
      <c r="AD31" s="30">
        <v>245</v>
      </c>
      <c r="AF31" s="37"/>
      <c r="AG31" s="37"/>
      <c r="AH31" s="37"/>
      <c r="AI31" s="37"/>
      <c r="AJ31" s="37"/>
      <c r="AK31" s="37"/>
      <c r="AL31" s="37"/>
      <c r="AM31" s="37"/>
    </row>
    <row r="32" spans="1:39">
      <c r="A32" s="37"/>
      <c r="C32" s="52" t="s">
        <v>83</v>
      </c>
      <c r="E32" s="34">
        <v>29950</v>
      </c>
      <c r="G32" s="34">
        <v>8533</v>
      </c>
      <c r="I32" s="30">
        <v>38483</v>
      </c>
      <c r="K32" s="34">
        <v>7809</v>
      </c>
      <c r="L32" s="30"/>
      <c r="M32" s="34">
        <v>6522</v>
      </c>
      <c r="N32" s="30"/>
      <c r="O32" s="30">
        <v>14331</v>
      </c>
      <c r="Q32" s="10"/>
      <c r="R32" s="52" t="s">
        <v>83</v>
      </c>
      <c r="S32" s="10"/>
      <c r="T32" s="34">
        <v>5828</v>
      </c>
      <c r="U32" s="30"/>
      <c r="V32" s="34">
        <v>4540</v>
      </c>
      <c r="W32" s="30"/>
      <c r="X32" s="30">
        <v>10368</v>
      </c>
      <c r="Y32" s="46"/>
      <c r="Z32" s="30">
        <v>43587</v>
      </c>
      <c r="AA32" s="30"/>
      <c r="AB32" s="34">
        <v>19595</v>
      </c>
      <c r="AC32" s="30"/>
      <c r="AD32" s="30">
        <v>63182</v>
      </c>
      <c r="AE32" s="53"/>
      <c r="AF32" s="37"/>
      <c r="AG32" s="37"/>
      <c r="AH32" s="37"/>
      <c r="AI32" s="37"/>
      <c r="AJ32" s="37"/>
      <c r="AK32" s="37"/>
      <c r="AL32" s="37"/>
      <c r="AM32" s="37"/>
    </row>
    <row r="33" spans="1:39" ht="1.5" customHeight="1">
      <c r="A33" s="37"/>
      <c r="E33" s="30" t="s">
        <v>18</v>
      </c>
      <c r="G33" s="30" t="s">
        <v>18</v>
      </c>
      <c r="I33" s="30" t="s">
        <v>18</v>
      </c>
      <c r="K33" s="30" t="s">
        <v>18</v>
      </c>
      <c r="L33" s="30"/>
      <c r="M33" s="30" t="s">
        <v>18</v>
      </c>
      <c r="N33" s="30"/>
      <c r="O33" s="30" t="s">
        <v>18</v>
      </c>
      <c r="Q33" s="10"/>
      <c r="R33" s="10"/>
      <c r="S33" s="10"/>
      <c r="T33" s="30" t="s">
        <v>18</v>
      </c>
      <c r="U33" s="30"/>
      <c r="V33" s="30" t="s">
        <v>18</v>
      </c>
      <c r="W33" s="30"/>
      <c r="X33" s="30" t="s">
        <v>18</v>
      </c>
      <c r="Y33" s="46"/>
      <c r="Z33" s="30" t="s">
        <v>18</v>
      </c>
      <c r="AA33" s="30"/>
      <c r="AB33" s="30" t="s">
        <v>18</v>
      </c>
      <c r="AC33" s="30"/>
      <c r="AD33" s="30" t="s">
        <v>18</v>
      </c>
      <c r="AF33" s="37"/>
      <c r="AG33" s="37"/>
      <c r="AH33" s="37"/>
      <c r="AI33" s="37"/>
      <c r="AJ33" s="37"/>
      <c r="AK33" s="37"/>
      <c r="AL33" s="37"/>
      <c r="AM33" s="37"/>
    </row>
    <row r="34" spans="1:39">
      <c r="A34" s="37"/>
      <c r="B34" s="52" t="s">
        <v>73</v>
      </c>
      <c r="E34" s="30">
        <v>608782</v>
      </c>
      <c r="G34" s="30">
        <v>92966</v>
      </c>
      <c r="I34" s="30">
        <v>701748</v>
      </c>
      <c r="K34" s="30">
        <v>251492</v>
      </c>
      <c r="L34" s="30"/>
      <c r="M34" s="30">
        <v>127020</v>
      </c>
      <c r="N34" s="30"/>
      <c r="O34" s="30">
        <v>378512</v>
      </c>
      <c r="Q34" s="52" t="s">
        <v>73</v>
      </c>
      <c r="R34" s="10"/>
      <c r="S34" s="10"/>
      <c r="T34" s="30">
        <v>139396</v>
      </c>
      <c r="U34" s="30"/>
      <c r="V34" s="30">
        <v>53566</v>
      </c>
      <c r="W34" s="30"/>
      <c r="X34" s="30">
        <v>192962</v>
      </c>
      <c r="Y34" s="46"/>
      <c r="Z34" s="30">
        <v>999670</v>
      </c>
      <c r="AA34" s="30"/>
      <c r="AB34" s="30">
        <v>273552</v>
      </c>
      <c r="AC34" s="30"/>
      <c r="AD34" s="30">
        <v>1273222</v>
      </c>
      <c r="AF34" s="37"/>
      <c r="AG34" s="37"/>
      <c r="AH34" s="37"/>
      <c r="AI34" s="37"/>
      <c r="AJ34" s="37"/>
      <c r="AK34" s="37"/>
      <c r="AL34" s="37"/>
      <c r="AM34" s="37"/>
    </row>
    <row r="35" spans="1:39" ht="1.5" customHeight="1">
      <c r="A35" s="37"/>
      <c r="E35" s="30" t="s">
        <v>18</v>
      </c>
      <c r="G35" s="30" t="s">
        <v>18</v>
      </c>
      <c r="I35" s="30" t="s">
        <v>18</v>
      </c>
      <c r="K35" s="30" t="s">
        <v>18</v>
      </c>
      <c r="L35" s="30"/>
      <c r="M35" s="30" t="s">
        <v>18</v>
      </c>
      <c r="N35" s="30"/>
      <c r="O35" s="30" t="s">
        <v>18</v>
      </c>
      <c r="Q35" s="10"/>
      <c r="R35" s="10"/>
      <c r="S35" s="10"/>
      <c r="T35" s="30" t="s">
        <v>18</v>
      </c>
      <c r="U35" s="30"/>
      <c r="V35" s="30" t="s">
        <v>18</v>
      </c>
      <c r="W35" s="30"/>
      <c r="X35" s="30" t="s">
        <v>18</v>
      </c>
      <c r="Y35" s="46"/>
      <c r="Z35" s="30" t="s">
        <v>18</v>
      </c>
      <c r="AA35" s="30"/>
      <c r="AB35" s="30" t="s">
        <v>18</v>
      </c>
      <c r="AC35" s="30"/>
      <c r="AD35" s="30" t="s">
        <v>18</v>
      </c>
      <c r="AF35" s="37"/>
      <c r="AG35" s="37"/>
      <c r="AH35" s="37"/>
      <c r="AI35" s="37"/>
      <c r="AJ35" s="37"/>
      <c r="AK35" s="37"/>
      <c r="AL35" s="37"/>
      <c r="AM35" s="37"/>
    </row>
    <row r="36" spans="1:39" ht="3" customHeight="1">
      <c r="A36" s="37"/>
      <c r="K36" s="30"/>
      <c r="L36" s="30"/>
      <c r="M36" s="30"/>
      <c r="N36" s="30"/>
      <c r="O36" s="30"/>
      <c r="Q36" s="10"/>
      <c r="R36" s="10"/>
      <c r="S36" s="10"/>
      <c r="T36" s="30"/>
      <c r="U36" s="30"/>
      <c r="V36" s="30"/>
      <c r="W36" s="30"/>
      <c r="X36" s="30"/>
      <c r="Y36" s="55"/>
      <c r="Z36" s="30"/>
      <c r="AA36" s="30"/>
      <c r="AB36" s="30"/>
      <c r="AC36" s="30"/>
      <c r="AD36" s="30"/>
      <c r="AF36" s="37"/>
      <c r="AG36" s="37"/>
      <c r="AH36" s="37"/>
      <c r="AI36" s="37"/>
      <c r="AJ36" s="37"/>
      <c r="AK36" s="37"/>
      <c r="AL36" s="37"/>
      <c r="AM36" s="37"/>
    </row>
    <row r="37" spans="1:39">
      <c r="A37" s="37"/>
      <c r="B37" s="52" t="s">
        <v>84</v>
      </c>
      <c r="E37" s="30">
        <v>-352289</v>
      </c>
      <c r="G37" s="30">
        <v>70156</v>
      </c>
      <c r="I37" s="30">
        <v>-282133</v>
      </c>
      <c r="K37" s="30">
        <v>-108800</v>
      </c>
      <c r="L37" s="30"/>
      <c r="M37" s="30">
        <v>-3331</v>
      </c>
      <c r="N37" s="30"/>
      <c r="O37" s="30">
        <v>-112131</v>
      </c>
      <c r="Q37" s="52" t="s">
        <v>84</v>
      </c>
      <c r="R37" s="10"/>
      <c r="S37" s="10"/>
      <c r="T37" s="30">
        <v>-127591</v>
      </c>
      <c r="U37" s="30"/>
      <c r="V37" s="30">
        <v>4804</v>
      </c>
      <c r="W37" s="30"/>
      <c r="X37" s="30">
        <v>-122787</v>
      </c>
      <c r="Y37" s="55"/>
      <c r="Z37" s="30">
        <v>-588680</v>
      </c>
      <c r="AA37" s="30"/>
      <c r="AB37" s="30">
        <v>71629</v>
      </c>
      <c r="AC37" s="30"/>
      <c r="AD37" s="30">
        <v>-517051</v>
      </c>
      <c r="AF37" s="37"/>
      <c r="AG37" s="37"/>
      <c r="AH37" s="37"/>
      <c r="AI37" s="37"/>
      <c r="AJ37" s="37"/>
      <c r="AK37" s="37"/>
      <c r="AL37" s="37"/>
      <c r="AM37" s="37"/>
    </row>
    <row r="38" spans="1:39" ht="3" customHeight="1">
      <c r="A38" s="37"/>
      <c r="E38" s="30" t="s">
        <v>18</v>
      </c>
      <c r="G38" s="30" t="s">
        <v>18</v>
      </c>
      <c r="I38" s="30" t="s">
        <v>18</v>
      </c>
      <c r="K38" s="30" t="s">
        <v>18</v>
      </c>
      <c r="L38" s="30"/>
      <c r="M38" s="30" t="s">
        <v>18</v>
      </c>
      <c r="N38" s="30"/>
      <c r="O38" s="30" t="s">
        <v>18</v>
      </c>
      <c r="Q38" s="10"/>
      <c r="R38" s="10"/>
      <c r="S38" s="10"/>
      <c r="T38" s="30" t="s">
        <v>18</v>
      </c>
      <c r="U38" s="30"/>
      <c r="V38" s="30" t="s">
        <v>18</v>
      </c>
      <c r="W38" s="30"/>
      <c r="X38" s="30" t="s">
        <v>18</v>
      </c>
      <c r="Y38" s="46"/>
      <c r="Z38" s="30" t="s">
        <v>18</v>
      </c>
      <c r="AA38" s="30"/>
      <c r="AB38" s="30" t="s">
        <v>18</v>
      </c>
      <c r="AC38" s="30"/>
      <c r="AD38" s="30" t="s">
        <v>18</v>
      </c>
      <c r="AF38" s="37"/>
      <c r="AG38" s="37"/>
      <c r="AH38" s="37"/>
      <c r="AI38" s="37"/>
      <c r="AJ38" s="37"/>
      <c r="AK38" s="37"/>
      <c r="AL38" s="37"/>
      <c r="AM38" s="37"/>
    </row>
    <row r="39" spans="1:39" ht="12.75" customHeight="1">
      <c r="A39" s="37"/>
      <c r="B39" s="52" t="s">
        <v>97</v>
      </c>
      <c r="K39" s="30"/>
      <c r="L39" s="30"/>
      <c r="M39" s="30"/>
      <c r="N39" s="30"/>
      <c r="O39" s="30"/>
      <c r="Q39" s="52" t="s">
        <v>97</v>
      </c>
      <c r="R39" s="10"/>
      <c r="S39" s="10"/>
      <c r="T39" s="30"/>
      <c r="U39" s="30"/>
      <c r="V39" s="30"/>
      <c r="W39" s="30"/>
      <c r="X39" s="30"/>
      <c r="Y39" s="55"/>
      <c r="Z39" s="30"/>
      <c r="AA39" s="30"/>
      <c r="AB39" s="30"/>
      <c r="AC39" s="30"/>
      <c r="AD39" s="30"/>
      <c r="AF39" s="37"/>
      <c r="AG39" s="37"/>
      <c r="AH39" s="37"/>
      <c r="AI39" s="37"/>
      <c r="AJ39" s="37"/>
      <c r="AK39" s="37"/>
      <c r="AL39" s="37"/>
      <c r="AM39" s="37"/>
    </row>
    <row r="40" spans="1:39">
      <c r="A40" s="37"/>
      <c r="C40" s="52" t="s">
        <v>85</v>
      </c>
      <c r="E40" s="30">
        <v>317116</v>
      </c>
      <c r="G40" s="30">
        <v>0</v>
      </c>
      <c r="I40" s="30">
        <v>317116</v>
      </c>
      <c r="K40" s="30">
        <v>80243</v>
      </c>
      <c r="L40" s="30"/>
      <c r="M40" s="30">
        <v>0</v>
      </c>
      <c r="N40" s="30"/>
      <c r="O40" s="30">
        <v>80243</v>
      </c>
      <c r="Q40" s="10"/>
      <c r="R40" s="52" t="s">
        <v>85</v>
      </c>
      <c r="S40" s="10"/>
      <c r="T40" s="30">
        <v>108032</v>
      </c>
      <c r="U40" s="30"/>
      <c r="V40" s="30">
        <v>0</v>
      </c>
      <c r="W40" s="30"/>
      <c r="X40" s="30">
        <v>108032</v>
      </c>
      <c r="Y40" s="55"/>
      <c r="Z40" s="30">
        <v>505391</v>
      </c>
      <c r="AA40" s="30"/>
      <c r="AB40" s="34">
        <v>0</v>
      </c>
      <c r="AC40" s="30"/>
      <c r="AD40" s="30">
        <v>505391</v>
      </c>
      <c r="AF40" s="37"/>
      <c r="AG40" s="37"/>
      <c r="AH40" s="37"/>
      <c r="AI40" s="37"/>
      <c r="AJ40" s="37"/>
      <c r="AK40" s="37"/>
      <c r="AL40" s="37"/>
      <c r="AM40" s="37"/>
    </row>
    <row r="41" spans="1:39">
      <c r="A41" s="37"/>
      <c r="C41" s="52" t="s">
        <v>86</v>
      </c>
      <c r="E41" s="30">
        <v>12301</v>
      </c>
      <c r="G41" s="30">
        <v>6563</v>
      </c>
      <c r="I41" s="30">
        <v>18864</v>
      </c>
      <c r="K41" s="30">
        <v>114</v>
      </c>
      <c r="L41" s="30"/>
      <c r="M41" s="30">
        <v>0</v>
      </c>
      <c r="N41" s="30"/>
      <c r="O41" s="30">
        <v>114</v>
      </c>
      <c r="Q41" s="10"/>
      <c r="R41" s="52" t="s">
        <v>86</v>
      </c>
      <c r="S41" s="10"/>
      <c r="T41" s="30">
        <v>191</v>
      </c>
      <c r="U41" s="30"/>
      <c r="V41" s="30">
        <v>434</v>
      </c>
      <c r="W41" s="30"/>
      <c r="X41" s="30">
        <v>625</v>
      </c>
      <c r="Y41" s="55"/>
      <c r="Z41" s="30">
        <v>12606</v>
      </c>
      <c r="AA41" s="30"/>
      <c r="AB41" s="34">
        <v>6997</v>
      </c>
      <c r="AC41" s="30"/>
      <c r="AD41" s="30">
        <v>19603</v>
      </c>
      <c r="AE41" s="53"/>
      <c r="AF41" s="37"/>
      <c r="AG41" s="37"/>
      <c r="AH41" s="37"/>
      <c r="AI41" s="37"/>
      <c r="AJ41" s="37"/>
      <c r="AK41" s="37"/>
      <c r="AL41" s="37"/>
      <c r="AM41" s="37"/>
    </row>
    <row r="42" spans="1:39">
      <c r="A42" s="37"/>
      <c r="C42" s="52" t="s">
        <v>87</v>
      </c>
      <c r="E42" s="30">
        <v>-4</v>
      </c>
      <c r="G42" s="30">
        <v>-7350</v>
      </c>
      <c r="I42" s="30">
        <v>-7354</v>
      </c>
      <c r="K42" s="30">
        <v>0</v>
      </c>
      <c r="L42" s="30"/>
      <c r="M42" s="30">
        <v>0</v>
      </c>
      <c r="N42" s="30"/>
      <c r="O42" s="30">
        <v>0</v>
      </c>
      <c r="Q42" s="10"/>
      <c r="R42" s="52" t="s">
        <v>87</v>
      </c>
      <c r="S42" s="10"/>
      <c r="T42" s="30">
        <v>0</v>
      </c>
      <c r="U42" s="30"/>
      <c r="V42" s="30">
        <v>0</v>
      </c>
      <c r="W42" s="30"/>
      <c r="X42" s="30">
        <v>0</v>
      </c>
      <c r="Y42" s="55"/>
      <c r="Z42" s="30">
        <v>-4</v>
      </c>
      <c r="AA42" s="30"/>
      <c r="AB42" s="34">
        <v>-7350</v>
      </c>
      <c r="AC42" s="30"/>
      <c r="AD42" s="30">
        <v>-7354</v>
      </c>
      <c r="AE42" s="53"/>
      <c r="AF42" s="37"/>
      <c r="AG42" s="37"/>
      <c r="AH42" s="37"/>
      <c r="AI42" s="37"/>
      <c r="AJ42" s="37"/>
      <c r="AK42" s="37"/>
      <c r="AL42" s="37"/>
      <c r="AM42" s="37"/>
    </row>
    <row r="43" spans="1:39">
      <c r="A43" s="37"/>
      <c r="C43" s="52" t="s">
        <v>88</v>
      </c>
      <c r="E43" s="30">
        <v>241</v>
      </c>
      <c r="G43" s="30">
        <v>8273</v>
      </c>
      <c r="I43" s="30">
        <v>8514</v>
      </c>
      <c r="K43" s="30">
        <v>5</v>
      </c>
      <c r="L43" s="30"/>
      <c r="M43" s="30">
        <v>0</v>
      </c>
      <c r="N43" s="30"/>
      <c r="O43" s="30">
        <v>5</v>
      </c>
      <c r="Q43" s="10"/>
      <c r="R43" s="52" t="s">
        <v>88</v>
      </c>
      <c r="S43" s="10"/>
      <c r="T43" s="30">
        <v>1</v>
      </c>
      <c r="U43" s="30"/>
      <c r="V43" s="30">
        <v>19</v>
      </c>
      <c r="W43" s="30"/>
      <c r="X43" s="30">
        <v>20</v>
      </c>
      <c r="Y43" s="55"/>
      <c r="Z43" s="30">
        <v>247</v>
      </c>
      <c r="AA43" s="30"/>
      <c r="AB43" s="34">
        <v>8292</v>
      </c>
      <c r="AC43" s="30"/>
      <c r="AD43" s="30">
        <v>8539</v>
      </c>
      <c r="AF43" s="37"/>
      <c r="AG43" s="37"/>
      <c r="AH43" s="37"/>
      <c r="AI43" s="37"/>
      <c r="AJ43" s="37"/>
      <c r="AK43" s="37"/>
      <c r="AL43" s="37"/>
      <c r="AM43" s="37"/>
    </row>
    <row r="44" spans="1:39" ht="1.5" customHeight="1">
      <c r="A44" s="37"/>
      <c r="E44" s="30" t="s">
        <v>18</v>
      </c>
      <c r="G44" s="30" t="s">
        <v>18</v>
      </c>
      <c r="I44" s="30" t="s">
        <v>18</v>
      </c>
      <c r="K44" s="30" t="s">
        <v>18</v>
      </c>
      <c r="L44" s="30"/>
      <c r="M44" s="30" t="s">
        <v>18</v>
      </c>
      <c r="N44" s="30"/>
      <c r="O44" s="30" t="s">
        <v>18</v>
      </c>
      <c r="Q44" s="10"/>
      <c r="R44" s="10"/>
      <c r="S44" s="10"/>
      <c r="T44" s="30" t="s">
        <v>18</v>
      </c>
      <c r="U44" s="30"/>
      <c r="V44" s="30" t="s">
        <v>18</v>
      </c>
      <c r="W44" s="30"/>
      <c r="X44" s="30" t="s">
        <v>18</v>
      </c>
      <c r="Y44" s="46"/>
      <c r="Z44" s="30" t="s">
        <v>18</v>
      </c>
      <c r="AA44" s="30"/>
      <c r="AB44" s="30" t="s">
        <v>18</v>
      </c>
      <c r="AC44" s="30"/>
      <c r="AD44" s="30" t="s">
        <v>18</v>
      </c>
      <c r="AF44" s="37"/>
      <c r="AG44" s="37"/>
      <c r="AH44" s="37"/>
      <c r="AI44" s="37"/>
      <c r="AJ44" s="37"/>
      <c r="AK44" s="37"/>
      <c r="AL44" s="37"/>
      <c r="AM44" s="37"/>
    </row>
    <row r="45" spans="1:39" ht="12.75" customHeight="1">
      <c r="A45" s="37"/>
      <c r="B45" s="52" t="s">
        <v>89</v>
      </c>
      <c r="E45" s="30">
        <v>329654</v>
      </c>
      <c r="G45" s="30">
        <v>7486</v>
      </c>
      <c r="I45" s="30">
        <v>337140</v>
      </c>
      <c r="K45" s="30">
        <v>80362</v>
      </c>
      <c r="L45" s="30"/>
      <c r="M45" s="30">
        <v>0</v>
      </c>
      <c r="N45" s="30"/>
      <c r="O45" s="30">
        <v>80362</v>
      </c>
      <c r="Q45" s="52" t="s">
        <v>89</v>
      </c>
      <c r="R45" s="10"/>
      <c r="S45" s="10"/>
      <c r="T45" s="30">
        <v>108224</v>
      </c>
      <c r="U45" s="30"/>
      <c r="V45" s="30">
        <v>453</v>
      </c>
      <c r="W45" s="30"/>
      <c r="X45" s="30">
        <v>108677</v>
      </c>
      <c r="Y45" s="55"/>
      <c r="Z45" s="30">
        <v>518240</v>
      </c>
      <c r="AA45" s="30"/>
      <c r="AB45" s="30">
        <v>7939</v>
      </c>
      <c r="AC45" s="30"/>
      <c r="AD45" s="30">
        <v>526179</v>
      </c>
      <c r="AF45" s="37"/>
      <c r="AG45" s="37"/>
      <c r="AH45" s="37"/>
      <c r="AI45" s="37"/>
      <c r="AJ45" s="37"/>
      <c r="AK45" s="37"/>
      <c r="AL45" s="37"/>
      <c r="AM45" s="37"/>
    </row>
    <row r="46" spans="1:39" ht="1.5" customHeight="1">
      <c r="A46" s="37"/>
      <c r="B46" s="52"/>
      <c r="E46" s="30" t="s">
        <v>18</v>
      </c>
      <c r="G46" s="30" t="s">
        <v>18</v>
      </c>
      <c r="I46" s="30" t="s">
        <v>18</v>
      </c>
      <c r="K46" s="30" t="s">
        <v>18</v>
      </c>
      <c r="L46" s="30"/>
      <c r="M46" s="30" t="s">
        <v>18</v>
      </c>
      <c r="N46" s="30"/>
      <c r="O46" s="30" t="s">
        <v>18</v>
      </c>
      <c r="Q46" s="52"/>
      <c r="R46" s="10"/>
      <c r="S46" s="10"/>
      <c r="T46" s="30" t="s">
        <v>18</v>
      </c>
      <c r="U46" s="30"/>
      <c r="V46" s="30" t="s">
        <v>18</v>
      </c>
      <c r="W46" s="30"/>
      <c r="X46" s="30" t="s">
        <v>18</v>
      </c>
      <c r="Y46" s="46"/>
      <c r="Z46" s="30" t="s">
        <v>18</v>
      </c>
      <c r="AA46" s="30"/>
      <c r="AB46" s="30" t="s">
        <v>18</v>
      </c>
      <c r="AC46" s="30"/>
      <c r="AD46" s="30" t="s">
        <v>18</v>
      </c>
      <c r="AF46" s="37"/>
      <c r="AG46" s="37"/>
      <c r="AH46" s="37"/>
      <c r="AI46" s="37"/>
      <c r="AJ46" s="37"/>
      <c r="AK46" s="37"/>
      <c r="AL46" s="37"/>
      <c r="AM46" s="37"/>
    </row>
    <row r="47" spans="1:39" ht="12.75" customHeight="1">
      <c r="A47" s="37"/>
      <c r="B47" s="54" t="s">
        <v>94</v>
      </c>
      <c r="K47" s="30"/>
      <c r="L47" s="30"/>
      <c r="M47" s="30"/>
      <c r="N47" s="30"/>
      <c r="O47" s="30"/>
      <c r="Q47" s="54" t="s">
        <v>94</v>
      </c>
      <c r="R47" s="10"/>
      <c r="S47" s="10"/>
      <c r="T47" s="30"/>
      <c r="U47" s="30"/>
      <c r="V47" s="30"/>
      <c r="W47" s="30"/>
      <c r="X47" s="30"/>
      <c r="Y47" s="55"/>
      <c r="Z47" s="30"/>
      <c r="AA47" s="30"/>
      <c r="AB47" s="30"/>
      <c r="AC47" s="30"/>
      <c r="AD47" s="30"/>
      <c r="AF47" s="37"/>
      <c r="AG47" s="37"/>
      <c r="AH47" s="37"/>
      <c r="AI47" s="37"/>
      <c r="AJ47" s="37"/>
      <c r="AK47" s="37"/>
      <c r="AL47" s="37"/>
      <c r="AM47" s="37"/>
    </row>
    <row r="48" spans="1:39" ht="12.75" customHeight="1">
      <c r="A48" s="37"/>
      <c r="B48" s="52"/>
      <c r="C48" s="54" t="s">
        <v>95</v>
      </c>
      <c r="E48" s="30">
        <v>-22635</v>
      </c>
      <c r="G48" s="30">
        <v>77642</v>
      </c>
      <c r="I48" s="30">
        <v>55007</v>
      </c>
      <c r="K48" s="30">
        <v>-28438</v>
      </c>
      <c r="L48" s="30"/>
      <c r="M48" s="30">
        <v>-3331</v>
      </c>
      <c r="N48" s="30"/>
      <c r="O48" s="30">
        <v>-31769</v>
      </c>
      <c r="Q48" s="52"/>
      <c r="R48" s="54" t="s">
        <v>95</v>
      </c>
      <c r="S48" s="10"/>
      <c r="T48" s="30">
        <v>-19367</v>
      </c>
      <c r="U48" s="30"/>
      <c r="V48" s="30">
        <v>5257</v>
      </c>
      <c r="W48" s="30"/>
      <c r="X48" s="30">
        <v>-14110</v>
      </c>
      <c r="Y48" s="55"/>
      <c r="Z48" s="30">
        <v>-70440</v>
      </c>
      <c r="AA48" s="30"/>
      <c r="AB48" s="30">
        <v>79568</v>
      </c>
      <c r="AC48" s="30"/>
      <c r="AD48" s="30">
        <v>9128</v>
      </c>
      <c r="AF48" s="37"/>
      <c r="AG48" s="37"/>
      <c r="AH48" s="37"/>
      <c r="AI48" s="37"/>
      <c r="AJ48" s="37"/>
      <c r="AK48" s="37"/>
      <c r="AL48" s="37"/>
      <c r="AM48" s="37"/>
    </row>
    <row r="49" spans="1:39" ht="1.5" customHeight="1">
      <c r="B49" s="52"/>
      <c r="E49" s="30" t="s">
        <v>18</v>
      </c>
      <c r="G49" s="30" t="s">
        <v>18</v>
      </c>
      <c r="I49" s="30" t="s">
        <v>18</v>
      </c>
      <c r="K49" s="30" t="s">
        <v>18</v>
      </c>
      <c r="L49" s="30"/>
      <c r="M49" s="30" t="s">
        <v>18</v>
      </c>
      <c r="N49" s="30"/>
      <c r="O49" s="30" t="s">
        <v>18</v>
      </c>
      <c r="Q49" s="52"/>
      <c r="R49" s="10"/>
      <c r="S49" s="10"/>
      <c r="T49" s="30" t="s">
        <v>18</v>
      </c>
      <c r="U49" s="30"/>
      <c r="V49" s="30" t="s">
        <v>18</v>
      </c>
      <c r="W49" s="30"/>
      <c r="X49" s="30" t="s">
        <v>18</v>
      </c>
      <c r="Y49" s="46"/>
      <c r="Z49" s="30" t="s">
        <v>18</v>
      </c>
      <c r="AA49" s="30"/>
      <c r="AB49" s="30" t="s">
        <v>18</v>
      </c>
      <c r="AC49" s="30"/>
      <c r="AD49" s="30" t="s">
        <v>18</v>
      </c>
      <c r="AF49" s="37"/>
      <c r="AG49" s="37"/>
      <c r="AH49" s="37"/>
      <c r="AI49" s="37"/>
      <c r="AJ49" s="37"/>
      <c r="AK49" s="37"/>
      <c r="AL49" s="37"/>
      <c r="AM49" s="37"/>
    </row>
    <row r="50" spans="1:39" ht="12.75" customHeight="1">
      <c r="B50" s="54" t="s">
        <v>90</v>
      </c>
      <c r="C50" s="54"/>
      <c r="E50" s="30">
        <v>0</v>
      </c>
      <c r="G50" s="30">
        <v>39131</v>
      </c>
      <c r="I50" s="30">
        <v>39131</v>
      </c>
      <c r="K50" s="30">
        <v>0</v>
      </c>
      <c r="L50" s="30"/>
      <c r="M50" s="30">
        <v>0</v>
      </c>
      <c r="N50" s="30"/>
      <c r="O50" s="30">
        <v>0</v>
      </c>
      <c r="Q50" s="54" t="s">
        <v>90</v>
      </c>
      <c r="R50" s="54"/>
      <c r="S50" s="10"/>
      <c r="T50" s="30">
        <v>0</v>
      </c>
      <c r="U50" s="30"/>
      <c r="V50" s="30">
        <v>0</v>
      </c>
      <c r="W50" s="30"/>
      <c r="X50" s="30">
        <v>0</v>
      </c>
      <c r="Y50" s="55"/>
      <c r="Z50" s="30">
        <v>0</v>
      </c>
      <c r="AA50" s="30"/>
      <c r="AB50" s="34">
        <v>39131</v>
      </c>
      <c r="AC50" s="30"/>
      <c r="AD50" s="30">
        <v>39131</v>
      </c>
      <c r="AE50" s="53"/>
      <c r="AF50" s="37"/>
      <c r="AG50" s="37"/>
      <c r="AH50" s="37"/>
      <c r="AI50" s="37"/>
      <c r="AJ50" s="37"/>
      <c r="AK50" s="37"/>
      <c r="AL50" s="37"/>
      <c r="AM50" s="37"/>
    </row>
    <row r="51" spans="1:39" ht="12.75" customHeight="1">
      <c r="B51" s="54" t="s">
        <v>91</v>
      </c>
      <c r="C51" s="54"/>
      <c r="E51" s="30">
        <v>0</v>
      </c>
      <c r="G51" s="30">
        <v>40715</v>
      </c>
      <c r="I51" s="30">
        <v>40715</v>
      </c>
      <c r="K51" s="30">
        <v>0</v>
      </c>
      <c r="L51" s="30"/>
      <c r="M51" s="30">
        <v>0</v>
      </c>
      <c r="N51" s="30"/>
      <c r="O51" s="30">
        <v>0</v>
      </c>
      <c r="Q51" s="54" t="s">
        <v>91</v>
      </c>
      <c r="R51" s="54"/>
      <c r="S51" s="10"/>
      <c r="T51" s="30">
        <v>0</v>
      </c>
      <c r="U51" s="30"/>
      <c r="V51" s="30">
        <v>0</v>
      </c>
      <c r="W51" s="30"/>
      <c r="X51" s="30">
        <v>0</v>
      </c>
      <c r="Y51" s="55"/>
      <c r="Z51" s="30">
        <v>0</v>
      </c>
      <c r="AA51" s="30"/>
      <c r="AB51" s="34">
        <v>40715</v>
      </c>
      <c r="AC51" s="30"/>
      <c r="AD51" s="30">
        <v>40715</v>
      </c>
      <c r="AE51" s="53"/>
      <c r="AF51" s="37"/>
      <c r="AG51" s="37"/>
      <c r="AH51" s="37"/>
      <c r="AI51" s="37"/>
      <c r="AJ51" s="37"/>
      <c r="AK51" s="37"/>
      <c r="AL51" s="37"/>
      <c r="AM51" s="37"/>
    </row>
    <row r="52" spans="1:39">
      <c r="B52" s="54" t="s">
        <v>102</v>
      </c>
      <c r="C52" s="54"/>
      <c r="E52" s="30">
        <v>-5155</v>
      </c>
      <c r="G52" s="30">
        <v>4307</v>
      </c>
      <c r="I52" s="30">
        <v>-848</v>
      </c>
      <c r="K52" s="30">
        <v>5153</v>
      </c>
      <c r="L52" s="30"/>
      <c r="M52" s="30">
        <v>0</v>
      </c>
      <c r="N52" s="30"/>
      <c r="O52" s="30">
        <v>5153</v>
      </c>
      <c r="Q52" s="54" t="s">
        <v>102</v>
      </c>
      <c r="R52" s="54"/>
      <c r="S52" s="10"/>
      <c r="T52" s="30">
        <v>2</v>
      </c>
      <c r="U52" s="30"/>
      <c r="V52" s="30">
        <v>9</v>
      </c>
      <c r="W52" s="30"/>
      <c r="X52" s="30">
        <v>11</v>
      </c>
      <c r="Y52" s="55"/>
      <c r="Z52" s="30">
        <v>0</v>
      </c>
      <c r="AA52" s="30"/>
      <c r="AB52" s="34">
        <v>4316</v>
      </c>
      <c r="AC52" s="30"/>
      <c r="AD52" s="30">
        <v>4316</v>
      </c>
      <c r="AF52" s="37"/>
      <c r="AG52" s="37"/>
      <c r="AH52" s="37"/>
      <c r="AI52" s="37"/>
      <c r="AJ52" s="37"/>
      <c r="AK52" s="37"/>
      <c r="AL52" s="37"/>
      <c r="AM52" s="37"/>
    </row>
    <row r="53" spans="1:39">
      <c r="B53" s="54" t="s">
        <v>92</v>
      </c>
      <c r="E53" s="30">
        <v>-4001</v>
      </c>
      <c r="G53" s="30">
        <v>12062</v>
      </c>
      <c r="I53" s="30">
        <v>8061</v>
      </c>
      <c r="K53" s="30">
        <v>8399</v>
      </c>
      <c r="L53" s="30"/>
      <c r="M53" s="30">
        <v>-14425</v>
      </c>
      <c r="N53" s="30"/>
      <c r="O53" s="30">
        <v>-6026</v>
      </c>
      <c r="Q53" s="54" t="s">
        <v>92</v>
      </c>
      <c r="R53" s="10"/>
      <c r="S53" s="10"/>
      <c r="T53" s="30">
        <v>-935</v>
      </c>
      <c r="U53" s="30"/>
      <c r="V53" s="30">
        <v>-1100</v>
      </c>
      <c r="W53" s="30"/>
      <c r="X53" s="30">
        <v>-2035</v>
      </c>
      <c r="Y53" s="46"/>
      <c r="Z53" s="30">
        <v>3463</v>
      </c>
      <c r="AA53" s="30"/>
      <c r="AB53" s="34">
        <v>-3463</v>
      </c>
      <c r="AC53" s="30"/>
      <c r="AD53" s="30">
        <v>0</v>
      </c>
      <c r="AF53" s="37"/>
      <c r="AG53" s="37"/>
      <c r="AH53" s="37"/>
      <c r="AI53" s="37"/>
      <c r="AJ53" s="37"/>
      <c r="AK53" s="37"/>
      <c r="AL53" s="37"/>
      <c r="AM53" s="37"/>
    </row>
    <row r="54" spans="1:39" ht="1.5" customHeight="1">
      <c r="E54" s="30" t="s">
        <v>18</v>
      </c>
      <c r="G54" s="30" t="s">
        <v>18</v>
      </c>
      <c r="I54" s="30" t="s">
        <v>18</v>
      </c>
      <c r="K54" s="30" t="s">
        <v>18</v>
      </c>
      <c r="L54" s="30"/>
      <c r="M54" s="30" t="s">
        <v>18</v>
      </c>
      <c r="N54" s="30"/>
      <c r="O54" s="30" t="s">
        <v>18</v>
      </c>
      <c r="Q54" s="10"/>
      <c r="R54" s="10"/>
      <c r="S54" s="10"/>
      <c r="T54" s="30" t="s">
        <v>18</v>
      </c>
      <c r="U54" s="30"/>
      <c r="V54" s="30" t="s">
        <v>18</v>
      </c>
      <c r="W54" s="30"/>
      <c r="X54" s="30" t="s">
        <v>18</v>
      </c>
      <c r="Y54" s="46"/>
      <c r="Z54" s="30" t="s">
        <v>18</v>
      </c>
      <c r="AA54" s="30"/>
      <c r="AB54" s="30" t="s">
        <v>18</v>
      </c>
      <c r="AC54" s="30"/>
      <c r="AD54" s="30" t="s">
        <v>18</v>
      </c>
      <c r="AF54" s="37"/>
      <c r="AG54" s="37"/>
      <c r="AH54" s="37"/>
      <c r="AI54" s="37"/>
      <c r="AJ54" s="37"/>
      <c r="AK54" s="37"/>
      <c r="AL54" s="37"/>
      <c r="AM54" s="37"/>
    </row>
    <row r="55" spans="1:39">
      <c r="B55" s="54" t="s">
        <v>93</v>
      </c>
      <c r="E55" s="30">
        <v>-9156</v>
      </c>
      <c r="G55" s="30">
        <v>96215</v>
      </c>
      <c r="I55" s="30">
        <v>87059</v>
      </c>
      <c r="K55" s="30">
        <v>13552</v>
      </c>
      <c r="L55" s="30"/>
      <c r="M55" s="30">
        <v>-14425</v>
      </c>
      <c r="N55" s="30"/>
      <c r="O55" s="30">
        <v>-873</v>
      </c>
      <c r="Q55" s="54" t="s">
        <v>93</v>
      </c>
      <c r="R55" s="10"/>
      <c r="S55" s="10"/>
      <c r="T55" s="30">
        <v>-933</v>
      </c>
      <c r="U55" s="30"/>
      <c r="V55" s="30">
        <v>-1091</v>
      </c>
      <c r="W55" s="30"/>
      <c r="X55" s="30">
        <v>-2024</v>
      </c>
      <c r="Y55" s="46"/>
      <c r="Z55" s="30">
        <v>3463</v>
      </c>
      <c r="AA55" s="30"/>
      <c r="AB55" s="30">
        <v>80699</v>
      </c>
      <c r="AC55" s="30"/>
      <c r="AD55" s="30">
        <v>84162</v>
      </c>
      <c r="AF55" s="37"/>
      <c r="AG55" s="37"/>
      <c r="AH55" s="37"/>
      <c r="AI55" s="37"/>
      <c r="AJ55" s="37"/>
      <c r="AK55" s="37"/>
      <c r="AL55" s="37"/>
      <c r="AM55" s="37"/>
    </row>
    <row r="56" spans="1:39" ht="1.5" customHeight="1">
      <c r="E56" s="30" t="s">
        <v>18</v>
      </c>
      <c r="G56" s="30" t="s">
        <v>18</v>
      </c>
      <c r="I56" s="30" t="s">
        <v>18</v>
      </c>
      <c r="K56" s="30" t="s">
        <v>18</v>
      </c>
      <c r="L56" s="30"/>
      <c r="M56" s="30" t="s">
        <v>18</v>
      </c>
      <c r="N56" s="30"/>
      <c r="O56" s="30" t="s">
        <v>18</v>
      </c>
      <c r="Q56" s="10"/>
      <c r="R56" s="10"/>
      <c r="S56" s="10"/>
      <c r="T56" s="30" t="s">
        <v>18</v>
      </c>
      <c r="U56" s="30"/>
      <c r="V56" s="30" t="s">
        <v>18</v>
      </c>
      <c r="W56" s="30"/>
      <c r="X56" s="30" t="s">
        <v>18</v>
      </c>
      <c r="Y56" s="46"/>
      <c r="Z56" s="30" t="s">
        <v>18</v>
      </c>
      <c r="AA56" s="30"/>
      <c r="AB56" s="30" t="s">
        <v>18</v>
      </c>
      <c r="AC56" s="30"/>
      <c r="AD56" s="30" t="s">
        <v>18</v>
      </c>
      <c r="AF56" s="37"/>
      <c r="AG56" s="37"/>
      <c r="AH56" s="37"/>
      <c r="AI56" s="37"/>
      <c r="AJ56" s="37"/>
      <c r="AK56" s="37"/>
      <c r="AL56" s="37"/>
      <c r="AM56" s="37"/>
    </row>
    <row r="57" spans="1:39">
      <c r="K57" s="30"/>
      <c r="L57" s="30"/>
      <c r="M57" s="30"/>
      <c r="N57" s="30"/>
      <c r="O57" s="30"/>
      <c r="Q57" s="10"/>
      <c r="R57" s="10"/>
      <c r="S57" s="10"/>
      <c r="T57" s="30"/>
      <c r="U57" s="30"/>
      <c r="V57" s="30"/>
      <c r="W57" s="30"/>
      <c r="X57" s="30"/>
      <c r="Y57" s="46"/>
      <c r="Z57" s="30"/>
      <c r="AA57" s="30"/>
      <c r="AB57" s="30"/>
      <c r="AC57" s="30"/>
      <c r="AD57" s="30"/>
      <c r="AF57" s="37"/>
      <c r="AG57" s="37"/>
      <c r="AH57" s="37"/>
      <c r="AI57" s="37"/>
      <c r="AJ57" s="37"/>
      <c r="AK57" s="37"/>
      <c r="AL57" s="37"/>
      <c r="AM57" s="37"/>
    </row>
    <row r="58" spans="1:39">
      <c r="B58" s="54" t="s">
        <v>96</v>
      </c>
      <c r="E58" s="30">
        <v>-31791</v>
      </c>
      <c r="G58" s="30">
        <v>173857</v>
      </c>
      <c r="I58" s="30">
        <v>142066</v>
      </c>
      <c r="K58" s="30">
        <v>-14886</v>
      </c>
      <c r="L58" s="30"/>
      <c r="M58" s="30">
        <v>-17756</v>
      </c>
      <c r="N58" s="30"/>
      <c r="O58" s="30">
        <v>-32642</v>
      </c>
      <c r="Q58" s="54" t="s">
        <v>96</v>
      </c>
      <c r="R58" s="10"/>
      <c r="S58" s="10"/>
      <c r="T58" s="30">
        <v>-20300</v>
      </c>
      <c r="U58" s="30"/>
      <c r="V58" s="30">
        <v>4166</v>
      </c>
      <c r="W58" s="30"/>
      <c r="X58" s="30">
        <v>-16134</v>
      </c>
      <c r="Y58" s="46"/>
      <c r="Z58" s="30">
        <v>-66977</v>
      </c>
      <c r="AA58" s="30"/>
      <c r="AB58" s="30">
        <v>160267</v>
      </c>
      <c r="AC58" s="30"/>
      <c r="AD58" s="30">
        <v>93290</v>
      </c>
      <c r="AF58" s="37"/>
      <c r="AG58" s="37"/>
      <c r="AH58" s="37"/>
      <c r="AI58" s="37"/>
      <c r="AJ58" s="37"/>
      <c r="AK58" s="37"/>
      <c r="AL58" s="37"/>
      <c r="AM58" s="37"/>
    </row>
    <row r="59" spans="1:39" ht="1.5" customHeight="1">
      <c r="E59" s="50" t="s">
        <v>18</v>
      </c>
      <c r="F59" s="50"/>
      <c r="G59" s="50" t="s">
        <v>18</v>
      </c>
      <c r="H59" s="50"/>
      <c r="I59" s="50" t="s">
        <v>18</v>
      </c>
      <c r="J59" s="49"/>
      <c r="K59" s="50" t="s">
        <v>18</v>
      </c>
      <c r="L59" s="50"/>
      <c r="M59" s="50" t="s">
        <v>18</v>
      </c>
      <c r="N59" s="50"/>
      <c r="O59" s="50" t="s">
        <v>18</v>
      </c>
      <c r="T59" s="50" t="s">
        <v>18</v>
      </c>
      <c r="U59" s="50"/>
      <c r="V59" s="50" t="s">
        <v>18</v>
      </c>
      <c r="W59" s="50"/>
      <c r="X59" s="50" t="s">
        <v>18</v>
      </c>
      <c r="Y59" s="51"/>
      <c r="Z59" s="50" t="s">
        <v>18</v>
      </c>
      <c r="AA59" s="50"/>
      <c r="AB59" s="50" t="s">
        <v>18</v>
      </c>
      <c r="AC59" s="49"/>
      <c r="AD59" s="50" t="s">
        <v>18</v>
      </c>
      <c r="AF59" s="37"/>
      <c r="AG59" s="37"/>
      <c r="AH59" s="37"/>
      <c r="AI59" s="37"/>
      <c r="AJ59" s="37"/>
      <c r="AK59" s="37"/>
      <c r="AL59" s="37"/>
      <c r="AM59" s="37"/>
    </row>
    <row r="60" spans="1:39" ht="1.5" customHeight="1">
      <c r="E60" s="50" t="s">
        <v>18</v>
      </c>
      <c r="F60" s="50"/>
      <c r="G60" s="50" t="s">
        <v>18</v>
      </c>
      <c r="H60" s="50"/>
      <c r="I60" s="50" t="s">
        <v>18</v>
      </c>
      <c r="J60" s="49"/>
      <c r="K60" s="50" t="s">
        <v>18</v>
      </c>
      <c r="L60" s="50"/>
      <c r="M60" s="50" t="s">
        <v>18</v>
      </c>
      <c r="N60" s="50"/>
      <c r="O60" s="50" t="s">
        <v>18</v>
      </c>
      <c r="T60" s="50" t="s">
        <v>18</v>
      </c>
      <c r="U60" s="50"/>
      <c r="V60" s="50" t="s">
        <v>18</v>
      </c>
      <c r="W60" s="50"/>
      <c r="X60" s="50" t="s">
        <v>18</v>
      </c>
      <c r="Y60" s="51"/>
      <c r="Z60" s="50" t="s">
        <v>18</v>
      </c>
      <c r="AA60" s="50"/>
      <c r="AB60" s="50" t="s">
        <v>18</v>
      </c>
      <c r="AC60" s="50"/>
      <c r="AD60" s="50" t="s">
        <v>18</v>
      </c>
      <c r="AF60" s="37"/>
      <c r="AG60" s="37"/>
      <c r="AH60" s="37"/>
      <c r="AI60" s="37"/>
      <c r="AJ60" s="37"/>
      <c r="AK60" s="37"/>
      <c r="AL60" s="37"/>
      <c r="AM60" s="37"/>
    </row>
    <row r="61" spans="1:39">
      <c r="A61" s="47"/>
      <c r="B61" s="47"/>
      <c r="C61" s="47"/>
      <c r="D61" s="47"/>
      <c r="E61" s="38"/>
      <c r="F61" s="38"/>
      <c r="G61" s="38"/>
      <c r="H61" s="38"/>
      <c r="I61" s="38"/>
      <c r="J61" s="39"/>
      <c r="K61" s="49"/>
      <c r="L61" s="49"/>
      <c r="M61" s="49"/>
      <c r="N61" s="49"/>
      <c r="O61" s="49"/>
      <c r="T61" s="49"/>
      <c r="U61" s="49"/>
      <c r="V61" s="49"/>
      <c r="W61" s="49"/>
      <c r="X61" s="49"/>
      <c r="Y61" s="51"/>
      <c r="Z61" s="50"/>
      <c r="AA61" s="50"/>
      <c r="AB61" s="50"/>
      <c r="AC61" s="50"/>
      <c r="AD61" s="50"/>
      <c r="AF61" s="37"/>
      <c r="AG61" s="37"/>
      <c r="AH61" s="37"/>
      <c r="AI61" s="37"/>
      <c r="AJ61" s="37"/>
      <c r="AK61" s="37"/>
      <c r="AL61" s="37"/>
      <c r="AM61" s="37"/>
    </row>
    <row r="62" spans="1:39">
      <c r="E62" s="33"/>
      <c r="F62" s="33"/>
      <c r="G62" s="33"/>
      <c r="H62" s="33"/>
      <c r="I62" s="33"/>
      <c r="Z62" s="30"/>
      <c r="AA62" s="30"/>
      <c r="AB62" s="30"/>
      <c r="AC62" s="30"/>
      <c r="AF62" s="37"/>
      <c r="AG62" s="37"/>
      <c r="AH62" s="37"/>
      <c r="AI62" s="37"/>
      <c r="AJ62" s="37"/>
      <c r="AK62" s="37"/>
      <c r="AL62" s="37"/>
      <c r="AM62" s="37"/>
    </row>
    <row r="63" spans="1:39">
      <c r="E63" s="33"/>
      <c r="F63" s="33"/>
      <c r="G63" s="33"/>
      <c r="H63" s="33"/>
      <c r="I63" s="33"/>
      <c r="Z63" s="30"/>
      <c r="AA63" s="30"/>
      <c r="AB63" s="30"/>
      <c r="AC63" s="30"/>
      <c r="AF63" s="37"/>
      <c r="AG63" s="37"/>
      <c r="AH63" s="37"/>
      <c r="AI63" s="37"/>
      <c r="AJ63" s="37"/>
      <c r="AK63" s="37"/>
      <c r="AL63" s="37"/>
      <c r="AM63" s="37"/>
    </row>
    <row r="64" spans="1:39">
      <c r="E64" s="33"/>
      <c r="F64" s="33"/>
      <c r="G64" s="33"/>
      <c r="H64" s="33"/>
      <c r="I64" s="33"/>
      <c r="Z64" s="30"/>
      <c r="AA64" s="30"/>
      <c r="AB64" s="30"/>
      <c r="AC64" s="30"/>
      <c r="AF64" s="37"/>
      <c r="AG64" s="37"/>
      <c r="AH64" s="37"/>
      <c r="AI64" s="37"/>
      <c r="AJ64" s="37"/>
      <c r="AK64" s="37"/>
      <c r="AL64" s="37"/>
      <c r="AM64" s="37"/>
    </row>
    <row r="65" spans="1:39">
      <c r="A65" s="37"/>
      <c r="B65" s="37"/>
      <c r="C65" s="37"/>
      <c r="D65" s="37"/>
      <c r="E65" s="33"/>
      <c r="F65" s="33"/>
      <c r="G65" s="33"/>
      <c r="H65" s="33"/>
      <c r="I65" s="33"/>
      <c r="Z65" s="30"/>
      <c r="AA65" s="30"/>
      <c r="AB65" s="30"/>
      <c r="AC65" s="30"/>
      <c r="AD65" s="2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>
      <c r="A66" s="37"/>
      <c r="B66" s="37"/>
      <c r="C66" s="37"/>
      <c r="D66" s="37"/>
      <c r="E66" s="33"/>
      <c r="F66" s="33"/>
      <c r="G66" s="33"/>
      <c r="H66" s="33"/>
      <c r="I66" s="33"/>
      <c r="Z66" s="30"/>
      <c r="AA66" s="30"/>
      <c r="AB66" s="30"/>
      <c r="AC66" s="30"/>
      <c r="AD66" s="2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>
      <c r="A67" s="37"/>
      <c r="B67" s="37"/>
      <c r="C67" s="37"/>
      <c r="D67" s="37"/>
      <c r="E67" s="33"/>
      <c r="F67" s="33"/>
      <c r="G67" s="33"/>
      <c r="H67" s="33"/>
      <c r="I67" s="33"/>
      <c r="Z67" s="30"/>
      <c r="AA67" s="30"/>
      <c r="AB67" s="30"/>
      <c r="AC67" s="30"/>
      <c r="AD67" s="2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>
      <c r="A68" s="37"/>
      <c r="B68" s="37"/>
      <c r="C68" s="37"/>
      <c r="D68" s="37"/>
      <c r="E68" s="33"/>
      <c r="F68" s="33"/>
      <c r="G68" s="33"/>
      <c r="H68" s="33"/>
      <c r="I68" s="33"/>
      <c r="Z68" s="30"/>
      <c r="AA68" s="30"/>
      <c r="AB68" s="30"/>
      <c r="AC68" s="30"/>
      <c r="AD68" s="2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>
      <c r="A69" s="37"/>
      <c r="B69" s="37"/>
      <c r="C69" s="37"/>
      <c r="D69" s="37"/>
      <c r="E69" s="33"/>
      <c r="F69" s="33"/>
      <c r="G69" s="33"/>
      <c r="H69" s="33"/>
      <c r="I69" s="33"/>
      <c r="Z69" s="30"/>
      <c r="AA69" s="30"/>
      <c r="AB69" s="30"/>
      <c r="AC69" s="30"/>
      <c r="AD69" s="2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>
      <c r="A70" s="37"/>
      <c r="B70" s="37"/>
      <c r="C70" s="37"/>
      <c r="D70" s="37"/>
      <c r="E70" s="33"/>
      <c r="F70" s="33"/>
      <c r="G70" s="33"/>
      <c r="H70" s="33"/>
      <c r="I70" s="33"/>
      <c r="Z70" s="30"/>
      <c r="AA70" s="30"/>
      <c r="AB70" s="30"/>
      <c r="AC70" s="30"/>
      <c r="AD70" s="2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>
      <c r="A71" s="37"/>
      <c r="B71" s="37"/>
      <c r="C71" s="37"/>
      <c r="D71" s="37"/>
      <c r="E71" s="33"/>
      <c r="F71" s="33"/>
      <c r="G71" s="33"/>
      <c r="H71" s="33"/>
      <c r="I71" s="33"/>
      <c r="Z71" s="30"/>
      <c r="AA71" s="30"/>
      <c r="AB71" s="30"/>
      <c r="AC71" s="30"/>
      <c r="AD71" s="2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1:39">
      <c r="A72" s="37"/>
      <c r="B72" s="37"/>
      <c r="C72" s="37"/>
      <c r="D72" s="37"/>
      <c r="E72" s="33"/>
      <c r="F72" s="33"/>
      <c r="G72" s="33"/>
      <c r="H72" s="33"/>
      <c r="I72" s="33"/>
      <c r="Z72" s="30"/>
      <c r="AA72" s="30"/>
      <c r="AB72" s="30"/>
      <c r="AC72" s="30"/>
      <c r="AD72" s="2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>
      <c r="A73" s="37"/>
      <c r="B73" s="37"/>
      <c r="C73" s="37"/>
      <c r="D73" s="37"/>
      <c r="E73" s="33"/>
      <c r="F73" s="33"/>
      <c r="G73" s="33"/>
      <c r="H73" s="33"/>
      <c r="I73" s="33"/>
      <c r="Z73" s="30"/>
      <c r="AA73" s="30"/>
      <c r="AB73" s="30"/>
      <c r="AC73" s="30"/>
      <c r="AD73" s="2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>
      <c r="A74" s="37"/>
      <c r="B74" s="37"/>
      <c r="C74" s="37"/>
      <c r="D74" s="37"/>
      <c r="E74" s="33"/>
      <c r="F74" s="33"/>
      <c r="G74" s="33"/>
      <c r="H74" s="33"/>
      <c r="I74" s="33"/>
      <c r="Z74" s="30"/>
      <c r="AA74" s="30"/>
      <c r="AB74" s="30"/>
      <c r="AD74" s="2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>
      <c r="A75" s="37"/>
      <c r="B75" s="37"/>
      <c r="C75" s="37"/>
      <c r="D75" s="37"/>
      <c r="E75" s="33"/>
      <c r="F75" s="33"/>
      <c r="G75" s="33"/>
      <c r="H75" s="33"/>
      <c r="I75" s="33"/>
      <c r="Z75" s="30"/>
      <c r="AA75" s="30"/>
      <c r="AB75" s="30"/>
      <c r="AD75" s="27"/>
      <c r="AE75" s="37"/>
      <c r="AF75" s="37"/>
      <c r="AG75" s="37"/>
      <c r="AH75" s="37"/>
      <c r="AI75" s="37"/>
      <c r="AJ75" s="37"/>
      <c r="AK75" s="37"/>
      <c r="AL75" s="37"/>
      <c r="AM75" s="37"/>
    </row>
    <row r="76" spans="1:39">
      <c r="A76" s="37"/>
      <c r="B76" s="37"/>
      <c r="C76" s="37"/>
      <c r="D76" s="37"/>
      <c r="E76" s="33"/>
      <c r="F76" s="33"/>
      <c r="G76" s="33"/>
      <c r="H76" s="33"/>
      <c r="I76" s="33"/>
      <c r="Z76" s="30"/>
      <c r="AA76" s="30"/>
      <c r="AB76" s="30"/>
      <c r="AD76" s="27"/>
      <c r="AE76" s="37"/>
      <c r="AF76" s="37"/>
      <c r="AG76" s="37"/>
      <c r="AH76" s="37"/>
      <c r="AI76" s="37"/>
      <c r="AJ76" s="37"/>
      <c r="AK76" s="37"/>
      <c r="AL76" s="37"/>
      <c r="AM76" s="37"/>
    </row>
    <row r="77" spans="1:39">
      <c r="A77" s="37"/>
      <c r="B77" s="37"/>
      <c r="C77" s="37"/>
      <c r="D77" s="37"/>
      <c r="E77" s="33"/>
      <c r="F77" s="33"/>
      <c r="G77" s="33"/>
      <c r="H77" s="33"/>
      <c r="I77" s="33"/>
      <c r="Z77" s="30"/>
      <c r="AA77" s="30"/>
      <c r="AB77" s="30"/>
      <c r="AD77" s="27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1:39">
      <c r="A78" s="37"/>
      <c r="B78" s="37"/>
      <c r="C78" s="37"/>
      <c r="D78" s="37"/>
      <c r="E78" s="33"/>
      <c r="F78" s="33"/>
      <c r="G78" s="33"/>
      <c r="H78" s="33"/>
      <c r="I78" s="33"/>
      <c r="Z78" s="30"/>
      <c r="AA78" s="30"/>
      <c r="AB78" s="30"/>
      <c r="AC78" s="30"/>
      <c r="AD78" s="2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1:39">
      <c r="A79" s="37"/>
      <c r="B79" s="37"/>
      <c r="C79" s="37"/>
      <c r="D79" s="37"/>
      <c r="E79" s="33"/>
      <c r="F79" s="33"/>
      <c r="G79" s="33"/>
      <c r="H79" s="33"/>
      <c r="I79" s="33"/>
      <c r="AD79" s="27"/>
      <c r="AE79" s="37"/>
      <c r="AF79" s="37"/>
      <c r="AG79" s="37"/>
      <c r="AH79" s="37"/>
      <c r="AI79" s="37"/>
      <c r="AJ79" s="37"/>
      <c r="AK79" s="37"/>
      <c r="AL79" s="37"/>
      <c r="AM79" s="37"/>
    </row>
    <row r="80" spans="1:39">
      <c r="A80" s="37"/>
      <c r="B80" s="37"/>
      <c r="C80" s="37"/>
      <c r="D80" s="37"/>
      <c r="E80" s="33"/>
      <c r="F80" s="33"/>
      <c r="G80" s="33"/>
      <c r="H80" s="33"/>
      <c r="I80" s="33"/>
      <c r="AD80" s="27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1:39">
      <c r="A81" s="37"/>
      <c r="B81" s="37"/>
      <c r="C81" s="37"/>
      <c r="D81" s="37"/>
      <c r="E81" s="33"/>
      <c r="F81" s="33"/>
      <c r="G81" s="33"/>
      <c r="H81" s="33"/>
      <c r="I81" s="33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>
      <c r="A82" s="37"/>
      <c r="B82" s="37"/>
      <c r="C82" s="37"/>
      <c r="D82" s="37"/>
      <c r="E82" s="33"/>
      <c r="F82" s="33"/>
      <c r="G82" s="33"/>
      <c r="H82" s="33"/>
      <c r="I82" s="33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37"/>
      <c r="AF82" s="37"/>
      <c r="AG82" s="37"/>
      <c r="AH82" s="37"/>
      <c r="AI82" s="37"/>
      <c r="AJ82" s="37"/>
      <c r="AK82" s="37"/>
      <c r="AL82" s="37"/>
      <c r="AM82" s="37"/>
    </row>
    <row r="83" spans="1:39">
      <c r="A83" s="37"/>
      <c r="B83" s="37"/>
      <c r="C83" s="37"/>
      <c r="D83" s="37"/>
      <c r="E83" s="33"/>
      <c r="F83" s="33"/>
      <c r="G83" s="33"/>
      <c r="H83" s="33"/>
      <c r="I83" s="33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37"/>
      <c r="AF83" s="37"/>
      <c r="AG83" s="37"/>
      <c r="AH83" s="37"/>
      <c r="AI83" s="37"/>
      <c r="AJ83" s="37"/>
      <c r="AK83" s="37"/>
      <c r="AL83" s="37"/>
      <c r="AM83" s="37"/>
    </row>
    <row r="84" spans="1:39">
      <c r="A84" s="37"/>
      <c r="B84" s="37"/>
      <c r="C84" s="37"/>
      <c r="D84" s="37"/>
      <c r="E84" s="33"/>
      <c r="F84" s="33"/>
      <c r="G84" s="33"/>
      <c r="H84" s="33"/>
      <c r="I84" s="33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37"/>
      <c r="AF84" s="37"/>
      <c r="AG84" s="37"/>
      <c r="AH84" s="37"/>
      <c r="AI84" s="37"/>
      <c r="AJ84" s="37"/>
      <c r="AK84" s="37"/>
      <c r="AL84" s="37"/>
      <c r="AM84" s="37"/>
    </row>
    <row r="85" spans="1:39">
      <c r="A85" s="37"/>
      <c r="B85" s="37"/>
      <c r="C85" s="37"/>
      <c r="D85" s="37"/>
      <c r="E85" s="33"/>
      <c r="F85" s="33"/>
      <c r="G85" s="33"/>
      <c r="H85" s="33"/>
      <c r="I85" s="33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37"/>
      <c r="AF85" s="37"/>
      <c r="AG85" s="37"/>
      <c r="AH85" s="37"/>
      <c r="AI85" s="37"/>
      <c r="AJ85" s="37"/>
      <c r="AK85" s="37"/>
      <c r="AL85" s="37"/>
      <c r="AM85" s="37"/>
    </row>
    <row r="86" spans="1:39">
      <c r="A86" s="37"/>
      <c r="B86" s="37"/>
      <c r="C86" s="37"/>
      <c r="D86" s="37"/>
      <c r="E86" s="33"/>
      <c r="F86" s="33"/>
      <c r="G86" s="33"/>
      <c r="H86" s="33"/>
      <c r="I86" s="33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37"/>
      <c r="AF86" s="37"/>
      <c r="AG86" s="37"/>
      <c r="AH86" s="37"/>
      <c r="AI86" s="37"/>
      <c r="AJ86" s="37"/>
      <c r="AK86" s="37"/>
      <c r="AL86" s="37"/>
      <c r="AM86" s="37"/>
    </row>
    <row r="87" spans="1:39">
      <c r="A87" s="37"/>
      <c r="B87" s="37"/>
      <c r="C87" s="37"/>
      <c r="D87" s="37"/>
      <c r="E87" s="33"/>
      <c r="F87" s="33"/>
      <c r="G87" s="33"/>
      <c r="H87" s="33"/>
      <c r="I87" s="33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37"/>
      <c r="AF87" s="37"/>
      <c r="AG87" s="37"/>
      <c r="AH87" s="37"/>
      <c r="AI87" s="37"/>
      <c r="AJ87" s="37"/>
      <c r="AK87" s="37"/>
      <c r="AL87" s="37"/>
      <c r="AM87" s="37"/>
    </row>
    <row r="88" spans="1:39">
      <c r="A88" s="37"/>
      <c r="B88" s="37"/>
      <c r="C88" s="37"/>
      <c r="D88" s="37"/>
      <c r="E88" s="33"/>
      <c r="F88" s="33"/>
      <c r="G88" s="33"/>
      <c r="H88" s="33"/>
      <c r="I88" s="33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1:39">
      <c r="A89" s="37"/>
      <c r="B89" s="37"/>
      <c r="C89" s="37"/>
      <c r="D89" s="37"/>
      <c r="E89" s="33"/>
      <c r="F89" s="33"/>
      <c r="G89" s="33"/>
      <c r="H89" s="33"/>
      <c r="I89" s="33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1:39">
      <c r="A90" s="37"/>
      <c r="B90" s="37"/>
      <c r="C90" s="37"/>
      <c r="D90" s="37"/>
      <c r="E90" s="33"/>
      <c r="F90" s="33"/>
      <c r="G90" s="33"/>
      <c r="H90" s="33"/>
      <c r="I90" s="33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37"/>
      <c r="AF90" s="37"/>
      <c r="AG90" s="37"/>
      <c r="AH90" s="37"/>
      <c r="AI90" s="37"/>
      <c r="AJ90" s="37"/>
      <c r="AK90" s="37"/>
      <c r="AL90" s="37"/>
      <c r="AM90" s="37"/>
    </row>
    <row r="91" spans="1:39">
      <c r="A91" s="37"/>
      <c r="B91" s="37"/>
      <c r="C91" s="37"/>
      <c r="D91" s="37"/>
      <c r="E91" s="33"/>
      <c r="F91" s="33"/>
      <c r="G91" s="33"/>
      <c r="H91" s="33"/>
      <c r="I91" s="33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37"/>
      <c r="AF91" s="37"/>
      <c r="AG91" s="37"/>
      <c r="AH91" s="37"/>
      <c r="AI91" s="37"/>
      <c r="AJ91" s="37"/>
      <c r="AK91" s="37"/>
      <c r="AL91" s="37"/>
      <c r="AM91" s="37"/>
    </row>
    <row r="92" spans="1:39">
      <c r="A92" s="37"/>
      <c r="B92" s="37"/>
      <c r="C92" s="37"/>
      <c r="D92" s="37"/>
      <c r="E92" s="33"/>
      <c r="F92" s="33"/>
      <c r="G92" s="33"/>
      <c r="H92" s="33"/>
      <c r="I92" s="33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37"/>
      <c r="AF92" s="37"/>
      <c r="AG92" s="37"/>
      <c r="AH92" s="37"/>
      <c r="AI92" s="37"/>
      <c r="AJ92" s="37"/>
      <c r="AK92" s="37"/>
      <c r="AL92" s="37"/>
      <c r="AM92" s="37"/>
    </row>
    <row r="93" spans="1:39">
      <c r="A93" s="37"/>
      <c r="B93" s="37"/>
      <c r="C93" s="37"/>
      <c r="D93" s="37"/>
      <c r="E93" s="33"/>
      <c r="F93" s="33"/>
      <c r="G93" s="33"/>
      <c r="H93" s="33"/>
      <c r="I93" s="33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37"/>
      <c r="AF93" s="37"/>
      <c r="AG93" s="37"/>
      <c r="AH93" s="37"/>
      <c r="AI93" s="37"/>
      <c r="AJ93" s="37"/>
      <c r="AK93" s="37"/>
      <c r="AL93" s="37"/>
      <c r="AM93" s="37"/>
    </row>
    <row r="94" spans="1:39">
      <c r="A94" s="37"/>
      <c r="B94" s="37"/>
      <c r="C94" s="37"/>
      <c r="D94" s="37"/>
      <c r="E94" s="33"/>
      <c r="F94" s="33"/>
      <c r="G94" s="33"/>
      <c r="H94" s="33"/>
      <c r="I94" s="33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37"/>
      <c r="AF94" s="37"/>
      <c r="AG94" s="37"/>
      <c r="AH94" s="37"/>
      <c r="AI94" s="37"/>
      <c r="AJ94" s="37"/>
      <c r="AK94" s="37"/>
      <c r="AL94" s="37"/>
      <c r="AM94" s="37"/>
    </row>
    <row r="95" spans="1:39">
      <c r="A95" s="37"/>
      <c r="B95" s="37"/>
      <c r="C95" s="37"/>
      <c r="D95" s="37"/>
      <c r="E95" s="33"/>
      <c r="F95" s="33"/>
      <c r="G95" s="33"/>
      <c r="H95" s="33"/>
      <c r="I95" s="33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37"/>
      <c r="AF95" s="37"/>
      <c r="AG95" s="37"/>
      <c r="AH95" s="37"/>
      <c r="AI95" s="37"/>
      <c r="AJ95" s="37"/>
      <c r="AK95" s="37"/>
      <c r="AL95" s="37"/>
      <c r="AM95" s="37"/>
    </row>
    <row r="96" spans="1:39">
      <c r="A96" s="37"/>
      <c r="B96" s="37"/>
      <c r="C96" s="37"/>
      <c r="D96" s="37"/>
      <c r="E96" s="33"/>
      <c r="F96" s="33"/>
      <c r="G96" s="33"/>
      <c r="H96" s="33"/>
      <c r="I96" s="33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37"/>
      <c r="AF96" s="37"/>
      <c r="AG96" s="37"/>
      <c r="AH96" s="37"/>
      <c r="AI96" s="37"/>
      <c r="AJ96" s="37"/>
      <c r="AK96" s="37"/>
      <c r="AL96" s="37"/>
      <c r="AM96" s="37"/>
    </row>
    <row r="97" spans="1:39">
      <c r="E97" s="33"/>
      <c r="F97" s="33"/>
      <c r="G97" s="33"/>
      <c r="H97" s="33"/>
      <c r="I97" s="33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37"/>
      <c r="AF97" s="37"/>
      <c r="AG97" s="37"/>
      <c r="AH97" s="37"/>
      <c r="AI97" s="37"/>
      <c r="AJ97" s="37"/>
      <c r="AK97" s="37"/>
      <c r="AL97" s="37"/>
      <c r="AM97" s="37"/>
    </row>
    <row r="98" spans="1:39">
      <c r="E98" s="33"/>
      <c r="F98" s="33"/>
      <c r="G98" s="33"/>
      <c r="H98" s="33"/>
      <c r="I98" s="3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37"/>
      <c r="AF98" s="37"/>
      <c r="AG98" s="37"/>
      <c r="AH98" s="37"/>
      <c r="AI98" s="37"/>
      <c r="AJ98" s="37"/>
      <c r="AK98" s="37"/>
      <c r="AL98" s="37"/>
      <c r="AM98" s="37"/>
    </row>
    <row r="99" spans="1:39">
      <c r="E99" s="33"/>
      <c r="F99" s="33"/>
      <c r="G99" s="33"/>
      <c r="H99" s="33"/>
      <c r="I99" s="33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37"/>
      <c r="AF99" s="37"/>
      <c r="AG99" s="37"/>
      <c r="AH99" s="37"/>
      <c r="AI99" s="37"/>
      <c r="AJ99" s="37"/>
      <c r="AK99" s="37"/>
      <c r="AL99" s="37"/>
      <c r="AM99" s="37"/>
    </row>
    <row r="100" spans="1:39">
      <c r="E100" s="33"/>
      <c r="F100" s="33"/>
      <c r="G100" s="33"/>
      <c r="H100" s="33"/>
      <c r="I100" s="33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37"/>
      <c r="AF100" s="37"/>
      <c r="AG100" s="37"/>
      <c r="AH100" s="37"/>
      <c r="AI100" s="37"/>
      <c r="AJ100" s="37"/>
      <c r="AK100" s="37"/>
      <c r="AL100" s="37"/>
      <c r="AM100" s="37"/>
    </row>
    <row r="101" spans="1:39">
      <c r="E101" s="33"/>
      <c r="F101" s="33"/>
      <c r="G101" s="33"/>
      <c r="H101" s="33"/>
      <c r="I101" s="33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37"/>
      <c r="AF101" s="37"/>
      <c r="AG101" s="37"/>
      <c r="AH101" s="37"/>
      <c r="AI101" s="37"/>
      <c r="AJ101" s="37"/>
      <c r="AK101" s="37"/>
      <c r="AL101" s="37"/>
      <c r="AM101" s="37"/>
    </row>
    <row r="102" spans="1:39">
      <c r="E102" s="33"/>
      <c r="F102" s="33"/>
      <c r="G102" s="33"/>
      <c r="H102" s="33"/>
      <c r="I102" s="33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37"/>
      <c r="AF102" s="37"/>
      <c r="AG102" s="37"/>
      <c r="AH102" s="37"/>
      <c r="AI102" s="37"/>
      <c r="AJ102" s="37"/>
      <c r="AK102" s="37"/>
      <c r="AL102" s="37"/>
      <c r="AM102" s="37"/>
    </row>
    <row r="103" spans="1:39">
      <c r="E103" s="33"/>
      <c r="F103" s="33"/>
      <c r="G103" s="33"/>
      <c r="H103" s="33"/>
      <c r="I103" s="33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37"/>
      <c r="AF103" s="37"/>
      <c r="AG103" s="37"/>
      <c r="AH103" s="37"/>
      <c r="AI103" s="37"/>
      <c r="AJ103" s="37"/>
      <c r="AK103" s="37"/>
      <c r="AL103" s="37"/>
      <c r="AM103" s="37"/>
    </row>
    <row r="104" spans="1:39">
      <c r="E104" s="33"/>
      <c r="F104" s="33"/>
      <c r="G104" s="33"/>
      <c r="H104" s="33"/>
      <c r="I104" s="33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37"/>
      <c r="AF104" s="37"/>
      <c r="AG104" s="37"/>
      <c r="AH104" s="37"/>
      <c r="AI104" s="37"/>
      <c r="AJ104" s="37"/>
      <c r="AK104" s="37"/>
      <c r="AL104" s="37"/>
      <c r="AM104" s="37"/>
    </row>
    <row r="105" spans="1:39">
      <c r="E105" s="33"/>
      <c r="F105" s="33"/>
      <c r="G105" s="33"/>
      <c r="H105" s="33"/>
      <c r="I105" s="33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37"/>
      <c r="AF105" s="37"/>
      <c r="AG105" s="37"/>
      <c r="AH105" s="37"/>
      <c r="AI105" s="37"/>
      <c r="AJ105" s="37"/>
      <c r="AK105" s="37"/>
      <c r="AL105" s="37"/>
      <c r="AM105" s="37"/>
    </row>
    <row r="106" spans="1:39">
      <c r="E106" s="33"/>
      <c r="F106" s="33"/>
      <c r="G106" s="33"/>
      <c r="H106" s="33"/>
      <c r="I106" s="33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37"/>
      <c r="AF106" s="37"/>
      <c r="AG106" s="37"/>
      <c r="AH106" s="37"/>
      <c r="AI106" s="37"/>
      <c r="AJ106" s="37"/>
      <c r="AK106" s="37"/>
      <c r="AL106" s="37"/>
      <c r="AM106" s="37"/>
    </row>
    <row r="107" spans="1:39">
      <c r="E107" s="33"/>
      <c r="F107" s="33"/>
      <c r="G107" s="33"/>
      <c r="H107" s="33"/>
      <c r="I107" s="33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37"/>
      <c r="AF107" s="37"/>
      <c r="AG107" s="37"/>
      <c r="AH107" s="37"/>
      <c r="AI107" s="37"/>
      <c r="AJ107" s="37"/>
      <c r="AK107" s="37"/>
      <c r="AL107" s="37"/>
      <c r="AM107" s="37"/>
    </row>
    <row r="108" spans="1:39">
      <c r="A108" s="47"/>
      <c r="B108" s="47"/>
      <c r="C108" s="47"/>
      <c r="D108" s="47"/>
      <c r="E108" s="32"/>
      <c r="F108" s="32"/>
      <c r="G108" s="32"/>
      <c r="H108" s="32"/>
      <c r="I108" s="32"/>
      <c r="J108" s="48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37"/>
      <c r="AF108" s="37"/>
      <c r="AG108" s="37"/>
      <c r="AH108" s="37"/>
      <c r="AI108" s="37"/>
      <c r="AJ108" s="37"/>
      <c r="AK108" s="37"/>
      <c r="AL108" s="37"/>
      <c r="AM108" s="37"/>
    </row>
    <row r="109" spans="1:39">
      <c r="E109" s="33"/>
      <c r="F109" s="33"/>
      <c r="G109" s="33"/>
      <c r="H109" s="33"/>
      <c r="I109" s="33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37"/>
      <c r="AF109" s="37"/>
      <c r="AG109" s="37"/>
      <c r="AH109" s="37"/>
      <c r="AI109" s="37"/>
      <c r="AJ109" s="37"/>
      <c r="AK109" s="37"/>
      <c r="AL109" s="37"/>
      <c r="AM109" s="37"/>
    </row>
    <row r="110" spans="1:39">
      <c r="E110" s="33"/>
      <c r="F110" s="33"/>
      <c r="G110" s="33"/>
      <c r="H110" s="33"/>
      <c r="I110" s="33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39">
      <c r="E111" s="33"/>
      <c r="F111" s="33"/>
      <c r="G111" s="33"/>
      <c r="H111" s="33"/>
      <c r="I111" s="33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spans="1:39">
      <c r="E112" s="33"/>
      <c r="F112" s="33"/>
      <c r="G112" s="33"/>
      <c r="H112" s="33"/>
      <c r="I112" s="33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39">
      <c r="A113" s="37"/>
      <c r="B113" s="37"/>
      <c r="C113" s="37"/>
      <c r="D113" s="37"/>
      <c r="E113" s="33"/>
      <c r="F113" s="33"/>
      <c r="G113" s="33"/>
      <c r="H113" s="33"/>
      <c r="I113" s="33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39">
      <c r="A114" s="37"/>
      <c r="B114" s="37"/>
      <c r="C114" s="37"/>
      <c r="D114" s="37"/>
      <c r="E114" s="33"/>
      <c r="F114" s="33"/>
      <c r="G114" s="33"/>
      <c r="H114" s="33"/>
      <c r="I114" s="33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39">
      <c r="A115" s="37"/>
      <c r="B115" s="37"/>
      <c r="C115" s="37"/>
      <c r="D115" s="37"/>
      <c r="E115" s="33"/>
      <c r="F115" s="33"/>
      <c r="G115" s="33"/>
      <c r="H115" s="33"/>
      <c r="I115" s="33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39">
      <c r="A116" s="37"/>
      <c r="B116" s="37"/>
      <c r="C116" s="37"/>
      <c r="D116" s="37"/>
      <c r="E116" s="33"/>
      <c r="F116" s="33"/>
      <c r="G116" s="33"/>
      <c r="H116" s="33"/>
      <c r="I116" s="33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39">
      <c r="A117" s="37"/>
      <c r="B117" s="37"/>
      <c r="C117" s="37"/>
      <c r="D117" s="37"/>
      <c r="E117" s="33"/>
      <c r="F117" s="33"/>
      <c r="G117" s="33"/>
      <c r="H117" s="33"/>
      <c r="I117" s="33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39">
      <c r="A118" s="37"/>
      <c r="B118" s="37"/>
      <c r="C118" s="37"/>
      <c r="D118" s="37"/>
      <c r="E118" s="33"/>
      <c r="F118" s="33"/>
      <c r="G118" s="33"/>
      <c r="H118" s="33"/>
      <c r="I118" s="33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39">
      <c r="A119" s="37"/>
      <c r="B119" s="37"/>
      <c r="C119" s="37"/>
      <c r="D119" s="37"/>
      <c r="E119" s="33"/>
      <c r="F119" s="33"/>
      <c r="G119" s="33"/>
      <c r="H119" s="33"/>
      <c r="I119" s="33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39">
      <c r="A120" s="37"/>
      <c r="B120" s="37"/>
      <c r="C120" s="37"/>
      <c r="D120" s="37"/>
      <c r="E120" s="33"/>
      <c r="F120" s="33"/>
      <c r="G120" s="33"/>
      <c r="H120" s="33"/>
      <c r="I120" s="33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spans="1:39">
      <c r="A121" s="37"/>
      <c r="B121" s="37"/>
      <c r="C121" s="37"/>
      <c r="D121" s="37"/>
      <c r="E121" s="33"/>
      <c r="F121" s="33"/>
      <c r="G121" s="33"/>
      <c r="H121" s="33"/>
      <c r="I121" s="33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spans="1:39">
      <c r="A122" s="37"/>
      <c r="B122" s="37"/>
      <c r="C122" s="37"/>
      <c r="D122" s="37"/>
      <c r="E122" s="33"/>
      <c r="F122" s="33"/>
      <c r="G122" s="33"/>
      <c r="H122" s="33"/>
      <c r="I122" s="33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spans="1:39">
      <c r="A123" s="37"/>
      <c r="B123" s="37"/>
      <c r="C123" s="37"/>
      <c r="D123" s="37"/>
      <c r="E123" s="33"/>
      <c r="F123" s="33"/>
      <c r="G123" s="33"/>
      <c r="H123" s="33"/>
      <c r="I123" s="33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39">
      <c r="A124" s="37"/>
      <c r="B124" s="37"/>
      <c r="C124" s="37"/>
      <c r="D124" s="37"/>
      <c r="E124" s="33"/>
      <c r="F124" s="33"/>
      <c r="G124" s="33"/>
      <c r="H124" s="33"/>
      <c r="I124" s="33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39">
      <c r="A125" s="37"/>
      <c r="B125" s="37"/>
      <c r="C125" s="37"/>
      <c r="D125" s="37"/>
      <c r="E125" s="33"/>
      <c r="F125" s="33"/>
      <c r="G125" s="33"/>
      <c r="H125" s="33"/>
      <c r="I125" s="33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spans="1:39">
      <c r="A126" s="37"/>
      <c r="B126" s="37"/>
      <c r="C126" s="37"/>
      <c r="D126" s="37"/>
      <c r="E126" s="33"/>
      <c r="F126" s="33"/>
      <c r="G126" s="33"/>
      <c r="H126" s="33"/>
      <c r="I126" s="33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spans="1:39">
      <c r="A127" s="37"/>
      <c r="B127" s="37"/>
      <c r="C127" s="37"/>
      <c r="D127" s="37"/>
      <c r="E127" s="33"/>
      <c r="F127" s="33"/>
      <c r="G127" s="33"/>
      <c r="H127" s="33"/>
      <c r="I127" s="33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spans="1:39">
      <c r="A128" s="37"/>
      <c r="B128" s="37"/>
      <c r="C128" s="37"/>
      <c r="D128" s="37"/>
      <c r="E128" s="33"/>
      <c r="F128" s="33"/>
      <c r="G128" s="33"/>
      <c r="H128" s="33"/>
      <c r="I128" s="3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spans="1:39">
      <c r="A129" s="37"/>
      <c r="B129" s="37"/>
      <c r="C129" s="37"/>
      <c r="D129" s="37"/>
      <c r="E129" s="33"/>
      <c r="F129" s="33"/>
      <c r="G129" s="33"/>
      <c r="H129" s="33"/>
      <c r="I129" s="33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spans="1:39">
      <c r="A130" s="37"/>
      <c r="B130" s="37"/>
      <c r="C130" s="37"/>
      <c r="D130" s="37"/>
      <c r="E130" s="33"/>
      <c r="F130" s="33"/>
      <c r="G130" s="33"/>
      <c r="H130" s="33"/>
      <c r="I130" s="33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spans="1:39">
      <c r="A131" s="37"/>
      <c r="B131" s="37"/>
      <c r="C131" s="37"/>
      <c r="D131" s="37"/>
      <c r="E131" s="33"/>
      <c r="F131" s="33"/>
      <c r="G131" s="33"/>
      <c r="H131" s="33"/>
      <c r="I131" s="33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spans="1:39">
      <c r="A132" s="37"/>
      <c r="B132" s="37"/>
      <c r="C132" s="37"/>
      <c r="D132" s="37"/>
      <c r="E132" s="33"/>
      <c r="F132" s="33"/>
      <c r="G132" s="33"/>
      <c r="H132" s="33"/>
      <c r="I132" s="33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spans="1:39">
      <c r="A133" s="37"/>
      <c r="B133" s="37"/>
      <c r="C133" s="37"/>
      <c r="D133" s="37"/>
      <c r="E133" s="33"/>
      <c r="F133" s="33"/>
      <c r="G133" s="33"/>
      <c r="H133" s="33"/>
      <c r="I133" s="33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spans="1:39">
      <c r="A134" s="37"/>
      <c r="B134" s="37"/>
      <c r="C134" s="37"/>
      <c r="D134" s="37"/>
      <c r="E134" s="33"/>
      <c r="F134" s="33"/>
      <c r="G134" s="33"/>
      <c r="H134" s="33"/>
      <c r="I134" s="33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spans="1:39">
      <c r="A135" s="37"/>
      <c r="B135" s="37"/>
      <c r="C135" s="37"/>
      <c r="D135" s="37"/>
      <c r="E135" s="33"/>
      <c r="F135" s="33"/>
      <c r="G135" s="33"/>
      <c r="H135" s="33"/>
      <c r="I135" s="33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spans="1:39">
      <c r="A136" s="37"/>
      <c r="B136" s="37"/>
      <c r="C136" s="37"/>
      <c r="D136" s="37"/>
      <c r="E136" s="33"/>
      <c r="F136" s="33"/>
      <c r="G136" s="33"/>
      <c r="H136" s="33"/>
      <c r="I136" s="33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spans="1:39">
      <c r="A137" s="37"/>
      <c r="B137" s="37"/>
      <c r="C137" s="37"/>
      <c r="D137" s="37"/>
      <c r="E137" s="33"/>
      <c r="F137" s="33"/>
      <c r="G137" s="33"/>
      <c r="H137" s="33"/>
      <c r="I137" s="33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37"/>
      <c r="AF137" s="37"/>
      <c r="AG137" s="37"/>
      <c r="AH137" s="37"/>
      <c r="AI137" s="37"/>
      <c r="AJ137" s="37"/>
      <c r="AK137" s="37"/>
      <c r="AL137" s="37"/>
      <c r="AM137" s="37"/>
    </row>
    <row r="138" spans="1:39">
      <c r="A138" s="37"/>
      <c r="B138" s="37"/>
      <c r="C138" s="37"/>
      <c r="D138" s="37"/>
      <c r="E138" s="33"/>
      <c r="F138" s="33"/>
      <c r="G138" s="33"/>
      <c r="H138" s="33"/>
      <c r="I138" s="33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spans="1:39">
      <c r="A139" s="37"/>
      <c r="B139" s="37"/>
      <c r="C139" s="37"/>
      <c r="D139" s="37"/>
      <c r="E139" s="33"/>
      <c r="F139" s="33"/>
      <c r="G139" s="33"/>
      <c r="H139" s="33"/>
      <c r="I139" s="33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spans="1:39">
      <c r="A140" s="37"/>
      <c r="B140" s="37"/>
      <c r="C140" s="37"/>
      <c r="D140" s="37"/>
      <c r="E140" s="33"/>
      <c r="F140" s="33"/>
      <c r="G140" s="33"/>
      <c r="H140" s="33"/>
      <c r="I140" s="33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spans="1:39">
      <c r="A141" s="37"/>
      <c r="B141" s="37"/>
      <c r="C141" s="37"/>
      <c r="D141" s="37"/>
      <c r="E141" s="33"/>
      <c r="F141" s="33"/>
      <c r="G141" s="33"/>
      <c r="H141" s="33"/>
      <c r="I141" s="33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spans="1:39">
      <c r="A142" s="37"/>
      <c r="B142" s="37"/>
      <c r="C142" s="37"/>
      <c r="D142" s="37"/>
      <c r="E142" s="33"/>
      <c r="F142" s="33"/>
      <c r="G142" s="33"/>
      <c r="H142" s="33"/>
      <c r="I142" s="33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37"/>
      <c r="AF142" s="37"/>
      <c r="AG142" s="37"/>
      <c r="AH142" s="37"/>
      <c r="AI142" s="37"/>
      <c r="AJ142" s="37"/>
      <c r="AK142" s="37"/>
      <c r="AL142" s="37"/>
      <c r="AM142" s="37"/>
    </row>
    <row r="143" spans="1:39">
      <c r="A143" s="37"/>
      <c r="B143" s="37"/>
      <c r="C143" s="37"/>
      <c r="D143" s="37"/>
      <c r="E143" s="33"/>
      <c r="F143" s="33"/>
      <c r="G143" s="33"/>
      <c r="H143" s="33"/>
      <c r="I143" s="33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spans="1:39">
      <c r="A144" s="37"/>
      <c r="B144" s="37"/>
      <c r="C144" s="37"/>
      <c r="D144" s="37"/>
      <c r="E144" s="33"/>
      <c r="F144" s="33"/>
      <c r="G144" s="33"/>
      <c r="H144" s="33"/>
      <c r="I144" s="33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spans="1:39">
      <c r="A145" s="37"/>
      <c r="B145" s="37"/>
      <c r="C145" s="37"/>
      <c r="D145" s="37"/>
      <c r="E145" s="33"/>
      <c r="F145" s="33"/>
      <c r="G145" s="33"/>
      <c r="H145" s="33"/>
      <c r="I145" s="33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spans="1:39">
      <c r="A146" s="37"/>
      <c r="B146" s="37"/>
      <c r="C146" s="37"/>
      <c r="D146" s="37"/>
      <c r="E146" s="33"/>
      <c r="F146" s="33"/>
      <c r="G146" s="33"/>
      <c r="H146" s="33"/>
      <c r="I146" s="33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spans="1:39">
      <c r="A147" s="37"/>
      <c r="B147" s="37"/>
      <c r="C147" s="37"/>
      <c r="D147" s="37"/>
      <c r="E147" s="33"/>
      <c r="F147" s="33"/>
      <c r="G147" s="33"/>
      <c r="H147" s="33"/>
      <c r="I147" s="33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spans="1:39">
      <c r="A148" s="37"/>
      <c r="B148" s="37"/>
      <c r="C148" s="37"/>
      <c r="D148" s="37"/>
      <c r="E148" s="33"/>
      <c r="F148" s="33"/>
      <c r="G148" s="33"/>
      <c r="H148" s="33"/>
      <c r="I148" s="33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spans="1:39">
      <c r="A149" s="37"/>
      <c r="B149" s="37"/>
      <c r="C149" s="37"/>
      <c r="D149" s="37"/>
      <c r="E149" s="33"/>
      <c r="F149" s="33"/>
      <c r="G149" s="33"/>
      <c r="H149" s="33"/>
      <c r="I149" s="33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spans="1:39">
      <c r="A150" s="37"/>
      <c r="B150" s="37"/>
      <c r="C150" s="37"/>
      <c r="D150" s="37"/>
      <c r="E150" s="33"/>
      <c r="F150" s="33"/>
      <c r="G150" s="33"/>
      <c r="H150" s="33"/>
      <c r="I150" s="33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spans="1:39">
      <c r="A151" s="37"/>
      <c r="B151" s="37"/>
      <c r="C151" s="37"/>
      <c r="D151" s="37"/>
      <c r="E151" s="33"/>
      <c r="F151" s="33"/>
      <c r="G151" s="33"/>
      <c r="H151" s="33"/>
      <c r="I151" s="33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spans="1:39">
      <c r="A152" s="37"/>
      <c r="B152" s="37"/>
      <c r="C152" s="37"/>
      <c r="D152" s="37"/>
      <c r="E152" s="33"/>
      <c r="F152" s="33"/>
      <c r="G152" s="33"/>
      <c r="H152" s="33"/>
      <c r="I152" s="33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37"/>
      <c r="AF152" s="37"/>
      <c r="AG152" s="37"/>
      <c r="AH152" s="37"/>
      <c r="AI152" s="37"/>
      <c r="AJ152" s="37"/>
      <c r="AK152" s="37"/>
      <c r="AL152" s="37"/>
      <c r="AM152" s="37"/>
    </row>
    <row r="153" spans="1:39">
      <c r="A153" s="37"/>
      <c r="B153" s="37"/>
      <c r="C153" s="37"/>
      <c r="D153" s="37"/>
      <c r="E153" s="33"/>
      <c r="F153" s="33"/>
      <c r="G153" s="33"/>
      <c r="H153" s="33"/>
      <c r="I153" s="33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spans="1:39">
      <c r="A154" s="37"/>
      <c r="B154" s="37"/>
      <c r="C154" s="37"/>
      <c r="D154" s="37"/>
      <c r="E154" s="33"/>
      <c r="F154" s="33"/>
      <c r="G154" s="33"/>
      <c r="H154" s="33"/>
      <c r="I154" s="33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spans="1:39">
      <c r="A155" s="37"/>
      <c r="B155" s="37"/>
      <c r="C155" s="37"/>
      <c r="D155" s="37"/>
      <c r="E155" s="33"/>
      <c r="F155" s="33"/>
      <c r="G155" s="33"/>
      <c r="H155" s="33"/>
      <c r="I155" s="33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spans="1:39">
      <c r="A156" s="37"/>
      <c r="B156" s="37"/>
      <c r="C156" s="37"/>
      <c r="D156" s="37"/>
      <c r="E156" s="33"/>
      <c r="F156" s="33"/>
      <c r="G156" s="33"/>
      <c r="H156" s="33"/>
      <c r="I156" s="33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spans="1:39">
      <c r="A157" s="37"/>
      <c r="B157" s="37"/>
      <c r="C157" s="37"/>
      <c r="D157" s="37"/>
      <c r="E157" s="33"/>
      <c r="F157" s="33"/>
      <c r="G157" s="33"/>
      <c r="H157" s="33"/>
      <c r="I157" s="33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spans="1:39">
      <c r="A158" s="37"/>
      <c r="B158" s="37"/>
      <c r="C158" s="37"/>
      <c r="D158" s="37"/>
      <c r="E158" s="33"/>
      <c r="F158" s="33"/>
      <c r="G158" s="33"/>
      <c r="H158" s="33"/>
      <c r="I158" s="33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spans="1:39">
      <c r="A159" s="37"/>
      <c r="B159" s="37"/>
      <c r="C159" s="37"/>
      <c r="D159" s="37"/>
      <c r="E159" s="33"/>
      <c r="F159" s="33"/>
      <c r="G159" s="33"/>
      <c r="H159" s="33"/>
      <c r="I159" s="33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 spans="1:39">
      <c r="A160" s="37"/>
      <c r="B160" s="37"/>
      <c r="C160" s="37"/>
      <c r="D160" s="37"/>
      <c r="E160" s="33"/>
      <c r="F160" s="33"/>
      <c r="G160" s="33"/>
      <c r="H160" s="33"/>
      <c r="I160" s="33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spans="1:39">
      <c r="A161" s="37"/>
      <c r="B161" s="37"/>
      <c r="C161" s="37"/>
      <c r="D161" s="37"/>
      <c r="E161" s="33"/>
      <c r="F161" s="33"/>
      <c r="G161" s="33"/>
      <c r="H161" s="33"/>
      <c r="I161" s="33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spans="1:39">
      <c r="A162" s="37"/>
      <c r="B162" s="37"/>
      <c r="C162" s="37"/>
      <c r="D162" s="37"/>
      <c r="E162" s="33"/>
      <c r="F162" s="33"/>
      <c r="G162" s="33"/>
      <c r="H162" s="33"/>
      <c r="I162" s="33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spans="1:39">
      <c r="A163" s="37"/>
      <c r="B163" s="37"/>
      <c r="C163" s="37"/>
      <c r="D163" s="37"/>
      <c r="E163" s="33"/>
      <c r="F163" s="33"/>
      <c r="G163" s="33"/>
      <c r="H163" s="33"/>
      <c r="I163" s="33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spans="1:39">
      <c r="A164" s="37"/>
      <c r="B164" s="37"/>
      <c r="C164" s="37"/>
      <c r="D164" s="37"/>
      <c r="E164" s="33"/>
      <c r="F164" s="33"/>
      <c r="G164" s="33"/>
      <c r="H164" s="33"/>
      <c r="I164" s="33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spans="1:39">
      <c r="A165" s="37"/>
      <c r="B165" s="37"/>
      <c r="C165" s="37"/>
      <c r="D165" s="37"/>
      <c r="E165" s="33"/>
      <c r="F165" s="33"/>
      <c r="G165" s="33"/>
      <c r="H165" s="33"/>
      <c r="I165" s="33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spans="1:39">
      <c r="A166" s="37"/>
      <c r="B166" s="37"/>
      <c r="C166" s="37"/>
      <c r="D166" s="37"/>
      <c r="E166" s="33"/>
      <c r="F166" s="33"/>
      <c r="G166" s="33"/>
      <c r="H166" s="33"/>
      <c r="I166" s="33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37"/>
      <c r="AF166" s="37"/>
      <c r="AG166" s="37"/>
      <c r="AH166" s="37"/>
      <c r="AI166" s="37"/>
      <c r="AJ166" s="37"/>
      <c r="AK166" s="37"/>
      <c r="AL166" s="37"/>
      <c r="AM166" s="37"/>
    </row>
    <row r="167" spans="1:39">
      <c r="A167" s="37"/>
      <c r="B167" s="37"/>
      <c r="C167" s="37"/>
      <c r="D167" s="37"/>
      <c r="E167" s="33"/>
      <c r="F167" s="33"/>
      <c r="G167" s="33"/>
      <c r="H167" s="33"/>
      <c r="I167" s="33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>
      <c r="A168" s="37"/>
      <c r="B168" s="37"/>
      <c r="C168" s="37"/>
      <c r="D168" s="37"/>
      <c r="E168" s="33"/>
      <c r="F168" s="33"/>
      <c r="G168" s="33"/>
      <c r="H168" s="33"/>
      <c r="I168" s="33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spans="1:39">
      <c r="A169" s="37"/>
      <c r="B169" s="37"/>
      <c r="C169" s="37"/>
      <c r="D169" s="37"/>
      <c r="E169" s="33"/>
      <c r="F169" s="33"/>
      <c r="G169" s="33"/>
      <c r="H169" s="33"/>
      <c r="I169" s="33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37"/>
      <c r="AF169" s="37"/>
      <c r="AG169" s="37"/>
      <c r="AH169" s="37"/>
      <c r="AI169" s="37"/>
      <c r="AJ169" s="37"/>
      <c r="AK169" s="37"/>
      <c r="AL169" s="37"/>
      <c r="AM169" s="37"/>
    </row>
    <row r="170" spans="1:39">
      <c r="A170" s="37"/>
      <c r="B170" s="37"/>
      <c r="C170" s="37"/>
      <c r="D170" s="37"/>
      <c r="E170" s="33"/>
      <c r="F170" s="33"/>
      <c r="G170" s="33"/>
      <c r="H170" s="33"/>
      <c r="I170" s="33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37"/>
      <c r="AF170" s="37"/>
      <c r="AG170" s="37"/>
      <c r="AH170" s="37"/>
      <c r="AI170" s="37"/>
      <c r="AJ170" s="37"/>
      <c r="AK170" s="37"/>
      <c r="AL170" s="37"/>
      <c r="AM170" s="37"/>
    </row>
    <row r="171" spans="1:39">
      <c r="A171" s="37"/>
      <c r="B171" s="37"/>
      <c r="C171" s="37"/>
      <c r="D171" s="37"/>
      <c r="E171" s="33"/>
      <c r="F171" s="33"/>
      <c r="G171" s="33"/>
      <c r="H171" s="33"/>
      <c r="I171" s="33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spans="1:39">
      <c r="A172" s="37"/>
      <c r="B172" s="37"/>
      <c r="C172" s="37"/>
      <c r="D172" s="37"/>
      <c r="E172" s="33"/>
      <c r="F172" s="33"/>
      <c r="G172" s="33"/>
      <c r="H172" s="33"/>
      <c r="I172" s="33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spans="1:39">
      <c r="A173" s="37"/>
      <c r="B173" s="37"/>
      <c r="C173" s="37"/>
      <c r="D173" s="37"/>
      <c r="E173" s="33"/>
      <c r="F173" s="33"/>
      <c r="G173" s="33"/>
      <c r="H173" s="33"/>
      <c r="I173" s="33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spans="1:39">
      <c r="A174" s="37"/>
      <c r="B174" s="37"/>
      <c r="C174" s="37"/>
      <c r="D174" s="37"/>
      <c r="E174" s="33"/>
      <c r="F174" s="33"/>
      <c r="G174" s="33"/>
      <c r="H174" s="33"/>
      <c r="I174" s="33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spans="1:39">
      <c r="A175" s="37"/>
      <c r="B175" s="37"/>
      <c r="C175" s="37"/>
      <c r="D175" s="37"/>
      <c r="E175" s="33"/>
      <c r="F175" s="33"/>
      <c r="G175" s="33"/>
      <c r="H175" s="33"/>
      <c r="I175" s="33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spans="1:39">
      <c r="A176" s="37"/>
      <c r="B176" s="37"/>
      <c r="C176" s="37"/>
      <c r="D176" s="37"/>
      <c r="E176" s="33"/>
      <c r="F176" s="33"/>
      <c r="G176" s="33"/>
      <c r="H176" s="33"/>
      <c r="I176" s="33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37"/>
      <c r="AF176" s="37"/>
      <c r="AG176" s="37"/>
      <c r="AH176" s="37"/>
      <c r="AI176" s="37"/>
      <c r="AJ176" s="37"/>
      <c r="AK176" s="37"/>
      <c r="AL176" s="37"/>
      <c r="AM176" s="37"/>
    </row>
    <row r="177" spans="1:39">
      <c r="A177" s="37"/>
      <c r="B177" s="37"/>
      <c r="C177" s="37"/>
      <c r="D177" s="37"/>
      <c r="E177" s="33"/>
      <c r="F177" s="33"/>
      <c r="G177" s="33"/>
      <c r="H177" s="33"/>
      <c r="I177" s="33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spans="1:39">
      <c r="A178" s="37"/>
      <c r="B178" s="37"/>
      <c r="C178" s="37"/>
      <c r="D178" s="37"/>
      <c r="E178" s="33"/>
      <c r="F178" s="33"/>
      <c r="G178" s="33"/>
      <c r="H178" s="33"/>
      <c r="I178" s="33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spans="1:39">
      <c r="A179" s="37"/>
      <c r="B179" s="37"/>
      <c r="C179" s="37"/>
      <c r="D179" s="37"/>
      <c r="E179" s="33"/>
      <c r="F179" s="33"/>
      <c r="G179" s="33"/>
      <c r="H179" s="33"/>
      <c r="I179" s="33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spans="1:39">
      <c r="A180" s="37"/>
      <c r="B180" s="37"/>
      <c r="C180" s="37"/>
      <c r="D180" s="37"/>
      <c r="E180" s="33"/>
      <c r="F180" s="33"/>
      <c r="G180" s="33"/>
      <c r="H180" s="33"/>
      <c r="I180" s="33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37"/>
      <c r="AF180" s="37"/>
      <c r="AG180" s="37"/>
      <c r="AH180" s="37"/>
      <c r="AI180" s="37"/>
      <c r="AJ180" s="37"/>
      <c r="AK180" s="37"/>
      <c r="AL180" s="37"/>
      <c r="AM180" s="37"/>
    </row>
    <row r="181" spans="1:39">
      <c r="A181" s="37"/>
      <c r="B181" s="37"/>
      <c r="C181" s="37"/>
      <c r="D181" s="37"/>
      <c r="E181" s="33"/>
      <c r="F181" s="33"/>
      <c r="G181" s="33"/>
      <c r="H181" s="33"/>
      <c r="I181" s="33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spans="1:39">
      <c r="A182" s="37"/>
      <c r="B182" s="37"/>
      <c r="C182" s="37"/>
      <c r="D182" s="37"/>
      <c r="E182" s="33"/>
      <c r="F182" s="33"/>
      <c r="G182" s="33"/>
      <c r="H182" s="33"/>
      <c r="I182" s="33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spans="1:39">
      <c r="A183" s="37"/>
      <c r="B183" s="37"/>
      <c r="C183" s="37"/>
      <c r="D183" s="37"/>
      <c r="E183" s="33"/>
      <c r="F183" s="33"/>
      <c r="G183" s="33"/>
      <c r="H183" s="33"/>
      <c r="I183" s="33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spans="1:39">
      <c r="A184" s="37"/>
      <c r="B184" s="37"/>
      <c r="C184" s="37"/>
      <c r="D184" s="37"/>
      <c r="E184" s="33"/>
      <c r="F184" s="33"/>
      <c r="G184" s="33"/>
      <c r="H184" s="33"/>
      <c r="I184" s="33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spans="1:39">
      <c r="A185" s="37"/>
      <c r="B185" s="37"/>
      <c r="C185" s="37"/>
      <c r="D185" s="37"/>
      <c r="E185" s="33"/>
      <c r="F185" s="33"/>
      <c r="G185" s="33"/>
      <c r="H185" s="33"/>
      <c r="I185" s="33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spans="1:39">
      <c r="A186" s="37"/>
      <c r="B186" s="37"/>
      <c r="C186" s="37"/>
      <c r="D186" s="37"/>
      <c r="E186" s="33"/>
      <c r="F186" s="33"/>
      <c r="G186" s="33"/>
      <c r="H186" s="33"/>
      <c r="I186" s="33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spans="1:39">
      <c r="A187" s="37"/>
      <c r="B187" s="37"/>
      <c r="C187" s="37"/>
      <c r="D187" s="37"/>
      <c r="E187" s="33"/>
      <c r="F187" s="33"/>
      <c r="G187" s="33"/>
      <c r="H187" s="33"/>
      <c r="I187" s="33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spans="1:39">
      <c r="A188" s="37"/>
      <c r="B188" s="37"/>
      <c r="C188" s="37"/>
      <c r="D188" s="37"/>
      <c r="E188" s="33"/>
      <c r="F188" s="33"/>
      <c r="G188" s="33"/>
      <c r="H188" s="33"/>
      <c r="I188" s="33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spans="1:39">
      <c r="A189" s="37"/>
      <c r="B189" s="37"/>
      <c r="C189" s="37"/>
      <c r="D189" s="37"/>
      <c r="E189" s="33"/>
      <c r="F189" s="33"/>
      <c r="G189" s="33"/>
      <c r="H189" s="33"/>
      <c r="I189" s="33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37"/>
      <c r="AF189" s="37"/>
      <c r="AG189" s="37"/>
      <c r="AH189" s="37"/>
      <c r="AI189" s="37"/>
      <c r="AJ189" s="37"/>
      <c r="AK189" s="37"/>
      <c r="AL189" s="37"/>
      <c r="AM189" s="37"/>
    </row>
    <row r="190" spans="1:39">
      <c r="A190" s="37"/>
      <c r="B190" s="37"/>
      <c r="C190" s="37"/>
      <c r="D190" s="37"/>
      <c r="E190" s="33"/>
      <c r="F190" s="33"/>
      <c r="G190" s="33"/>
      <c r="H190" s="33"/>
      <c r="I190" s="33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spans="1:39">
      <c r="A191" s="37"/>
      <c r="B191" s="37"/>
      <c r="C191" s="37"/>
      <c r="D191" s="37"/>
      <c r="E191" s="33"/>
      <c r="F191" s="33"/>
      <c r="G191" s="33"/>
      <c r="H191" s="33"/>
      <c r="I191" s="33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spans="1:39">
      <c r="A192" s="37"/>
      <c r="B192" s="37"/>
      <c r="C192" s="37"/>
      <c r="D192" s="37"/>
      <c r="E192" s="33"/>
      <c r="F192" s="33"/>
      <c r="G192" s="33"/>
      <c r="H192" s="33"/>
      <c r="I192" s="33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37"/>
      <c r="AF192" s="37"/>
      <c r="AG192" s="37"/>
      <c r="AH192" s="37"/>
      <c r="AI192" s="37"/>
      <c r="AJ192" s="37"/>
      <c r="AK192" s="37"/>
      <c r="AL192" s="37"/>
      <c r="AM192" s="37"/>
    </row>
    <row r="193" spans="1:39">
      <c r="A193" s="37"/>
      <c r="B193" s="37"/>
      <c r="C193" s="37"/>
      <c r="D193" s="37"/>
      <c r="E193" s="33"/>
      <c r="F193" s="33"/>
      <c r="G193" s="33"/>
      <c r="H193" s="33"/>
      <c r="I193" s="33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37"/>
      <c r="AF193" s="37"/>
      <c r="AG193" s="37"/>
      <c r="AH193" s="37"/>
      <c r="AI193" s="37"/>
      <c r="AJ193" s="37"/>
      <c r="AK193" s="37"/>
      <c r="AL193" s="37"/>
      <c r="AM193" s="37"/>
    </row>
    <row r="194" spans="1:39">
      <c r="A194" s="37"/>
      <c r="B194" s="37"/>
      <c r="C194" s="37"/>
      <c r="D194" s="37"/>
      <c r="E194" s="33"/>
      <c r="F194" s="33"/>
      <c r="G194" s="33"/>
      <c r="H194" s="33"/>
      <c r="I194" s="33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37"/>
      <c r="AF194" s="37"/>
      <c r="AG194" s="37"/>
      <c r="AH194" s="37"/>
      <c r="AI194" s="37"/>
      <c r="AJ194" s="37"/>
      <c r="AK194" s="37"/>
      <c r="AL194" s="37"/>
      <c r="AM194" s="37"/>
    </row>
    <row r="195" spans="1:39">
      <c r="A195" s="37"/>
      <c r="B195" s="37"/>
      <c r="C195" s="37"/>
      <c r="D195" s="37"/>
      <c r="E195" s="33"/>
      <c r="F195" s="33"/>
      <c r="G195" s="33"/>
      <c r="H195" s="33"/>
      <c r="I195" s="33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37"/>
      <c r="AF195" s="37"/>
      <c r="AG195" s="37"/>
      <c r="AH195" s="37"/>
      <c r="AI195" s="37"/>
      <c r="AJ195" s="37"/>
      <c r="AK195" s="37"/>
      <c r="AL195" s="37"/>
      <c r="AM195" s="37"/>
    </row>
    <row r="196" spans="1:39">
      <c r="A196" s="37"/>
      <c r="B196" s="37"/>
      <c r="C196" s="37"/>
      <c r="D196" s="37"/>
      <c r="E196" s="33"/>
      <c r="F196" s="33"/>
      <c r="G196" s="33"/>
      <c r="H196" s="33"/>
      <c r="I196" s="33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spans="1:39">
      <c r="A197" s="37"/>
      <c r="B197" s="37"/>
      <c r="C197" s="37"/>
      <c r="D197" s="37"/>
      <c r="E197" s="33"/>
      <c r="F197" s="33"/>
      <c r="G197" s="33"/>
      <c r="H197" s="33"/>
      <c r="I197" s="33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spans="1:39">
      <c r="A198" s="37"/>
      <c r="B198" s="37"/>
      <c r="C198" s="37"/>
      <c r="D198" s="37"/>
      <c r="E198" s="33"/>
      <c r="F198" s="33"/>
      <c r="G198" s="33"/>
      <c r="H198" s="33"/>
      <c r="I198" s="33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37"/>
      <c r="AF198" s="37"/>
      <c r="AG198" s="37"/>
      <c r="AH198" s="37"/>
      <c r="AI198" s="37"/>
      <c r="AJ198" s="37"/>
      <c r="AK198" s="37"/>
      <c r="AL198" s="37"/>
      <c r="AM198" s="37"/>
    </row>
    <row r="199" spans="1:39">
      <c r="A199" s="37"/>
      <c r="B199" s="37"/>
      <c r="C199" s="37"/>
      <c r="D199" s="37"/>
      <c r="E199" s="33"/>
      <c r="F199" s="33"/>
      <c r="G199" s="33"/>
      <c r="H199" s="33"/>
      <c r="I199" s="33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37"/>
      <c r="AF199" s="37"/>
      <c r="AG199" s="37"/>
      <c r="AH199" s="37"/>
      <c r="AI199" s="37"/>
      <c r="AJ199" s="37"/>
      <c r="AK199" s="37"/>
      <c r="AL199" s="37"/>
      <c r="AM199" s="37"/>
    </row>
    <row r="200" spans="1:39">
      <c r="A200" s="37"/>
      <c r="B200" s="37"/>
      <c r="C200" s="37"/>
      <c r="D200" s="37"/>
      <c r="E200" s="33"/>
      <c r="F200" s="33"/>
      <c r="G200" s="33"/>
      <c r="H200" s="33"/>
      <c r="I200" s="33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spans="1:39">
      <c r="A201" s="37"/>
      <c r="B201" s="37"/>
      <c r="C201" s="37"/>
      <c r="D201" s="37"/>
      <c r="E201" s="33"/>
      <c r="F201" s="33"/>
      <c r="G201" s="33"/>
      <c r="H201" s="33"/>
      <c r="I201" s="33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37"/>
      <c r="AF201" s="37"/>
      <c r="AG201" s="37"/>
      <c r="AH201" s="37"/>
      <c r="AI201" s="37"/>
      <c r="AJ201" s="37"/>
      <c r="AK201" s="37"/>
      <c r="AL201" s="37"/>
      <c r="AM201" s="37"/>
    </row>
    <row r="202" spans="1:39">
      <c r="A202" s="37"/>
      <c r="B202" s="37"/>
      <c r="C202" s="37"/>
      <c r="D202" s="37"/>
      <c r="E202" s="33"/>
      <c r="F202" s="33"/>
      <c r="G202" s="33"/>
      <c r="H202" s="33"/>
      <c r="I202" s="33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37"/>
      <c r="AF202" s="37"/>
      <c r="AG202" s="37"/>
      <c r="AH202" s="37"/>
      <c r="AI202" s="37"/>
      <c r="AJ202" s="37"/>
      <c r="AK202" s="37"/>
      <c r="AL202" s="37"/>
      <c r="AM202" s="37"/>
    </row>
    <row r="203" spans="1:39">
      <c r="A203" s="37"/>
      <c r="B203" s="37"/>
      <c r="C203" s="37"/>
      <c r="D203" s="37"/>
      <c r="E203" s="33"/>
      <c r="F203" s="33"/>
      <c r="G203" s="33"/>
      <c r="H203" s="33"/>
      <c r="I203" s="33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37"/>
      <c r="AF203" s="37"/>
      <c r="AG203" s="37"/>
      <c r="AH203" s="37"/>
      <c r="AI203" s="37"/>
      <c r="AJ203" s="37"/>
      <c r="AK203" s="37"/>
      <c r="AL203" s="37"/>
      <c r="AM203" s="37"/>
    </row>
    <row r="204" spans="1:39">
      <c r="A204" s="37"/>
      <c r="B204" s="37"/>
      <c r="C204" s="37"/>
      <c r="D204" s="37"/>
      <c r="E204" s="33"/>
      <c r="F204" s="33"/>
      <c r="G204" s="33"/>
      <c r="H204" s="33"/>
      <c r="I204" s="33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37"/>
      <c r="AF204" s="37"/>
      <c r="AG204" s="37"/>
      <c r="AH204" s="37"/>
      <c r="AI204" s="37"/>
      <c r="AJ204" s="37"/>
      <c r="AK204" s="37"/>
      <c r="AL204" s="37"/>
      <c r="AM204" s="37"/>
    </row>
    <row r="205" spans="1:39">
      <c r="A205" s="37"/>
      <c r="B205" s="37"/>
      <c r="C205" s="37"/>
      <c r="D205" s="37"/>
      <c r="E205" s="33"/>
      <c r="F205" s="33"/>
      <c r="G205" s="33"/>
      <c r="H205" s="33"/>
      <c r="I205" s="33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37"/>
      <c r="AF205" s="37"/>
      <c r="AG205" s="37"/>
      <c r="AH205" s="37"/>
      <c r="AI205" s="37"/>
      <c r="AJ205" s="37"/>
      <c r="AK205" s="37"/>
      <c r="AL205" s="37"/>
      <c r="AM205" s="37"/>
    </row>
    <row r="206" spans="1:39">
      <c r="A206" s="37"/>
      <c r="B206" s="37"/>
      <c r="C206" s="37"/>
      <c r="D206" s="37"/>
      <c r="E206" s="33"/>
      <c r="F206" s="33"/>
      <c r="G206" s="33"/>
      <c r="H206" s="33"/>
      <c r="I206" s="33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37"/>
      <c r="AF206" s="37"/>
      <c r="AG206" s="37"/>
      <c r="AH206" s="37"/>
      <c r="AI206" s="37"/>
      <c r="AJ206" s="37"/>
      <c r="AK206" s="37"/>
      <c r="AL206" s="37"/>
      <c r="AM206" s="37"/>
    </row>
    <row r="207" spans="1:39">
      <c r="A207" s="37"/>
      <c r="B207" s="37"/>
      <c r="C207" s="37"/>
      <c r="D207" s="37"/>
      <c r="E207" s="33"/>
      <c r="F207" s="33"/>
      <c r="G207" s="33"/>
      <c r="H207" s="33"/>
      <c r="I207" s="33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spans="1:39">
      <c r="A208" s="37"/>
      <c r="B208" s="37"/>
      <c r="C208" s="37"/>
      <c r="D208" s="37"/>
      <c r="E208" s="33"/>
      <c r="F208" s="33"/>
      <c r="G208" s="33"/>
      <c r="H208" s="33"/>
      <c r="I208" s="33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37"/>
      <c r="AF208" s="37"/>
      <c r="AG208" s="37"/>
      <c r="AH208" s="37"/>
      <c r="AI208" s="37"/>
      <c r="AJ208" s="37"/>
      <c r="AK208" s="37"/>
      <c r="AL208" s="37"/>
      <c r="AM208" s="37"/>
    </row>
    <row r="209" spans="1:39">
      <c r="A209" s="37"/>
      <c r="B209" s="37"/>
      <c r="C209" s="37"/>
      <c r="D209" s="37"/>
      <c r="E209" s="33"/>
      <c r="F209" s="33"/>
      <c r="G209" s="33"/>
      <c r="H209" s="33"/>
      <c r="I209" s="33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37"/>
      <c r="AF209" s="37"/>
      <c r="AG209" s="37"/>
      <c r="AH209" s="37"/>
      <c r="AI209" s="37"/>
      <c r="AJ209" s="37"/>
      <c r="AK209" s="37"/>
      <c r="AL209" s="37"/>
      <c r="AM209" s="37"/>
    </row>
    <row r="210" spans="1:39">
      <c r="A210" s="37"/>
      <c r="B210" s="37"/>
      <c r="C210" s="37"/>
      <c r="D210" s="37"/>
      <c r="E210" s="33"/>
      <c r="F210" s="33"/>
      <c r="G210" s="33"/>
      <c r="H210" s="33"/>
      <c r="I210" s="33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spans="1:39">
      <c r="A211" s="37"/>
      <c r="B211" s="37"/>
      <c r="C211" s="37"/>
      <c r="D211" s="37"/>
      <c r="E211" s="33"/>
      <c r="F211" s="33"/>
      <c r="G211" s="33"/>
      <c r="H211" s="33"/>
      <c r="I211" s="33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spans="1:39">
      <c r="A212" s="37"/>
      <c r="B212" s="37"/>
      <c r="C212" s="37"/>
      <c r="D212" s="37"/>
      <c r="E212" s="33"/>
      <c r="F212" s="33"/>
      <c r="G212" s="33"/>
      <c r="H212" s="33"/>
      <c r="I212" s="33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37"/>
      <c r="AF212" s="37"/>
      <c r="AG212" s="37"/>
      <c r="AH212" s="37"/>
      <c r="AI212" s="37"/>
      <c r="AJ212" s="37"/>
      <c r="AK212" s="37"/>
      <c r="AL212" s="37"/>
      <c r="AM212" s="37"/>
    </row>
    <row r="213" spans="1:39">
      <c r="A213" s="37"/>
      <c r="B213" s="37"/>
      <c r="C213" s="37"/>
      <c r="D213" s="37"/>
      <c r="E213" s="33"/>
      <c r="F213" s="33"/>
      <c r="G213" s="33"/>
      <c r="H213" s="33"/>
      <c r="I213" s="33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37"/>
      <c r="AF213" s="37"/>
      <c r="AG213" s="37"/>
      <c r="AH213" s="37"/>
      <c r="AI213" s="37"/>
      <c r="AJ213" s="37"/>
      <c r="AK213" s="37"/>
      <c r="AL213" s="37"/>
      <c r="AM213" s="37"/>
    </row>
    <row r="214" spans="1:39">
      <c r="A214" s="37"/>
      <c r="B214" s="37"/>
      <c r="C214" s="37"/>
      <c r="D214" s="37"/>
      <c r="E214" s="33"/>
      <c r="F214" s="33"/>
      <c r="G214" s="33"/>
      <c r="H214" s="33"/>
      <c r="I214" s="33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37"/>
      <c r="AF214" s="37"/>
      <c r="AG214" s="37"/>
      <c r="AH214" s="37"/>
      <c r="AI214" s="37"/>
      <c r="AJ214" s="37"/>
      <c r="AK214" s="37"/>
      <c r="AL214" s="37"/>
      <c r="AM214" s="37"/>
    </row>
    <row r="215" spans="1:39">
      <c r="A215" s="37"/>
      <c r="B215" s="37"/>
      <c r="C215" s="37"/>
      <c r="D215" s="37"/>
      <c r="E215" s="33"/>
      <c r="F215" s="33"/>
      <c r="G215" s="33"/>
      <c r="H215" s="33"/>
      <c r="I215" s="33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37"/>
      <c r="AF215" s="37"/>
      <c r="AG215" s="37"/>
      <c r="AH215" s="37"/>
      <c r="AI215" s="37"/>
      <c r="AJ215" s="37"/>
      <c r="AK215" s="37"/>
      <c r="AL215" s="37"/>
      <c r="AM215" s="37"/>
    </row>
    <row r="216" spans="1:39">
      <c r="A216" s="37"/>
      <c r="B216" s="37"/>
      <c r="C216" s="37"/>
      <c r="D216" s="37"/>
      <c r="E216" s="33"/>
      <c r="F216" s="33"/>
      <c r="G216" s="33"/>
      <c r="H216" s="33"/>
      <c r="I216" s="33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spans="1:39">
      <c r="A217" s="37"/>
      <c r="B217" s="37"/>
      <c r="C217" s="37"/>
      <c r="D217" s="37"/>
      <c r="E217" s="33"/>
      <c r="F217" s="33"/>
      <c r="G217" s="33"/>
      <c r="H217" s="33"/>
      <c r="I217" s="33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37"/>
      <c r="AF217" s="37"/>
      <c r="AG217" s="37"/>
      <c r="AH217" s="37"/>
      <c r="AI217" s="37"/>
      <c r="AJ217" s="37"/>
      <c r="AK217" s="37"/>
      <c r="AL217" s="37"/>
      <c r="AM217" s="37"/>
    </row>
  </sheetData>
  <mergeCells count="11">
    <mergeCell ref="B1:O1"/>
    <mergeCell ref="S1:AD1"/>
    <mergeCell ref="B2:O2"/>
    <mergeCell ref="Q2:AD2"/>
    <mergeCell ref="B3:O3"/>
    <mergeCell ref="Q3:AD3"/>
    <mergeCell ref="T5:X5"/>
    <mergeCell ref="E6:I6"/>
    <mergeCell ref="K6:O6"/>
    <mergeCell ref="T6:X6"/>
    <mergeCell ref="Z6:AD6"/>
  </mergeCells>
  <phoneticPr fontId="0" type="noConversion"/>
  <printOptions horizontalCentered="1"/>
  <pageMargins left="0" right="0" top="0" bottom="0" header="0" footer="0"/>
  <pageSetup scale="95" orientation="landscape" r:id="rId1"/>
  <headerFooter alignWithMargins="0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9"/>
  <sheetViews>
    <sheetView zoomScale="75" workbookViewId="0">
      <selection activeCell="A63" sqref="A63"/>
    </sheetView>
  </sheetViews>
  <sheetFormatPr defaultColWidth="8.90625" defaultRowHeight="13.2"/>
  <cols>
    <col min="1" max="1" width="1" style="3" customWidth="1"/>
    <col min="2" max="2" width="2.81640625" style="3" customWidth="1"/>
    <col min="3" max="3" width="2" style="3" customWidth="1"/>
    <col min="4" max="4" width="32.90625" style="3" customWidth="1"/>
    <col min="5" max="5" width="10.453125" style="5" bestFit="1" customWidth="1"/>
    <col min="6" max="6" width="1" style="5" customWidth="1"/>
    <col min="7" max="7" width="9.36328125" style="5" bestFit="1" customWidth="1"/>
    <col min="8" max="8" width="1" style="5" customWidth="1"/>
    <col min="9" max="9" width="9.36328125" style="5" bestFit="1" customWidth="1"/>
    <col min="10" max="10" width="1.08984375" style="3" customWidth="1"/>
    <col min="11" max="11" width="10.453125" style="3" bestFit="1" customWidth="1"/>
    <col min="12" max="12" width="1" style="3" customWidth="1"/>
    <col min="13" max="13" width="9.36328125" style="3" bestFit="1" customWidth="1"/>
    <col min="14" max="14" width="1" style="3" customWidth="1"/>
    <col min="15" max="15" width="9.36328125" style="3" bestFit="1" customWidth="1"/>
    <col min="16" max="16" width="1" style="3" customWidth="1"/>
    <col min="17" max="17" width="2.81640625" style="3" customWidth="1"/>
    <col min="18" max="18" width="2.08984375" style="3" customWidth="1"/>
    <col min="19" max="19" width="32.90625" style="3" customWidth="1"/>
    <col min="20" max="20" width="10.453125" style="3" bestFit="1" customWidth="1"/>
    <col min="21" max="21" width="1" style="3" customWidth="1"/>
    <col min="22" max="22" width="8.90625" style="3"/>
    <col min="23" max="23" width="1" style="3" customWidth="1"/>
    <col min="24" max="24" width="8.90625" style="3"/>
    <col min="25" max="25" width="1" style="3" customWidth="1"/>
    <col min="26" max="26" width="13.90625" style="3" bestFit="1" customWidth="1"/>
    <col min="27" max="27" width="1" style="3" customWidth="1"/>
    <col min="28" max="28" width="8.90625" style="3"/>
    <col min="29" max="29" width="1" style="3" customWidth="1"/>
    <col min="30" max="16384" width="8.90625" style="3"/>
  </cols>
  <sheetData>
    <row r="1" spans="1:39" customFormat="1" ht="1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27"/>
      <c r="Q1" s="27"/>
      <c r="R1" s="27"/>
      <c r="S1" s="65" t="s">
        <v>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9" customFormat="1" ht="15">
      <c r="A2" s="1"/>
      <c r="B2" s="71" t="s">
        <v>99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24"/>
      <c r="Q2" s="65" t="s">
        <v>99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9" customFormat="1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5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36"/>
      <c r="AF3" s="36"/>
      <c r="AG3" s="36"/>
      <c r="AH3" s="36"/>
      <c r="AI3" s="36"/>
      <c r="AJ3" s="36"/>
      <c r="AK3" s="36"/>
      <c r="AL3" s="3"/>
      <c r="AM3" s="3"/>
    </row>
    <row r="4" spans="1:39" ht="6" customHeight="1">
      <c r="B4" s="1"/>
      <c r="C4" s="1"/>
      <c r="E4" s="29" t="s">
        <v>54</v>
      </c>
      <c r="F4" s="28"/>
      <c r="G4" s="28"/>
      <c r="H4" s="28"/>
      <c r="I4" s="28"/>
    </row>
    <row r="5" spans="1:39" ht="12.75" customHeight="1">
      <c r="B5" s="1"/>
      <c r="C5" s="1"/>
      <c r="E5" s="29"/>
      <c r="F5" s="28"/>
      <c r="G5" s="28"/>
      <c r="H5" s="28"/>
      <c r="I5" s="28"/>
      <c r="T5" s="68" t="s">
        <v>56</v>
      </c>
      <c r="U5" s="68"/>
      <c r="V5" s="68"/>
      <c r="W5" s="68"/>
      <c r="X5" s="68"/>
    </row>
    <row r="6" spans="1:39">
      <c r="E6" s="69" t="s">
        <v>4</v>
      </c>
      <c r="F6" s="69"/>
      <c r="G6" s="69"/>
      <c r="H6" s="69"/>
      <c r="I6" s="69"/>
      <c r="K6" s="69" t="s">
        <v>32</v>
      </c>
      <c r="L6" s="69"/>
      <c r="M6" s="69"/>
      <c r="N6" s="69"/>
      <c r="O6" s="69"/>
      <c r="T6" s="70" t="s">
        <v>55</v>
      </c>
      <c r="U6" s="70"/>
      <c r="V6" s="70"/>
      <c r="W6" s="70"/>
      <c r="X6" s="70"/>
      <c r="Z6" s="69" t="s">
        <v>33</v>
      </c>
      <c r="AA6" s="69"/>
      <c r="AB6" s="69"/>
      <c r="AC6" s="69"/>
      <c r="AD6" s="69"/>
    </row>
    <row r="7" spans="1:39" ht="4.5" customHeight="1">
      <c r="E7" s="18"/>
      <c r="F7" s="18"/>
      <c r="G7" s="18"/>
      <c r="H7" s="18"/>
      <c r="I7" s="18"/>
      <c r="K7" s="18"/>
      <c r="L7" s="18"/>
      <c r="M7" s="18"/>
      <c r="N7" s="18"/>
      <c r="O7" s="18"/>
      <c r="T7" s="18"/>
      <c r="U7" s="18"/>
      <c r="V7" s="18"/>
      <c r="W7" s="18"/>
      <c r="Z7" s="18"/>
      <c r="AA7" s="18"/>
      <c r="AB7" s="18"/>
      <c r="AC7" s="18"/>
    </row>
    <row r="8" spans="1:39">
      <c r="E8" s="22" t="s">
        <v>1</v>
      </c>
      <c r="F8" s="15"/>
      <c r="G8" s="23" t="s">
        <v>2</v>
      </c>
      <c r="H8" s="15"/>
      <c r="I8" s="23" t="s">
        <v>3</v>
      </c>
      <c r="K8" s="23" t="s">
        <v>1</v>
      </c>
      <c r="L8" s="15"/>
      <c r="M8" s="23" t="s">
        <v>2</v>
      </c>
      <c r="N8" s="15"/>
      <c r="O8" s="23" t="s">
        <v>3</v>
      </c>
      <c r="T8" s="23" t="s">
        <v>1</v>
      </c>
      <c r="U8" s="15"/>
      <c r="V8" s="23" t="s">
        <v>2</v>
      </c>
      <c r="W8" s="15"/>
      <c r="X8" s="23" t="s">
        <v>3</v>
      </c>
      <c r="Y8" s="4"/>
      <c r="Z8" s="23" t="s">
        <v>1</v>
      </c>
      <c r="AA8" s="15"/>
      <c r="AB8" s="23" t="s">
        <v>2</v>
      </c>
      <c r="AC8" s="15"/>
      <c r="AD8" s="23" t="s">
        <v>3</v>
      </c>
    </row>
    <row r="9" spans="1:39">
      <c r="B9" s="3" t="s">
        <v>5</v>
      </c>
      <c r="E9" s="3"/>
      <c r="F9" s="3"/>
      <c r="I9" s="10"/>
      <c r="K9" s="31"/>
      <c r="L9" s="31"/>
      <c r="M9" s="30"/>
      <c r="N9" s="30"/>
      <c r="O9" s="33"/>
      <c r="Q9" s="3" t="s">
        <v>5</v>
      </c>
      <c r="T9" s="31"/>
      <c r="U9" s="31"/>
      <c r="V9" s="30"/>
      <c r="W9" s="30"/>
      <c r="X9" s="33"/>
      <c r="Y9" s="4"/>
      <c r="Z9" s="31"/>
      <c r="AA9" s="31"/>
      <c r="AB9" s="30"/>
      <c r="AC9" s="30"/>
      <c r="AD9" s="33"/>
    </row>
    <row r="10" spans="1:39">
      <c r="C10" s="3" t="s">
        <v>6</v>
      </c>
      <c r="E10" s="30">
        <v>151247</v>
      </c>
      <c r="F10" s="30"/>
      <c r="G10" s="34">
        <v>0</v>
      </c>
      <c r="H10" s="30"/>
      <c r="I10" s="30">
        <v>151247</v>
      </c>
      <c r="K10" s="30">
        <v>9874</v>
      </c>
      <c r="L10" s="30"/>
      <c r="M10" s="34">
        <v>0</v>
      </c>
      <c r="N10" s="30"/>
      <c r="O10" s="30">
        <v>9874</v>
      </c>
      <c r="R10" s="3" t="s">
        <v>6</v>
      </c>
      <c r="T10" s="30">
        <v>0</v>
      </c>
      <c r="U10" s="30"/>
      <c r="V10" s="34">
        <v>0</v>
      </c>
      <c r="W10" s="30"/>
      <c r="X10" s="30">
        <v>0</v>
      </c>
      <c r="Y10" s="4"/>
      <c r="Z10" s="30">
        <v>161121</v>
      </c>
      <c r="AA10" s="30"/>
      <c r="AB10" s="34">
        <v>0</v>
      </c>
      <c r="AC10" s="30"/>
      <c r="AD10" s="30">
        <v>161121</v>
      </c>
    </row>
    <row r="11" spans="1:39">
      <c r="C11" s="3" t="s">
        <v>7</v>
      </c>
      <c r="E11" s="30">
        <v>335170</v>
      </c>
      <c r="F11" s="30"/>
      <c r="G11" s="34">
        <v>0</v>
      </c>
      <c r="H11" s="30"/>
      <c r="I11" s="30">
        <v>335170</v>
      </c>
      <c r="K11" s="30">
        <v>99813</v>
      </c>
      <c r="L11" s="30"/>
      <c r="M11" s="34">
        <v>0</v>
      </c>
      <c r="N11" s="30"/>
      <c r="O11" s="30">
        <v>99813</v>
      </c>
      <c r="R11" s="3" t="s">
        <v>7</v>
      </c>
      <c r="T11" s="30">
        <v>114385</v>
      </c>
      <c r="U11" s="30"/>
      <c r="V11" s="34">
        <v>0</v>
      </c>
      <c r="W11" s="30"/>
      <c r="X11" s="30">
        <v>114385</v>
      </c>
      <c r="Y11" s="4"/>
      <c r="Z11" s="30">
        <v>549368</v>
      </c>
      <c r="AA11" s="30"/>
      <c r="AB11" s="34">
        <v>0</v>
      </c>
      <c r="AC11" s="30"/>
      <c r="AD11" s="30">
        <v>549368</v>
      </c>
    </row>
    <row r="12" spans="1:39">
      <c r="C12" s="3" t="s">
        <v>8</v>
      </c>
      <c r="E12" s="34">
        <v>0</v>
      </c>
      <c r="F12" s="30"/>
      <c r="G12" s="34">
        <v>0</v>
      </c>
      <c r="H12" s="30"/>
      <c r="I12" s="34">
        <v>0</v>
      </c>
      <c r="K12" s="34">
        <v>0</v>
      </c>
      <c r="L12" s="30"/>
      <c r="M12" s="34">
        <v>0</v>
      </c>
      <c r="N12" s="30"/>
      <c r="O12" s="34">
        <v>0</v>
      </c>
      <c r="R12" s="3" t="s">
        <v>8</v>
      </c>
      <c r="T12" s="34">
        <v>0</v>
      </c>
      <c r="U12" s="30"/>
      <c r="V12" s="30">
        <v>7326</v>
      </c>
      <c r="W12" s="30"/>
      <c r="X12" s="30">
        <v>7326</v>
      </c>
      <c r="Y12" s="4"/>
      <c r="Z12" s="34">
        <v>0</v>
      </c>
      <c r="AA12" s="30"/>
      <c r="AB12" s="30">
        <v>7326</v>
      </c>
      <c r="AC12" s="30"/>
      <c r="AD12" s="30">
        <v>7326</v>
      </c>
    </row>
    <row r="13" spans="1:39">
      <c r="C13" s="3" t="s">
        <v>9</v>
      </c>
      <c r="E13" s="31"/>
      <c r="F13" s="31"/>
      <c r="G13" s="31"/>
      <c r="H13" s="31"/>
      <c r="I13" s="30"/>
      <c r="K13" s="31"/>
      <c r="L13" s="31"/>
      <c r="M13" s="31"/>
      <c r="N13" s="31"/>
      <c r="O13" s="33"/>
      <c r="R13" s="3" t="s">
        <v>9</v>
      </c>
      <c r="T13" s="31" t="s">
        <v>54</v>
      </c>
      <c r="U13" s="31"/>
      <c r="V13" s="31"/>
      <c r="W13" s="33"/>
      <c r="X13" s="33"/>
      <c r="Y13" s="4"/>
      <c r="Z13" s="31"/>
      <c r="AA13" s="31"/>
      <c r="AB13" s="31"/>
      <c r="AC13" s="31"/>
      <c r="AD13" s="33"/>
    </row>
    <row r="14" spans="1:39">
      <c r="D14" s="3" t="s">
        <v>10</v>
      </c>
      <c r="E14" s="34">
        <v>0</v>
      </c>
      <c r="F14" s="30"/>
      <c r="G14" s="30">
        <v>200952</v>
      </c>
      <c r="H14" s="30"/>
      <c r="I14" s="30">
        <v>200952</v>
      </c>
      <c r="K14" s="34">
        <v>0</v>
      </c>
      <c r="L14" s="30"/>
      <c r="M14" s="30">
        <v>72840</v>
      </c>
      <c r="N14" s="30"/>
      <c r="O14" s="30">
        <v>72840</v>
      </c>
      <c r="S14" s="3" t="s">
        <v>10</v>
      </c>
      <c r="T14" s="34">
        <v>0</v>
      </c>
      <c r="U14" s="30"/>
      <c r="V14" s="30">
        <v>17706</v>
      </c>
      <c r="W14" s="30"/>
      <c r="X14" s="30">
        <v>17706</v>
      </c>
      <c r="Y14" s="4"/>
      <c r="Z14" s="34">
        <v>0</v>
      </c>
      <c r="AA14" s="30"/>
      <c r="AB14" s="30">
        <v>291498</v>
      </c>
      <c r="AC14" s="30"/>
      <c r="AD14" s="30">
        <v>291498</v>
      </c>
    </row>
    <row r="15" spans="1:39">
      <c r="D15" s="3" t="s">
        <v>11</v>
      </c>
      <c r="E15" s="30">
        <v>11879</v>
      </c>
      <c r="F15" s="30"/>
      <c r="G15" s="30">
        <v>11991</v>
      </c>
      <c r="H15" s="30"/>
      <c r="I15" s="30">
        <v>23870</v>
      </c>
      <c r="K15" s="30">
        <v>859</v>
      </c>
      <c r="L15" s="30"/>
      <c r="M15" s="30">
        <v>14925</v>
      </c>
      <c r="N15" s="30"/>
      <c r="O15" s="30">
        <v>15784</v>
      </c>
      <c r="S15" s="3" t="s">
        <v>11</v>
      </c>
      <c r="T15" s="30">
        <v>9807</v>
      </c>
      <c r="U15" s="30"/>
      <c r="V15" s="30">
        <v>5941</v>
      </c>
      <c r="W15" s="30"/>
      <c r="X15" s="30">
        <v>15748</v>
      </c>
      <c r="Y15" s="4"/>
      <c r="Z15" s="30">
        <v>22545</v>
      </c>
      <c r="AA15" s="30"/>
      <c r="AB15" s="30">
        <v>32857</v>
      </c>
      <c r="AC15" s="30"/>
      <c r="AD15" s="30">
        <v>55402</v>
      </c>
    </row>
    <row r="16" spans="1:39">
      <c r="D16" s="3" t="s">
        <v>12</v>
      </c>
      <c r="E16" s="30">
        <v>5103</v>
      </c>
      <c r="F16" s="30"/>
      <c r="G16" s="30">
        <v>24884</v>
      </c>
      <c r="H16" s="30"/>
      <c r="I16" s="30">
        <v>29987</v>
      </c>
      <c r="K16" s="30">
        <v>5031</v>
      </c>
      <c r="L16" s="30"/>
      <c r="M16" s="30">
        <v>19410</v>
      </c>
      <c r="N16" s="30"/>
      <c r="O16" s="30">
        <v>24441</v>
      </c>
      <c r="S16" s="3" t="s">
        <v>12</v>
      </c>
      <c r="T16" s="30">
        <v>2285</v>
      </c>
      <c r="U16" s="30"/>
      <c r="V16" s="30">
        <v>19028</v>
      </c>
      <c r="W16" s="30"/>
      <c r="X16" s="30">
        <v>21313</v>
      </c>
      <c r="Y16" s="4"/>
      <c r="Z16" s="30">
        <v>12419</v>
      </c>
      <c r="AA16" s="30"/>
      <c r="AB16" s="30">
        <v>63322</v>
      </c>
      <c r="AC16" s="30"/>
      <c r="AD16" s="30">
        <v>75741</v>
      </c>
    </row>
    <row r="17" spans="1:39">
      <c r="A17" s="4"/>
      <c r="C17" s="3" t="s">
        <v>100</v>
      </c>
      <c r="E17" s="30">
        <v>65531</v>
      </c>
      <c r="F17" s="30"/>
      <c r="G17" s="34">
        <v>0</v>
      </c>
      <c r="H17" s="30"/>
      <c r="I17" s="30">
        <v>65531</v>
      </c>
      <c r="K17" s="30">
        <v>5524</v>
      </c>
      <c r="L17" s="30"/>
      <c r="M17" s="34">
        <v>0</v>
      </c>
      <c r="N17" s="30"/>
      <c r="O17" s="30">
        <v>5524</v>
      </c>
      <c r="R17" s="3" t="s">
        <v>100</v>
      </c>
      <c r="T17" s="34">
        <v>0</v>
      </c>
      <c r="U17" s="30"/>
      <c r="V17" s="34">
        <v>0</v>
      </c>
      <c r="W17" s="30"/>
      <c r="X17" s="34">
        <v>0</v>
      </c>
      <c r="Y17" s="4"/>
      <c r="Z17" s="30">
        <v>71055</v>
      </c>
      <c r="AA17" s="30"/>
      <c r="AB17" s="34">
        <v>0</v>
      </c>
      <c r="AC17" s="30"/>
      <c r="AD17" s="30">
        <v>71055</v>
      </c>
      <c r="AE17" s="4"/>
      <c r="AF17" s="4"/>
      <c r="AG17" s="4"/>
      <c r="AH17" s="4"/>
      <c r="AI17" s="4"/>
      <c r="AJ17" s="4"/>
      <c r="AK17" s="4"/>
      <c r="AL17" s="4"/>
      <c r="AM17" s="4"/>
    </row>
    <row r="18" spans="1:39">
      <c r="A18" s="4"/>
      <c r="C18" s="3" t="s">
        <v>14</v>
      </c>
      <c r="E18" s="30">
        <v>16506</v>
      </c>
      <c r="F18" s="30"/>
      <c r="G18" s="30">
        <v>9749</v>
      </c>
      <c r="H18" s="30"/>
      <c r="I18" s="30">
        <v>26255</v>
      </c>
      <c r="K18" s="30">
        <v>18462</v>
      </c>
      <c r="L18" s="30"/>
      <c r="M18" s="30">
        <v>9435</v>
      </c>
      <c r="N18" s="30"/>
      <c r="O18" s="30">
        <v>27897</v>
      </c>
      <c r="R18" s="3" t="s">
        <v>14</v>
      </c>
      <c r="T18" s="30">
        <v>1917</v>
      </c>
      <c r="U18" s="30"/>
      <c r="V18" s="30">
        <v>858</v>
      </c>
      <c r="W18" s="30"/>
      <c r="X18" s="30">
        <v>2775</v>
      </c>
      <c r="Y18" s="4"/>
      <c r="Z18" s="30">
        <v>36885</v>
      </c>
      <c r="AA18" s="30"/>
      <c r="AB18" s="30">
        <v>20042</v>
      </c>
      <c r="AC18" s="30"/>
      <c r="AD18" s="30">
        <v>56927</v>
      </c>
      <c r="AE18" s="4"/>
      <c r="AF18" s="4"/>
      <c r="AG18" s="4"/>
      <c r="AH18" s="4"/>
      <c r="AI18" s="4"/>
      <c r="AJ18" s="4"/>
      <c r="AK18" s="4"/>
      <c r="AL18" s="4"/>
      <c r="AM18" s="4"/>
    </row>
    <row r="19" spans="1:39">
      <c r="A19" s="4"/>
      <c r="C19" s="3" t="s">
        <v>15</v>
      </c>
      <c r="E19" s="30">
        <v>10856</v>
      </c>
      <c r="F19" s="30"/>
      <c r="G19" s="30">
        <v>3691</v>
      </c>
      <c r="H19" s="30"/>
      <c r="I19" s="30">
        <v>14547</v>
      </c>
      <c r="K19" s="30">
        <v>5443</v>
      </c>
      <c r="L19" s="30"/>
      <c r="M19" s="34">
        <v>0</v>
      </c>
      <c r="N19" s="30"/>
      <c r="O19" s="30">
        <v>5443</v>
      </c>
      <c r="R19" s="3" t="s">
        <v>15</v>
      </c>
      <c r="T19" s="30">
        <v>125</v>
      </c>
      <c r="U19" s="30"/>
      <c r="V19" s="30">
        <v>824</v>
      </c>
      <c r="W19" s="30"/>
      <c r="X19" s="30">
        <v>949</v>
      </c>
      <c r="Y19" s="4"/>
      <c r="Z19" s="30">
        <v>16424</v>
      </c>
      <c r="AA19" s="30"/>
      <c r="AB19" s="30">
        <v>4515</v>
      </c>
      <c r="AC19" s="30"/>
      <c r="AD19" s="30">
        <v>20939</v>
      </c>
      <c r="AE19" s="4"/>
      <c r="AF19" s="4"/>
      <c r="AG19" s="4"/>
      <c r="AH19" s="4"/>
      <c r="AI19" s="4"/>
      <c r="AJ19" s="4"/>
      <c r="AK19" s="4"/>
      <c r="AL19" s="4"/>
      <c r="AM19" s="4"/>
    </row>
    <row r="20" spans="1:39">
      <c r="A20" s="4"/>
      <c r="C20" s="3" t="s">
        <v>16</v>
      </c>
      <c r="E20" s="30">
        <v>1802</v>
      </c>
      <c r="F20" s="30"/>
      <c r="G20" s="30">
        <v>680</v>
      </c>
      <c r="H20" s="30"/>
      <c r="I20" s="30">
        <v>2482</v>
      </c>
      <c r="K20" s="30">
        <v>117</v>
      </c>
      <c r="L20" s="30"/>
      <c r="M20" s="30">
        <v>0</v>
      </c>
      <c r="N20" s="30"/>
      <c r="O20" s="30">
        <v>117</v>
      </c>
      <c r="R20" s="3" t="s">
        <v>16</v>
      </c>
      <c r="T20" s="30">
        <v>2539</v>
      </c>
      <c r="U20" s="30"/>
      <c r="V20" s="30">
        <v>0</v>
      </c>
      <c r="W20" s="30"/>
      <c r="X20" s="30">
        <v>2539</v>
      </c>
      <c r="Y20" s="4"/>
      <c r="Z20" s="30">
        <v>4458</v>
      </c>
      <c r="AA20" s="30"/>
      <c r="AB20" s="30">
        <v>680</v>
      </c>
      <c r="AC20" s="30"/>
      <c r="AD20" s="30">
        <v>5138</v>
      </c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3" customHeight="1">
      <c r="A21" s="4"/>
      <c r="E21" s="34" t="s">
        <v>18</v>
      </c>
      <c r="F21" s="30"/>
      <c r="G21" s="34" t="s">
        <v>18</v>
      </c>
      <c r="H21" s="30"/>
      <c r="I21" s="34" t="s">
        <v>18</v>
      </c>
      <c r="K21" s="34" t="s">
        <v>18</v>
      </c>
      <c r="L21" s="30"/>
      <c r="M21" s="34" t="s">
        <v>18</v>
      </c>
      <c r="N21" s="30"/>
      <c r="O21" s="34" t="s">
        <v>18</v>
      </c>
      <c r="T21" s="34" t="s">
        <v>18</v>
      </c>
      <c r="U21" s="30"/>
      <c r="V21" s="34" t="s">
        <v>18</v>
      </c>
      <c r="W21" s="30"/>
      <c r="X21" s="34" t="s">
        <v>18</v>
      </c>
      <c r="Y21" s="4"/>
      <c r="Z21" s="34" t="s">
        <v>18</v>
      </c>
      <c r="AA21" s="30" t="s">
        <v>54</v>
      </c>
      <c r="AB21" s="34" t="s">
        <v>18</v>
      </c>
      <c r="AC21" s="30"/>
      <c r="AD21" s="34" t="s">
        <v>18</v>
      </c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2.75" customHeight="1">
      <c r="A22" s="4"/>
      <c r="B22" s="3" t="s">
        <v>34</v>
      </c>
      <c r="E22" s="30">
        <v>598094</v>
      </c>
      <c r="F22" s="30"/>
      <c r="G22" s="30">
        <v>251947</v>
      </c>
      <c r="H22" s="30"/>
      <c r="I22" s="30">
        <v>850041</v>
      </c>
      <c r="K22" s="30">
        <v>145123</v>
      </c>
      <c r="L22" s="30"/>
      <c r="M22" s="30">
        <v>116610</v>
      </c>
      <c r="N22" s="30"/>
      <c r="O22" s="30">
        <v>261733</v>
      </c>
      <c r="Q22" s="3" t="s">
        <v>34</v>
      </c>
      <c r="T22" s="30">
        <v>131058</v>
      </c>
      <c r="U22" s="30"/>
      <c r="V22" s="30">
        <v>51683</v>
      </c>
      <c r="W22" s="30"/>
      <c r="X22" s="30">
        <v>182741</v>
      </c>
      <c r="Y22" s="4"/>
      <c r="Z22" s="30">
        <v>874275</v>
      </c>
      <c r="AA22" s="30"/>
      <c r="AB22" s="30">
        <v>420240</v>
      </c>
      <c r="AC22" s="30"/>
      <c r="AD22" s="30">
        <v>1294515</v>
      </c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" customHeight="1">
      <c r="A23" s="4"/>
      <c r="E23" s="30" t="s">
        <v>18</v>
      </c>
      <c r="F23" s="30"/>
      <c r="G23" s="30" t="s">
        <v>18</v>
      </c>
      <c r="H23" s="30"/>
      <c r="I23" s="30" t="s">
        <v>18</v>
      </c>
      <c r="K23" s="30" t="s">
        <v>18</v>
      </c>
      <c r="L23" s="30"/>
      <c r="M23" s="30" t="s">
        <v>18</v>
      </c>
      <c r="N23" s="30"/>
      <c r="O23" s="30" t="s">
        <v>18</v>
      </c>
      <c r="T23" s="30" t="s">
        <v>18</v>
      </c>
      <c r="U23" s="30"/>
      <c r="V23" s="30" t="s">
        <v>18</v>
      </c>
      <c r="W23" s="30"/>
      <c r="X23" s="30" t="s">
        <v>18</v>
      </c>
      <c r="Y23" s="4"/>
      <c r="Z23" s="30" t="s">
        <v>18</v>
      </c>
      <c r="AA23" s="30"/>
      <c r="AB23" s="30" t="s">
        <v>18</v>
      </c>
      <c r="AC23" s="30"/>
      <c r="AD23" s="30" t="s">
        <v>18</v>
      </c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5.25" customHeight="1">
      <c r="A24" s="4"/>
      <c r="E24" s="30"/>
      <c r="F24" s="30"/>
      <c r="G24" s="30"/>
      <c r="H24" s="30"/>
      <c r="I24" s="30"/>
      <c r="K24" s="30"/>
      <c r="L24" s="30"/>
      <c r="M24" s="30"/>
      <c r="N24" s="30"/>
      <c r="O24" s="30"/>
      <c r="T24" s="30"/>
      <c r="U24" s="30"/>
      <c r="V24" s="30"/>
      <c r="W24" s="30"/>
      <c r="X24" s="30"/>
      <c r="Y24" s="4"/>
      <c r="Z24" s="30"/>
      <c r="AA24" s="30"/>
      <c r="AB24" s="30"/>
      <c r="AC24" s="30"/>
      <c r="AD24" s="30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2.75" customHeight="1">
      <c r="A25" s="4"/>
      <c r="B25" s="3" t="s">
        <v>35</v>
      </c>
      <c r="E25" s="30"/>
      <c r="F25" s="30"/>
      <c r="G25" s="30"/>
      <c r="H25" s="30"/>
      <c r="I25" s="30"/>
      <c r="K25" s="30"/>
      <c r="L25" s="30"/>
      <c r="M25" s="30"/>
      <c r="N25" s="30"/>
      <c r="O25" s="30"/>
      <c r="Q25" s="3" t="s">
        <v>35</v>
      </c>
      <c r="T25" s="30"/>
      <c r="U25" s="30"/>
      <c r="V25" s="30"/>
      <c r="W25" s="30"/>
      <c r="X25" s="30"/>
      <c r="Y25" s="4"/>
      <c r="Z25" s="30"/>
      <c r="AA25" s="30"/>
      <c r="AB25" s="30"/>
      <c r="AC25" s="30"/>
      <c r="AD25" s="30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2.75" customHeight="1">
      <c r="A26" s="4"/>
      <c r="C26" s="3" t="s">
        <v>19</v>
      </c>
      <c r="E26" s="30">
        <v>213360</v>
      </c>
      <c r="F26" s="30"/>
      <c r="G26" s="30">
        <v>5674</v>
      </c>
      <c r="H26" s="30"/>
      <c r="I26" s="30">
        <v>219034</v>
      </c>
      <c r="K26" s="30">
        <v>159866</v>
      </c>
      <c r="L26" s="30"/>
      <c r="M26" s="30">
        <v>25638</v>
      </c>
      <c r="N26" s="30"/>
      <c r="O26" s="30">
        <v>185504</v>
      </c>
      <c r="R26" s="3" t="s">
        <v>19</v>
      </c>
      <c r="T26" s="30">
        <v>20360</v>
      </c>
      <c r="U26" s="30"/>
      <c r="V26" s="30">
        <v>339</v>
      </c>
      <c r="W26" s="30"/>
      <c r="X26" s="30">
        <v>20699</v>
      </c>
      <c r="Y26" s="4"/>
      <c r="Z26" s="30">
        <v>393586</v>
      </c>
      <c r="AA26" s="30"/>
      <c r="AB26" s="30">
        <v>31651</v>
      </c>
      <c r="AC26" s="30"/>
      <c r="AD26" s="30">
        <v>425237</v>
      </c>
      <c r="AE26" s="4"/>
      <c r="AF26" s="4"/>
      <c r="AG26" s="4"/>
      <c r="AH26" s="4"/>
      <c r="AI26" s="4"/>
      <c r="AJ26" s="4"/>
      <c r="AK26" s="4"/>
      <c r="AL26" s="4"/>
      <c r="AM26" s="4"/>
    </row>
    <row r="27" spans="1:39">
      <c r="A27" s="4"/>
      <c r="C27" s="3" t="s">
        <v>20</v>
      </c>
      <c r="E27" s="30">
        <v>36868</v>
      </c>
      <c r="F27" s="30"/>
      <c r="G27" s="30">
        <v>79882</v>
      </c>
      <c r="H27" s="30"/>
      <c r="I27" s="30">
        <v>116750</v>
      </c>
      <c r="K27" s="30">
        <v>27480</v>
      </c>
      <c r="L27" s="30"/>
      <c r="M27" s="30">
        <v>65503</v>
      </c>
      <c r="N27" s="30"/>
      <c r="O27" s="30">
        <v>92983</v>
      </c>
      <c r="R27" s="3" t="s">
        <v>20</v>
      </c>
      <c r="T27" s="30">
        <v>75734</v>
      </c>
      <c r="U27" s="30"/>
      <c r="V27" s="30">
        <v>34201</v>
      </c>
      <c r="W27" s="30"/>
      <c r="X27" s="30">
        <v>109935</v>
      </c>
      <c r="Y27" s="4"/>
      <c r="Z27" s="30">
        <v>140082</v>
      </c>
      <c r="AA27" s="30"/>
      <c r="AB27" s="30">
        <v>179586</v>
      </c>
      <c r="AC27" s="30"/>
      <c r="AD27" s="30">
        <v>319668</v>
      </c>
      <c r="AE27" s="4"/>
      <c r="AF27" s="4"/>
      <c r="AG27" s="4"/>
      <c r="AH27" s="4"/>
      <c r="AI27" s="4"/>
      <c r="AJ27" s="4"/>
      <c r="AK27" s="4"/>
      <c r="AL27" s="4"/>
      <c r="AM27" s="4"/>
    </row>
    <row r="28" spans="1:39">
      <c r="A28" s="4"/>
      <c r="C28" s="3" t="s">
        <v>21</v>
      </c>
      <c r="E28" s="30">
        <v>4486</v>
      </c>
      <c r="F28" s="30"/>
      <c r="G28" s="30">
        <v>2285</v>
      </c>
      <c r="H28" s="30"/>
      <c r="I28" s="30">
        <v>6771</v>
      </c>
      <c r="K28" s="30">
        <v>44817</v>
      </c>
      <c r="L28" s="30"/>
      <c r="M28" s="30">
        <v>18562</v>
      </c>
      <c r="N28" s="30"/>
      <c r="O28" s="30">
        <v>63379</v>
      </c>
      <c r="R28" s="3" t="s">
        <v>21</v>
      </c>
      <c r="T28" s="30">
        <v>29120</v>
      </c>
      <c r="U28" s="30"/>
      <c r="V28" s="30">
        <v>11314</v>
      </c>
      <c r="W28" s="30"/>
      <c r="X28" s="30">
        <v>40434</v>
      </c>
      <c r="Y28" s="4"/>
      <c r="Z28" s="30">
        <v>78423</v>
      </c>
      <c r="AA28" s="30"/>
      <c r="AB28" s="30">
        <v>32161</v>
      </c>
      <c r="AC28" s="30"/>
      <c r="AD28" s="30">
        <v>110584</v>
      </c>
      <c r="AE28" s="4"/>
      <c r="AF28" s="4"/>
      <c r="AG28" s="4"/>
      <c r="AH28" s="4"/>
      <c r="AI28" s="4"/>
      <c r="AJ28" s="4"/>
      <c r="AK28" s="4"/>
      <c r="AL28" s="4"/>
      <c r="AM28" s="4"/>
    </row>
    <row r="29" spans="1:39">
      <c r="A29" s="4"/>
      <c r="C29" s="3" t="s">
        <v>22</v>
      </c>
      <c r="E29" s="30">
        <v>67099</v>
      </c>
      <c r="F29" s="30"/>
      <c r="G29" s="30">
        <v>2621</v>
      </c>
      <c r="H29" s="30"/>
      <c r="I29" s="30">
        <v>69720</v>
      </c>
      <c r="K29" s="30">
        <v>20414</v>
      </c>
      <c r="L29" s="30"/>
      <c r="M29" s="30">
        <v>191</v>
      </c>
      <c r="N29" s="30"/>
      <c r="O29" s="30">
        <v>20605</v>
      </c>
      <c r="R29" s="3" t="s">
        <v>22</v>
      </c>
      <c r="T29" s="30">
        <v>0</v>
      </c>
      <c r="U29" s="30"/>
      <c r="V29" s="30">
        <v>173</v>
      </c>
      <c r="W29" s="30"/>
      <c r="X29" s="30">
        <v>173</v>
      </c>
      <c r="Y29" s="4"/>
      <c r="Z29" s="30">
        <v>87513</v>
      </c>
      <c r="AA29" s="30"/>
      <c r="AB29" s="30">
        <v>2985</v>
      </c>
      <c r="AC29" s="30"/>
      <c r="AD29" s="30">
        <v>90498</v>
      </c>
      <c r="AE29" s="4"/>
      <c r="AF29" s="4"/>
      <c r="AG29" s="4"/>
      <c r="AH29" s="4"/>
      <c r="AI29" s="4"/>
      <c r="AJ29" s="4"/>
      <c r="AK29" s="4"/>
      <c r="AL29" s="4"/>
      <c r="AM29" s="4"/>
    </row>
    <row r="30" spans="1:39">
      <c r="A30" s="4"/>
      <c r="C30" s="3" t="s">
        <v>23</v>
      </c>
      <c r="E30" s="30">
        <v>21070</v>
      </c>
      <c r="F30" s="30"/>
      <c r="G30" s="30">
        <v>2368</v>
      </c>
      <c r="H30" s="30"/>
      <c r="I30" s="30">
        <v>23438</v>
      </c>
      <c r="K30" s="30">
        <v>1449</v>
      </c>
      <c r="L30" s="30"/>
      <c r="M30" s="30">
        <v>0</v>
      </c>
      <c r="N30" s="30"/>
      <c r="O30" s="30">
        <v>1449</v>
      </c>
      <c r="R30" s="3" t="s">
        <v>23</v>
      </c>
      <c r="T30" s="34">
        <v>0</v>
      </c>
      <c r="U30" s="30"/>
      <c r="V30" s="30">
        <v>0</v>
      </c>
      <c r="W30" s="30"/>
      <c r="X30" s="30">
        <v>0</v>
      </c>
      <c r="Y30" s="4"/>
      <c r="Z30" s="30">
        <v>22519</v>
      </c>
      <c r="AA30" s="30"/>
      <c r="AB30" s="30">
        <v>2368</v>
      </c>
      <c r="AC30" s="30"/>
      <c r="AD30" s="30">
        <v>24887</v>
      </c>
      <c r="AE30" s="4"/>
      <c r="AF30" s="4"/>
      <c r="AG30" s="4"/>
      <c r="AH30" s="4"/>
      <c r="AI30" s="4"/>
      <c r="AJ30" s="4"/>
      <c r="AK30" s="4"/>
      <c r="AL30" s="4"/>
      <c r="AM30" s="4"/>
    </row>
    <row r="31" spans="1:39">
      <c r="A31" s="4"/>
      <c r="C31" s="3" t="s">
        <v>24</v>
      </c>
      <c r="E31" s="30">
        <v>37134</v>
      </c>
      <c r="F31" s="30"/>
      <c r="G31" s="30">
        <v>113</v>
      </c>
      <c r="H31" s="30"/>
      <c r="I31" s="30">
        <v>37247</v>
      </c>
      <c r="K31" s="30">
        <v>23969</v>
      </c>
      <c r="L31" s="30"/>
      <c r="M31" s="34">
        <v>0</v>
      </c>
      <c r="N31" s="30"/>
      <c r="O31" s="30">
        <v>23969</v>
      </c>
      <c r="R31" s="3" t="s">
        <v>24</v>
      </c>
      <c r="T31" s="34">
        <v>8119</v>
      </c>
      <c r="U31" s="30"/>
      <c r="V31" s="34">
        <v>574</v>
      </c>
      <c r="W31" s="30"/>
      <c r="X31" s="34">
        <v>8693</v>
      </c>
      <c r="Y31" s="4"/>
      <c r="Z31" s="30">
        <v>69222</v>
      </c>
      <c r="AA31" s="30"/>
      <c r="AB31" s="30">
        <v>687</v>
      </c>
      <c r="AC31" s="30"/>
      <c r="AD31" s="30">
        <v>69909</v>
      </c>
      <c r="AE31" s="4"/>
      <c r="AF31" s="4"/>
      <c r="AG31" s="4"/>
      <c r="AH31" s="4"/>
      <c r="AI31" s="4"/>
      <c r="AJ31" s="4"/>
      <c r="AK31" s="4"/>
      <c r="AL31" s="4"/>
      <c r="AM31" s="4"/>
    </row>
    <row r="32" spans="1:39">
      <c r="A32" s="4"/>
      <c r="C32" s="3" t="s">
        <v>25</v>
      </c>
      <c r="E32" s="30">
        <v>53185</v>
      </c>
      <c r="F32" s="30"/>
      <c r="G32" s="30">
        <v>174</v>
      </c>
      <c r="H32" s="30"/>
      <c r="I32" s="30">
        <v>53359</v>
      </c>
      <c r="K32" s="30">
        <v>20</v>
      </c>
      <c r="L32" s="30"/>
      <c r="M32" s="34">
        <v>0</v>
      </c>
      <c r="N32" s="30"/>
      <c r="O32" s="30">
        <v>20</v>
      </c>
      <c r="R32" s="3" t="s">
        <v>25</v>
      </c>
      <c r="T32" s="30">
        <v>12005</v>
      </c>
      <c r="U32" s="30"/>
      <c r="V32" s="30">
        <v>846</v>
      </c>
      <c r="W32" s="30"/>
      <c r="X32" s="30">
        <v>12851</v>
      </c>
      <c r="Y32" s="4"/>
      <c r="Z32" s="30">
        <v>65210</v>
      </c>
      <c r="AA32" s="30"/>
      <c r="AB32" s="30">
        <v>1020</v>
      </c>
      <c r="AC32" s="30"/>
      <c r="AD32" s="30">
        <v>66230</v>
      </c>
      <c r="AE32" s="4"/>
      <c r="AF32" s="4"/>
      <c r="AG32" s="4"/>
      <c r="AH32" s="4"/>
      <c r="AI32" s="4"/>
      <c r="AJ32" s="4"/>
      <c r="AK32" s="4"/>
      <c r="AL32" s="4"/>
      <c r="AM32" s="4"/>
    </row>
    <row r="33" spans="1:39">
      <c r="A33" s="4"/>
      <c r="C33" s="3" t="s">
        <v>26</v>
      </c>
      <c r="E33" s="30">
        <v>14795</v>
      </c>
      <c r="F33" s="30"/>
      <c r="G33" s="30">
        <v>155911</v>
      </c>
      <c r="H33" s="30"/>
      <c r="I33" s="30">
        <v>170706</v>
      </c>
      <c r="K33" s="30">
        <v>286</v>
      </c>
      <c r="L33" s="30"/>
      <c r="M33" s="34">
        <v>1492</v>
      </c>
      <c r="N33" s="30"/>
      <c r="O33" s="30">
        <v>1778</v>
      </c>
      <c r="R33" s="3" t="s">
        <v>26</v>
      </c>
      <c r="T33" s="30">
        <v>0</v>
      </c>
      <c r="U33" s="30"/>
      <c r="V33" s="30">
        <v>0</v>
      </c>
      <c r="W33" s="30"/>
      <c r="X33" s="30">
        <v>0</v>
      </c>
      <c r="Y33" s="4"/>
      <c r="Z33" s="30">
        <v>15081</v>
      </c>
      <c r="AA33" s="30"/>
      <c r="AB33" s="30">
        <v>157403</v>
      </c>
      <c r="AC33" s="30"/>
      <c r="AD33" s="30">
        <v>172484</v>
      </c>
      <c r="AE33" s="4"/>
      <c r="AF33" s="4"/>
      <c r="AG33" s="4"/>
      <c r="AH33" s="4"/>
      <c r="AI33" s="4"/>
      <c r="AJ33" s="4"/>
      <c r="AK33" s="4"/>
      <c r="AL33" s="4"/>
      <c r="AM33" s="4"/>
    </row>
    <row r="34" spans="1:39">
      <c r="A34" s="4"/>
      <c r="C34" s="3" t="s">
        <v>27</v>
      </c>
      <c r="E34" s="30">
        <v>63482</v>
      </c>
      <c r="F34" s="30"/>
      <c r="G34" s="30">
        <v>0</v>
      </c>
      <c r="H34" s="30"/>
      <c r="I34" s="30">
        <v>63482</v>
      </c>
      <c r="K34" s="30">
        <v>12906</v>
      </c>
      <c r="L34" s="30"/>
      <c r="M34" s="30">
        <v>0</v>
      </c>
      <c r="N34" s="30"/>
      <c r="O34" s="30">
        <v>12906</v>
      </c>
      <c r="R34" s="3" t="s">
        <v>27</v>
      </c>
      <c r="T34" s="34">
        <v>98</v>
      </c>
      <c r="U34" s="30"/>
      <c r="V34" s="34">
        <v>0</v>
      </c>
      <c r="W34" s="30"/>
      <c r="X34" s="34">
        <v>98</v>
      </c>
      <c r="Y34" s="4"/>
      <c r="Z34" s="30">
        <v>76486</v>
      </c>
      <c r="AA34" s="30"/>
      <c r="AB34" s="30">
        <v>0</v>
      </c>
      <c r="AC34" s="30"/>
      <c r="AD34" s="30">
        <v>76486</v>
      </c>
      <c r="AE34" s="4"/>
      <c r="AF34" s="4"/>
      <c r="AG34" s="4"/>
      <c r="AH34" s="4"/>
      <c r="AI34" s="4"/>
      <c r="AJ34" s="4"/>
      <c r="AK34" s="4"/>
      <c r="AL34" s="4"/>
      <c r="AM34" s="4"/>
    </row>
    <row r="35" spans="1:39">
      <c r="A35" s="4"/>
      <c r="C35" s="3" t="s">
        <v>28</v>
      </c>
      <c r="E35" s="30">
        <v>0</v>
      </c>
      <c r="F35" s="30"/>
      <c r="G35" s="34">
        <v>0</v>
      </c>
      <c r="H35" s="30"/>
      <c r="I35" s="30">
        <v>0</v>
      </c>
      <c r="K35" s="30">
        <v>0</v>
      </c>
      <c r="L35" s="30"/>
      <c r="M35" s="34">
        <v>0</v>
      </c>
      <c r="N35" s="30"/>
      <c r="O35" s="30">
        <v>0</v>
      </c>
      <c r="R35" s="3" t="s">
        <v>28</v>
      </c>
      <c r="T35" s="30">
        <v>0</v>
      </c>
      <c r="U35" s="30"/>
      <c r="V35" s="34">
        <v>0</v>
      </c>
      <c r="W35" s="30"/>
      <c r="X35" s="30">
        <v>0</v>
      </c>
      <c r="Y35" s="4"/>
      <c r="Z35" s="30">
        <v>0</v>
      </c>
      <c r="AA35" s="30"/>
      <c r="AB35" s="34">
        <v>0</v>
      </c>
      <c r="AC35" s="30"/>
      <c r="AD35" s="30">
        <v>0</v>
      </c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" customHeight="1">
      <c r="A36" s="4"/>
      <c r="E36" s="34" t="s">
        <v>18</v>
      </c>
      <c r="F36" s="30"/>
      <c r="G36" s="34" t="s">
        <v>18</v>
      </c>
      <c r="H36" s="30"/>
      <c r="I36" s="34" t="s">
        <v>18</v>
      </c>
      <c r="K36" s="34" t="s">
        <v>18</v>
      </c>
      <c r="L36" s="30"/>
      <c r="M36" s="34" t="s">
        <v>18</v>
      </c>
      <c r="N36" s="30"/>
      <c r="O36" s="34" t="s">
        <v>18</v>
      </c>
      <c r="T36" s="34" t="s">
        <v>18</v>
      </c>
      <c r="U36" s="30"/>
      <c r="V36" s="34" t="s">
        <v>18</v>
      </c>
      <c r="W36" s="30"/>
      <c r="X36" s="34" t="s">
        <v>18</v>
      </c>
      <c r="Y36" s="4"/>
      <c r="Z36" s="34" t="s">
        <v>18</v>
      </c>
      <c r="AA36" s="30"/>
      <c r="AB36" s="34" t="s">
        <v>18</v>
      </c>
      <c r="AC36" s="30"/>
      <c r="AD36" s="34" t="s">
        <v>18</v>
      </c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12.75" customHeight="1">
      <c r="A37" s="4"/>
      <c r="B37" s="3" t="s">
        <v>36</v>
      </c>
      <c r="E37" s="30">
        <v>511479</v>
      </c>
      <c r="F37" s="30"/>
      <c r="G37" s="30">
        <v>249028</v>
      </c>
      <c r="H37" s="30"/>
      <c r="I37" s="30">
        <v>760507</v>
      </c>
      <c r="K37" s="30">
        <v>291207</v>
      </c>
      <c r="L37" s="30"/>
      <c r="M37" s="30">
        <v>111386</v>
      </c>
      <c r="N37" s="30"/>
      <c r="O37" s="30">
        <v>402593</v>
      </c>
      <c r="Q37" s="3" t="s">
        <v>36</v>
      </c>
      <c r="T37" s="30">
        <v>145436</v>
      </c>
      <c r="U37" s="30"/>
      <c r="V37" s="30">
        <v>47447</v>
      </c>
      <c r="W37" s="30"/>
      <c r="X37" s="30">
        <v>192883</v>
      </c>
      <c r="Y37" s="4"/>
      <c r="Z37" s="30">
        <v>948122</v>
      </c>
      <c r="AA37" s="30"/>
      <c r="AB37" s="30">
        <v>407861</v>
      </c>
      <c r="AC37" s="30"/>
      <c r="AD37" s="30">
        <v>1355983</v>
      </c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" customHeight="1">
      <c r="A38" s="4"/>
      <c r="E38" s="30" t="s">
        <v>18</v>
      </c>
      <c r="F38" s="30"/>
      <c r="G38" s="30" t="s">
        <v>18</v>
      </c>
      <c r="H38" s="30"/>
      <c r="I38" s="30" t="s">
        <v>18</v>
      </c>
      <c r="K38" s="30" t="s">
        <v>18</v>
      </c>
      <c r="L38" s="30"/>
      <c r="M38" s="30" t="s">
        <v>18</v>
      </c>
      <c r="N38" s="30"/>
      <c r="O38" s="30" t="s">
        <v>18</v>
      </c>
      <c r="T38" s="30" t="s">
        <v>18</v>
      </c>
      <c r="U38" s="30"/>
      <c r="V38" s="30" t="s">
        <v>18</v>
      </c>
      <c r="W38" s="30"/>
      <c r="X38" s="30" t="s">
        <v>18</v>
      </c>
      <c r="Y38" s="4"/>
      <c r="Z38" s="30" t="s">
        <v>18</v>
      </c>
      <c r="AA38" s="30"/>
      <c r="AB38" s="30" t="s">
        <v>18</v>
      </c>
      <c r="AC38" s="30"/>
      <c r="AD38" s="30" t="s">
        <v>18</v>
      </c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4.5" customHeight="1">
      <c r="A39" s="4"/>
      <c r="E39" s="30"/>
      <c r="F39" s="30"/>
      <c r="G39" s="30"/>
      <c r="H39" s="30"/>
      <c r="I39" s="30"/>
      <c r="K39" s="30"/>
      <c r="L39" s="30"/>
      <c r="M39" s="30"/>
      <c r="N39" s="30"/>
      <c r="O39" s="30"/>
      <c r="T39" s="30"/>
      <c r="U39" s="30"/>
      <c r="V39" s="30"/>
      <c r="W39" s="30"/>
      <c r="X39" s="30"/>
      <c r="Y39" s="4"/>
      <c r="Z39" s="30"/>
      <c r="AA39" s="30"/>
      <c r="AB39" s="30"/>
      <c r="AC39" s="30"/>
      <c r="AD39" s="30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12.75" customHeight="1">
      <c r="A40" s="4"/>
      <c r="B40" s="3" t="s">
        <v>37</v>
      </c>
      <c r="E40" s="30"/>
      <c r="F40" s="30"/>
      <c r="G40" s="30"/>
      <c r="H40" s="30"/>
      <c r="I40" s="30"/>
      <c r="K40" s="30"/>
      <c r="L40" s="30"/>
      <c r="M40" s="30"/>
      <c r="N40" s="30"/>
      <c r="O40" s="30"/>
      <c r="Q40" s="3" t="s">
        <v>37</v>
      </c>
      <c r="T40" s="30"/>
      <c r="U40" s="30"/>
      <c r="V40" s="30"/>
      <c r="W40" s="30"/>
      <c r="X40" s="30"/>
      <c r="Y40" s="11"/>
      <c r="Z40" s="30"/>
      <c r="AA40" s="30"/>
      <c r="AB40" s="30"/>
      <c r="AC40" s="30"/>
      <c r="AD40" s="30"/>
      <c r="AE40" s="4"/>
      <c r="AF40" s="4"/>
      <c r="AG40" s="4"/>
      <c r="AH40" s="4"/>
      <c r="AI40" s="4"/>
      <c r="AJ40" s="4"/>
      <c r="AK40" s="4"/>
      <c r="AL40" s="4"/>
      <c r="AM40" s="4"/>
    </row>
    <row r="41" spans="1:39">
      <c r="A41" s="4"/>
      <c r="C41" s="3" t="s">
        <v>29</v>
      </c>
      <c r="E41" s="30">
        <v>-7888</v>
      </c>
      <c r="F41" s="30"/>
      <c r="G41" s="30">
        <v>0</v>
      </c>
      <c r="H41" s="30"/>
      <c r="I41" s="30">
        <v>-7888</v>
      </c>
      <c r="K41" s="30">
        <v>0</v>
      </c>
      <c r="L41" s="30"/>
      <c r="M41" s="30">
        <v>0</v>
      </c>
      <c r="N41" s="30"/>
      <c r="O41" s="30">
        <v>0</v>
      </c>
      <c r="R41" s="3" t="s">
        <v>29</v>
      </c>
      <c r="T41" s="30">
        <v>0</v>
      </c>
      <c r="U41" s="30"/>
      <c r="V41" s="30">
        <v>0</v>
      </c>
      <c r="W41" s="30"/>
      <c r="X41" s="30">
        <v>0</v>
      </c>
      <c r="Y41" s="11"/>
      <c r="Z41" s="30">
        <v>-7888</v>
      </c>
      <c r="AA41" s="30"/>
      <c r="AB41" s="30">
        <v>0</v>
      </c>
      <c r="AC41" s="30"/>
      <c r="AD41" s="30">
        <v>-7888</v>
      </c>
      <c r="AE41" s="4"/>
      <c r="AF41" s="4"/>
      <c r="AG41" s="4"/>
      <c r="AH41" s="4"/>
      <c r="AI41" s="4"/>
      <c r="AJ41" s="4"/>
      <c r="AK41" s="4"/>
      <c r="AL41" s="4"/>
      <c r="AM41" s="4"/>
    </row>
    <row r="42" spans="1:39">
      <c r="A42" s="4"/>
      <c r="C42" s="3" t="s">
        <v>30</v>
      </c>
      <c r="E42" s="30">
        <v>9263</v>
      </c>
      <c r="F42" s="30"/>
      <c r="G42" s="34">
        <v>3313</v>
      </c>
      <c r="H42" s="30"/>
      <c r="I42" s="30">
        <v>12576</v>
      </c>
      <c r="K42" s="34">
        <v>-2263</v>
      </c>
      <c r="L42" s="30"/>
      <c r="M42" s="34">
        <v>-10489</v>
      </c>
      <c r="N42" s="30"/>
      <c r="O42" s="34">
        <v>-12752</v>
      </c>
      <c r="R42" s="3" t="s">
        <v>30</v>
      </c>
      <c r="T42" s="34">
        <v>-151</v>
      </c>
      <c r="U42" s="30"/>
      <c r="V42" s="34">
        <v>-4739</v>
      </c>
      <c r="W42" s="30"/>
      <c r="X42" s="34">
        <v>-4890</v>
      </c>
      <c r="Y42" s="4"/>
      <c r="Z42" s="30">
        <v>6849</v>
      </c>
      <c r="AA42" s="30"/>
      <c r="AB42" s="34">
        <v>-11915</v>
      </c>
      <c r="AC42" s="30"/>
      <c r="AD42" s="30">
        <v>-5066</v>
      </c>
      <c r="AE42" s="4"/>
      <c r="AF42" s="4"/>
      <c r="AG42" s="4"/>
      <c r="AH42" s="4"/>
      <c r="AI42" s="4"/>
      <c r="AJ42" s="4"/>
      <c r="AK42" s="4"/>
      <c r="AL42" s="4"/>
      <c r="AM42" s="4"/>
    </row>
    <row r="43" spans="1:39">
      <c r="A43" s="4"/>
      <c r="C43" s="3" t="s">
        <v>31</v>
      </c>
      <c r="E43" s="30">
        <v>-55</v>
      </c>
      <c r="F43" s="30"/>
      <c r="G43" s="30">
        <v>-87</v>
      </c>
      <c r="H43" s="30"/>
      <c r="I43" s="30">
        <v>-142</v>
      </c>
      <c r="K43" s="30">
        <v>0</v>
      </c>
      <c r="L43" s="30"/>
      <c r="M43" s="30">
        <v>0</v>
      </c>
      <c r="N43" s="30"/>
      <c r="O43" s="30">
        <v>0</v>
      </c>
      <c r="R43" s="3" t="s">
        <v>31</v>
      </c>
      <c r="T43" s="30">
        <v>0</v>
      </c>
      <c r="U43" s="30"/>
      <c r="V43" s="30">
        <v>-5</v>
      </c>
      <c r="W43" s="30"/>
      <c r="X43" s="30">
        <v>-5</v>
      </c>
      <c r="Y43" s="4"/>
      <c r="Z43" s="30">
        <v>-55</v>
      </c>
      <c r="AA43" s="30"/>
      <c r="AB43" s="30">
        <v>-92</v>
      </c>
      <c r="AC43" s="30"/>
      <c r="AD43" s="30">
        <v>-147</v>
      </c>
      <c r="AE43" s="4"/>
      <c r="AF43" s="4"/>
      <c r="AG43" s="4"/>
      <c r="AH43" s="4"/>
      <c r="AI43" s="4"/>
      <c r="AJ43" s="4"/>
      <c r="AK43" s="4"/>
      <c r="AL43" s="4"/>
      <c r="AM43" s="4"/>
    </row>
    <row r="44" spans="1:39">
      <c r="A44" s="4"/>
      <c r="C44" s="3" t="s">
        <v>101</v>
      </c>
      <c r="E44" s="34">
        <v>13759</v>
      </c>
      <c r="F44" s="30"/>
      <c r="G44" s="30">
        <v>2219</v>
      </c>
      <c r="H44" s="30"/>
      <c r="I44" s="30">
        <v>15978</v>
      </c>
      <c r="K44" s="34">
        <v>95834</v>
      </c>
      <c r="L44" s="30"/>
      <c r="M44" s="34">
        <v>17066</v>
      </c>
      <c r="N44" s="30"/>
      <c r="O44" s="34">
        <v>112900</v>
      </c>
      <c r="R44" s="3" t="s">
        <v>101</v>
      </c>
      <c r="T44" s="34">
        <v>352</v>
      </c>
      <c r="U44" s="30"/>
      <c r="V44" s="30">
        <v>102</v>
      </c>
      <c r="W44" s="30"/>
      <c r="X44" s="30">
        <v>454</v>
      </c>
      <c r="Y44" s="4"/>
      <c r="Z44" s="34">
        <v>109945</v>
      </c>
      <c r="AA44" s="30"/>
      <c r="AB44" s="30">
        <v>19387</v>
      </c>
      <c r="AC44" s="30"/>
      <c r="AD44" s="30">
        <v>129332</v>
      </c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" customHeight="1">
      <c r="A45" s="4"/>
      <c r="E45" s="30" t="s">
        <v>18</v>
      </c>
      <c r="F45" s="30"/>
      <c r="G45" s="30" t="s">
        <v>18</v>
      </c>
      <c r="H45" s="30"/>
      <c r="I45" s="30" t="s">
        <v>18</v>
      </c>
      <c r="K45" s="30" t="s">
        <v>18</v>
      </c>
      <c r="L45" s="30"/>
      <c r="M45" s="30" t="s">
        <v>18</v>
      </c>
      <c r="N45" s="30"/>
      <c r="O45" s="30" t="s">
        <v>18</v>
      </c>
      <c r="T45" s="30" t="s">
        <v>18</v>
      </c>
      <c r="U45" s="30"/>
      <c r="V45" s="30" t="s">
        <v>18</v>
      </c>
      <c r="W45" s="30"/>
      <c r="X45" s="30" t="s">
        <v>18</v>
      </c>
      <c r="Y45" s="4"/>
      <c r="Z45" s="30" t="s">
        <v>18</v>
      </c>
      <c r="AA45" s="30"/>
      <c r="AB45" s="30" t="s">
        <v>18</v>
      </c>
      <c r="AC45" s="30"/>
      <c r="AD45" s="30" t="s">
        <v>18</v>
      </c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2.75" customHeight="1">
      <c r="A46" s="4"/>
      <c r="B46" s="3" t="s">
        <v>39</v>
      </c>
      <c r="E46" s="30">
        <v>15079</v>
      </c>
      <c r="F46" s="30"/>
      <c r="G46" s="30">
        <v>5445</v>
      </c>
      <c r="H46" s="30"/>
      <c r="I46" s="30">
        <v>20524</v>
      </c>
      <c r="K46" s="30">
        <v>93571</v>
      </c>
      <c r="L46" s="30"/>
      <c r="M46" s="30">
        <v>6577</v>
      </c>
      <c r="N46" s="30"/>
      <c r="O46" s="30">
        <v>100148</v>
      </c>
      <c r="Q46" s="3" t="s">
        <v>39</v>
      </c>
      <c r="T46" s="30">
        <v>201</v>
      </c>
      <c r="U46" s="30"/>
      <c r="V46" s="30">
        <v>-4642</v>
      </c>
      <c r="W46" s="30"/>
      <c r="X46" s="30">
        <v>-4441</v>
      </c>
      <c r="Y46" s="4"/>
      <c r="Z46" s="30">
        <v>108851</v>
      </c>
      <c r="AA46" s="30"/>
      <c r="AB46" s="30">
        <v>7380</v>
      </c>
      <c r="AC46" s="30"/>
      <c r="AD46" s="30">
        <v>116231</v>
      </c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3" customHeight="1">
      <c r="A47" s="4"/>
      <c r="E47" s="30" t="s">
        <v>18</v>
      </c>
      <c r="F47" s="30"/>
      <c r="G47" s="30" t="s">
        <v>18</v>
      </c>
      <c r="H47" s="30"/>
      <c r="I47" s="30" t="s">
        <v>18</v>
      </c>
      <c r="K47" s="30" t="s">
        <v>18</v>
      </c>
      <c r="L47" s="30"/>
      <c r="M47" s="30" t="s">
        <v>18</v>
      </c>
      <c r="N47" s="30"/>
      <c r="O47" s="30" t="s">
        <v>18</v>
      </c>
      <c r="T47" s="30" t="s">
        <v>18</v>
      </c>
      <c r="U47" s="30"/>
      <c r="V47" s="30" t="s">
        <v>18</v>
      </c>
      <c r="W47" s="30"/>
      <c r="X47" s="30" t="s">
        <v>18</v>
      </c>
      <c r="Y47" s="4"/>
      <c r="Z47" s="30" t="s">
        <v>18</v>
      </c>
      <c r="AA47" s="30"/>
      <c r="AB47" s="30" t="s">
        <v>18</v>
      </c>
      <c r="AC47" s="30"/>
      <c r="AD47" s="30" t="s">
        <v>18</v>
      </c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4.5" customHeight="1">
      <c r="A48" s="4"/>
      <c r="E48" s="30"/>
      <c r="F48" s="30"/>
      <c r="G48" s="30"/>
      <c r="H48" s="30"/>
      <c r="I48" s="30"/>
      <c r="K48" s="30"/>
      <c r="L48" s="30"/>
      <c r="M48" s="30"/>
      <c r="N48" s="30"/>
      <c r="O48" s="30"/>
      <c r="T48" s="30"/>
      <c r="U48" s="30"/>
      <c r="V48" s="30"/>
      <c r="W48" s="30"/>
      <c r="X48" s="30"/>
      <c r="Y48" s="4"/>
      <c r="Z48" s="30"/>
      <c r="AA48" s="30"/>
      <c r="AB48" s="30"/>
      <c r="AC48" s="30"/>
      <c r="AD48" s="30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12.75" customHeight="1">
      <c r="B49" s="3" t="s">
        <v>40</v>
      </c>
      <c r="E49" s="30">
        <v>101694</v>
      </c>
      <c r="F49" s="30"/>
      <c r="G49" s="30">
        <v>8364</v>
      </c>
      <c r="H49" s="30"/>
      <c r="I49" s="30">
        <v>110058</v>
      </c>
      <c r="K49" s="30">
        <v>-52513</v>
      </c>
      <c r="L49" s="30"/>
      <c r="M49" s="30">
        <v>11801</v>
      </c>
      <c r="N49" s="30"/>
      <c r="O49" s="30">
        <v>-40712</v>
      </c>
      <c r="Q49" s="3" t="s">
        <v>40</v>
      </c>
      <c r="T49" s="30">
        <v>-14177</v>
      </c>
      <c r="U49" s="30"/>
      <c r="V49" s="30">
        <v>-406</v>
      </c>
      <c r="W49" s="30"/>
      <c r="X49" s="30">
        <v>-14583</v>
      </c>
      <c r="Y49" s="4"/>
      <c r="Z49" s="30">
        <v>35004</v>
      </c>
      <c r="AA49" s="30"/>
      <c r="AB49" s="30">
        <v>19759</v>
      </c>
      <c r="AC49" s="30"/>
      <c r="AD49" s="30">
        <v>54763</v>
      </c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" customHeight="1">
      <c r="E50" s="30" t="s">
        <v>18</v>
      </c>
      <c r="F50" s="30"/>
      <c r="G50" s="30" t="s">
        <v>18</v>
      </c>
      <c r="H50" s="30"/>
      <c r="I50" s="30" t="s">
        <v>18</v>
      </c>
      <c r="K50" s="30" t="s">
        <v>18</v>
      </c>
      <c r="L50" s="30"/>
      <c r="M50" s="30" t="s">
        <v>18</v>
      </c>
      <c r="N50" s="30"/>
      <c r="O50" s="30" t="s">
        <v>18</v>
      </c>
      <c r="T50" s="30" t="s">
        <v>18</v>
      </c>
      <c r="U50" s="30"/>
      <c r="V50" s="30" t="s">
        <v>18</v>
      </c>
      <c r="W50" s="30"/>
      <c r="X50" s="30" t="s">
        <v>18</v>
      </c>
      <c r="Y50" s="4"/>
      <c r="Z50" s="30" t="s">
        <v>18</v>
      </c>
      <c r="AA50" s="30"/>
      <c r="AB50" s="30" t="s">
        <v>18</v>
      </c>
      <c r="AC50" s="30"/>
      <c r="AD50" s="30" t="s">
        <v>18</v>
      </c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3" customHeight="1">
      <c r="E51" s="30" t="s">
        <v>18</v>
      </c>
      <c r="F51" s="30"/>
      <c r="G51" s="30" t="s">
        <v>18</v>
      </c>
      <c r="H51" s="30"/>
      <c r="I51" s="30" t="s">
        <v>18</v>
      </c>
      <c r="K51" s="30" t="s">
        <v>18</v>
      </c>
      <c r="L51" s="30"/>
      <c r="M51" s="30" t="s">
        <v>18</v>
      </c>
      <c r="N51" s="30"/>
      <c r="O51" s="30" t="s">
        <v>18</v>
      </c>
      <c r="T51" s="30" t="s">
        <v>18</v>
      </c>
      <c r="U51" s="30"/>
      <c r="V51" s="30" t="s">
        <v>18</v>
      </c>
      <c r="W51" s="30"/>
      <c r="X51" s="30" t="s">
        <v>18</v>
      </c>
      <c r="Y51" s="4"/>
      <c r="Z51" s="30" t="s">
        <v>18</v>
      </c>
      <c r="AA51" s="30"/>
      <c r="AB51" s="30" t="s">
        <v>18</v>
      </c>
      <c r="AC51" s="33"/>
      <c r="AD51" s="30" t="s">
        <v>18</v>
      </c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3" customHeight="1">
      <c r="E52" s="30"/>
      <c r="F52" s="30"/>
      <c r="G52" s="30"/>
      <c r="H52" s="30"/>
      <c r="I52" s="30"/>
      <c r="K52" s="30"/>
      <c r="L52" s="30"/>
      <c r="M52" s="30"/>
      <c r="N52" s="30"/>
      <c r="O52" s="30"/>
      <c r="T52" s="30"/>
      <c r="U52" s="30"/>
      <c r="V52" s="30"/>
      <c r="W52" s="30"/>
      <c r="X52" s="30"/>
      <c r="Y52" s="4"/>
      <c r="Z52" s="30"/>
      <c r="AA52" s="30"/>
      <c r="AB52" s="30"/>
      <c r="AC52" s="30"/>
      <c r="AD52" s="30"/>
      <c r="AE52" s="4"/>
      <c r="AF52" s="4"/>
      <c r="AG52" s="4"/>
      <c r="AH52" s="4"/>
      <c r="AI52" s="4"/>
      <c r="AJ52" s="4"/>
      <c r="AK52" s="4"/>
      <c r="AL52" s="4"/>
      <c r="AM52" s="4"/>
    </row>
    <row r="53" spans="1:39">
      <c r="A53" s="7"/>
      <c r="B53" s="7"/>
      <c r="C53" s="7"/>
      <c r="D53" s="7"/>
      <c r="E53" s="32"/>
      <c r="F53" s="32"/>
      <c r="G53" s="32"/>
      <c r="H53" s="32"/>
      <c r="I53" s="32"/>
      <c r="J53" s="7"/>
      <c r="V53" s="31"/>
      <c r="W53" s="31"/>
      <c r="Y53" s="4"/>
      <c r="Z53" s="30"/>
      <c r="AA53" s="30"/>
      <c r="AB53" s="30"/>
      <c r="AC53" s="30"/>
      <c r="AD53" s="30"/>
      <c r="AE53" s="4"/>
      <c r="AF53" s="4"/>
      <c r="AG53" s="4"/>
      <c r="AH53" s="4"/>
      <c r="AI53" s="4"/>
      <c r="AJ53" s="4"/>
      <c r="AK53" s="4"/>
      <c r="AL53" s="4"/>
      <c r="AM53" s="4"/>
    </row>
    <row r="54" spans="1:39">
      <c r="E54" s="3"/>
      <c r="F54" s="3"/>
      <c r="G54" s="3"/>
      <c r="H54" s="3"/>
      <c r="I54" s="3"/>
      <c r="U54" s="31"/>
      <c r="V54" s="31"/>
      <c r="Z54" s="30"/>
      <c r="AA54" s="30"/>
      <c r="AB54" s="30"/>
      <c r="AC54" s="30"/>
      <c r="AE54" s="4"/>
      <c r="AF54" s="4"/>
      <c r="AG54" s="4"/>
      <c r="AH54" s="4"/>
      <c r="AI54" s="4"/>
      <c r="AJ54" s="4"/>
      <c r="AK54" s="4"/>
      <c r="AL54" s="4"/>
      <c r="AM54" s="4"/>
    </row>
    <row r="55" spans="1:39">
      <c r="E55" s="3"/>
      <c r="F55" s="3"/>
      <c r="G55" s="3"/>
      <c r="H55" s="3"/>
      <c r="I55" s="3"/>
      <c r="U55" s="31"/>
      <c r="V55" s="31"/>
      <c r="Z55" s="30"/>
      <c r="AA55" s="30"/>
      <c r="AB55" s="30"/>
      <c r="AC55" s="30"/>
      <c r="AE55" s="4"/>
      <c r="AF55" s="4"/>
      <c r="AG55" s="4"/>
      <c r="AH55" s="4"/>
      <c r="AI55" s="4"/>
      <c r="AJ55" s="4"/>
      <c r="AK55" s="4"/>
      <c r="AL55" s="4"/>
      <c r="AM55" s="4"/>
    </row>
    <row r="56" spans="1:39">
      <c r="E56" s="3"/>
      <c r="F56" s="3"/>
      <c r="G56" s="3"/>
      <c r="H56" s="3"/>
      <c r="I56" s="3"/>
      <c r="U56" s="31"/>
      <c r="V56" s="31"/>
      <c r="Z56" s="30"/>
      <c r="AA56" s="30"/>
      <c r="AB56" s="30"/>
      <c r="AC56" s="30"/>
      <c r="AE56" s="4"/>
      <c r="AF56" s="4"/>
      <c r="AG56" s="4"/>
      <c r="AH56" s="4"/>
      <c r="AI56" s="4"/>
      <c r="AJ56" s="4"/>
      <c r="AK56" s="4"/>
      <c r="AL56" s="4"/>
      <c r="AM56" s="4"/>
    </row>
    <row r="57" spans="1:39">
      <c r="E57" s="3"/>
      <c r="F57" s="3"/>
      <c r="G57" s="3"/>
      <c r="H57" s="3"/>
      <c r="I57" s="3"/>
      <c r="U57" s="31"/>
      <c r="V57" s="31"/>
      <c r="Z57" s="30"/>
      <c r="AA57" s="30"/>
      <c r="AB57" s="30"/>
      <c r="AC57" s="30"/>
      <c r="AE57" s="4"/>
      <c r="AF57" s="4"/>
      <c r="AG57" s="4"/>
      <c r="AH57" s="4"/>
      <c r="AI57" s="4"/>
      <c r="AJ57" s="4"/>
      <c r="AK57" s="4"/>
      <c r="AL57" s="4"/>
      <c r="AM57" s="4"/>
    </row>
    <row r="58" spans="1:39">
      <c r="E58" s="3"/>
      <c r="F58" s="3"/>
      <c r="G58" s="3"/>
      <c r="H58" s="3"/>
      <c r="I58" s="3"/>
      <c r="U58" s="31"/>
      <c r="V58" s="31"/>
      <c r="Z58" s="30"/>
      <c r="AA58" s="30"/>
      <c r="AB58" s="30"/>
      <c r="AC58" s="30"/>
      <c r="AE58" s="4"/>
      <c r="AF58" s="4"/>
      <c r="AG58" s="4"/>
      <c r="AH58" s="4"/>
      <c r="AI58" s="4"/>
      <c r="AJ58" s="4"/>
      <c r="AK58" s="4"/>
      <c r="AL58" s="4"/>
      <c r="AM58" s="4"/>
    </row>
    <row r="59" spans="1:39">
      <c r="E59" s="3"/>
      <c r="F59" s="3"/>
      <c r="G59" s="3"/>
      <c r="H59" s="3"/>
      <c r="I59" s="3"/>
      <c r="U59" s="31"/>
      <c r="V59" s="31"/>
      <c r="Z59" s="30"/>
      <c r="AA59" s="30"/>
      <c r="AB59" s="30"/>
      <c r="AC59" s="30"/>
      <c r="AE59" s="4"/>
      <c r="AF59" s="4"/>
      <c r="AG59" s="4"/>
      <c r="AH59" s="4"/>
      <c r="AI59" s="4"/>
      <c r="AJ59" s="4"/>
      <c r="AK59" s="4"/>
      <c r="AL59" s="4"/>
      <c r="AM59" s="4"/>
    </row>
    <row r="60" spans="1:39">
      <c r="E60" s="3"/>
      <c r="F60" s="3"/>
      <c r="G60" s="3"/>
      <c r="H60" s="3"/>
      <c r="I60" s="3"/>
      <c r="U60" s="31"/>
      <c r="V60" s="31"/>
      <c r="Z60" s="30"/>
      <c r="AA60" s="30"/>
      <c r="AB60" s="30"/>
      <c r="AC60" s="30"/>
      <c r="AE60" s="4"/>
      <c r="AF60" s="4"/>
      <c r="AG60" s="4"/>
      <c r="AH60" s="4"/>
      <c r="AI60" s="4"/>
      <c r="AJ60" s="4"/>
      <c r="AK60" s="4"/>
      <c r="AL60" s="4"/>
      <c r="AM60" s="4"/>
    </row>
    <row r="61" spans="1:39">
      <c r="E61" s="3"/>
      <c r="F61" s="3"/>
      <c r="G61" s="3"/>
      <c r="H61" s="3"/>
      <c r="I61" s="3"/>
      <c r="U61" s="31"/>
      <c r="V61" s="31"/>
      <c r="Z61" s="30"/>
      <c r="AA61" s="30"/>
      <c r="AB61" s="30"/>
      <c r="AC61" s="30"/>
      <c r="AE61" s="4"/>
      <c r="AF61" s="4"/>
      <c r="AG61" s="4"/>
      <c r="AH61" s="4"/>
      <c r="AI61" s="4"/>
      <c r="AJ61" s="4"/>
      <c r="AK61" s="4"/>
      <c r="AL61" s="4"/>
      <c r="AM61" s="4"/>
    </row>
    <row r="62" spans="1:39">
      <c r="E62" s="3"/>
      <c r="F62" s="3"/>
      <c r="G62" s="3"/>
      <c r="H62" s="3"/>
      <c r="I62" s="3"/>
      <c r="U62" s="31"/>
      <c r="V62" s="31"/>
      <c r="Z62" s="30"/>
      <c r="AA62" s="30"/>
      <c r="AB62" s="30"/>
      <c r="AC62" s="30"/>
      <c r="AE62" s="4"/>
      <c r="AF62" s="4"/>
      <c r="AG62" s="4"/>
      <c r="AH62" s="4"/>
      <c r="AI62" s="4"/>
      <c r="AJ62" s="4"/>
      <c r="AK62" s="4"/>
      <c r="AL62" s="4"/>
      <c r="AM62" s="4"/>
    </row>
    <row r="63" spans="1:39">
      <c r="E63" s="3"/>
      <c r="F63" s="3"/>
      <c r="G63" s="3"/>
      <c r="H63" s="3"/>
      <c r="I63" s="3"/>
      <c r="U63" s="31"/>
      <c r="V63" s="31"/>
      <c r="Z63" s="30"/>
      <c r="AA63" s="30"/>
      <c r="AB63" s="30"/>
      <c r="AC63" s="30"/>
      <c r="AE63" s="4"/>
      <c r="AF63" s="4"/>
      <c r="AG63" s="4"/>
      <c r="AH63" s="4"/>
      <c r="AI63" s="4"/>
      <c r="AJ63" s="4"/>
      <c r="AK63" s="4"/>
      <c r="AL63" s="4"/>
      <c r="AM63" s="4"/>
    </row>
    <row r="64" spans="1:39">
      <c r="E64" s="3"/>
      <c r="F64" s="3"/>
      <c r="G64" s="3"/>
      <c r="H64" s="3"/>
      <c r="I64" s="3"/>
      <c r="U64" s="31"/>
      <c r="V64" s="31"/>
      <c r="Z64" s="30"/>
      <c r="AA64" s="30"/>
      <c r="AB64" s="30"/>
      <c r="AC64" s="30"/>
      <c r="AE64" s="4"/>
      <c r="AF64" s="4"/>
      <c r="AG64" s="4"/>
      <c r="AH64" s="4"/>
      <c r="AI64" s="4"/>
      <c r="AJ64" s="4"/>
      <c r="AK64" s="4"/>
      <c r="AL64" s="4"/>
      <c r="AM64" s="4"/>
    </row>
    <row r="65" spans="1:39">
      <c r="A65" s="4"/>
      <c r="B65" s="4"/>
      <c r="C65" s="4"/>
      <c r="D65" s="4"/>
      <c r="E65" s="3"/>
      <c r="F65" s="3"/>
      <c r="G65" s="3"/>
      <c r="H65" s="3"/>
      <c r="I65" s="3"/>
      <c r="U65" s="31"/>
      <c r="V65" s="31"/>
      <c r="Z65" s="30"/>
      <c r="AA65" s="30"/>
      <c r="AB65" s="30"/>
      <c r="AC65" s="30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>
      <c r="A66" s="4"/>
      <c r="B66" s="4"/>
      <c r="C66" s="4"/>
      <c r="D66" s="4"/>
      <c r="E66" s="3"/>
      <c r="F66" s="3"/>
      <c r="G66" s="3"/>
      <c r="H66" s="3"/>
      <c r="I66" s="3"/>
      <c r="U66" s="31"/>
      <c r="V66" s="31"/>
      <c r="Z66" s="30"/>
      <c r="AA66" s="30"/>
      <c r="AB66" s="30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>
      <c r="A67" s="4"/>
      <c r="B67" s="4"/>
      <c r="C67" s="4"/>
      <c r="D67" s="4"/>
      <c r="E67" s="3"/>
      <c r="F67" s="3"/>
      <c r="G67" s="3"/>
      <c r="H67" s="3"/>
      <c r="I67" s="3"/>
      <c r="U67" s="31"/>
      <c r="V67" s="31"/>
      <c r="Z67" s="30"/>
      <c r="AA67" s="30"/>
      <c r="AB67" s="30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>
      <c r="A68" s="4"/>
      <c r="B68" s="4"/>
      <c r="C68" s="4"/>
      <c r="D68" s="4"/>
      <c r="E68" s="3"/>
      <c r="F68" s="3"/>
      <c r="G68" s="3"/>
      <c r="H68" s="3"/>
      <c r="I68" s="3"/>
      <c r="U68" s="31"/>
      <c r="V68" s="31"/>
      <c r="Z68" s="30"/>
      <c r="AA68" s="30"/>
      <c r="AB68" s="30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>
      <c r="A69" s="4"/>
      <c r="B69" s="4"/>
      <c r="C69" s="4"/>
      <c r="D69" s="4"/>
      <c r="E69" s="3"/>
      <c r="F69" s="3"/>
      <c r="G69" s="3"/>
      <c r="H69" s="3"/>
      <c r="I69" s="3"/>
      <c r="U69" s="31"/>
      <c r="V69" s="31"/>
      <c r="Z69" s="30"/>
      <c r="AA69" s="30"/>
      <c r="AB69" s="30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>
      <c r="A70" s="4"/>
      <c r="B70" s="4"/>
      <c r="C70" s="4"/>
      <c r="D70" s="4"/>
      <c r="E70" s="3"/>
      <c r="F70" s="3"/>
      <c r="G70" s="3"/>
      <c r="H70" s="3"/>
      <c r="I70" s="3"/>
      <c r="U70" s="31"/>
      <c r="V70" s="31"/>
      <c r="Z70" s="5"/>
      <c r="AA70" s="5"/>
      <c r="AB70" s="5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>
      <c r="A71" s="4"/>
      <c r="B71" s="4"/>
      <c r="C71" s="4"/>
      <c r="D71" s="4"/>
      <c r="E71" s="3"/>
      <c r="F71" s="3"/>
      <c r="G71" s="3"/>
      <c r="H71" s="3"/>
      <c r="I71" s="3"/>
      <c r="U71" s="31"/>
      <c r="V71" s="31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>
      <c r="A72" s="4"/>
      <c r="B72" s="4"/>
      <c r="C72" s="4"/>
      <c r="D72" s="4"/>
      <c r="E72" s="3"/>
      <c r="F72" s="3"/>
      <c r="G72" s="3"/>
      <c r="H72" s="3"/>
      <c r="I72" s="3"/>
      <c r="U72" s="31"/>
      <c r="V72" s="31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>
      <c r="A73" s="4"/>
      <c r="B73" s="4"/>
      <c r="C73" s="4"/>
      <c r="D73" s="4"/>
      <c r="E73" s="3"/>
      <c r="F73" s="3"/>
      <c r="G73" s="3"/>
      <c r="H73" s="3"/>
      <c r="I73" s="3"/>
      <c r="U73" s="31"/>
      <c r="V73" s="31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>
      <c r="A74" s="4"/>
      <c r="B74" s="4"/>
      <c r="C74" s="4"/>
      <c r="D74" s="4"/>
      <c r="E74" s="3"/>
      <c r="F74" s="3"/>
      <c r="G74" s="3"/>
      <c r="H74" s="3"/>
      <c r="I74" s="3"/>
      <c r="U74" s="31"/>
      <c r="V74" s="31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>
      <c r="A75" s="4"/>
      <c r="B75" s="4"/>
      <c r="C75" s="4"/>
      <c r="D75" s="4"/>
      <c r="E75" s="3"/>
      <c r="F75" s="3"/>
      <c r="G75" s="3"/>
      <c r="H75" s="3"/>
      <c r="I75" s="3"/>
      <c r="U75" s="31"/>
      <c r="V75" s="31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>
      <c r="A76" s="4"/>
      <c r="B76" s="4"/>
      <c r="C76" s="4"/>
      <c r="D76" s="4"/>
      <c r="E76" s="3"/>
      <c r="F76" s="3"/>
      <c r="G76" s="3"/>
      <c r="H76" s="3"/>
      <c r="I76" s="3"/>
      <c r="U76" s="31"/>
      <c r="V76" s="31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>
      <c r="A77" s="4"/>
      <c r="B77" s="4"/>
      <c r="C77" s="4"/>
      <c r="D77" s="4"/>
      <c r="E77" s="3"/>
      <c r="F77" s="3"/>
      <c r="G77" s="3"/>
      <c r="H77" s="3"/>
      <c r="I77" s="3"/>
      <c r="U77" s="31"/>
      <c r="V77" s="31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>
      <c r="A78" s="4"/>
      <c r="B78" s="4"/>
      <c r="C78" s="4"/>
      <c r="D78" s="4"/>
      <c r="E78" s="3"/>
      <c r="F78" s="3"/>
      <c r="G78" s="3"/>
      <c r="H78" s="3"/>
      <c r="I78" s="3"/>
      <c r="U78" s="31"/>
      <c r="V78" s="31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>
      <c r="A79" s="4"/>
      <c r="B79" s="4"/>
      <c r="C79" s="4"/>
      <c r="D79" s="4"/>
      <c r="E79" s="3"/>
      <c r="F79" s="3"/>
      <c r="G79" s="3"/>
      <c r="H79" s="3"/>
      <c r="I79" s="3"/>
      <c r="U79" s="31"/>
      <c r="V79" s="31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>
      <c r="A80" s="4"/>
      <c r="B80" s="4"/>
      <c r="C80" s="4"/>
      <c r="D80" s="4"/>
      <c r="E80" s="3"/>
      <c r="F80" s="3"/>
      <c r="G80" s="3"/>
      <c r="H80" s="3"/>
      <c r="I80" s="3"/>
      <c r="U80" s="31"/>
      <c r="V80" s="31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>
      <c r="A81" s="4"/>
      <c r="B81" s="4"/>
      <c r="C81" s="4"/>
      <c r="D81" s="4"/>
      <c r="E81" s="3"/>
      <c r="F81" s="3"/>
      <c r="G81" s="3"/>
      <c r="H81" s="3"/>
      <c r="I81" s="3"/>
      <c r="U81" s="31"/>
      <c r="V81" s="31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>
      <c r="A82" s="4"/>
      <c r="B82" s="4"/>
      <c r="C82" s="4"/>
      <c r="D82" s="4"/>
      <c r="E82" s="3"/>
      <c r="F82" s="3"/>
      <c r="G82" s="3"/>
      <c r="H82" s="3"/>
      <c r="I82" s="3"/>
      <c r="U82" s="31"/>
      <c r="V82" s="31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>
      <c r="A83" s="4"/>
      <c r="B83" s="4"/>
      <c r="C83" s="4"/>
      <c r="D83" s="4"/>
      <c r="E83" s="3"/>
      <c r="F83" s="3"/>
      <c r="G83" s="3"/>
      <c r="H83" s="3"/>
      <c r="I83" s="3"/>
      <c r="U83" s="31"/>
      <c r="V83" s="31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>
      <c r="A84" s="4"/>
      <c r="B84" s="4"/>
      <c r="C84" s="4"/>
      <c r="D84" s="4"/>
      <c r="E84" s="3"/>
      <c r="F84" s="3"/>
      <c r="G84" s="3"/>
      <c r="H84" s="3"/>
      <c r="I84" s="3"/>
      <c r="U84" s="31"/>
      <c r="V84" s="31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>
      <c r="A85" s="4"/>
      <c r="B85" s="4"/>
      <c r="C85" s="4"/>
      <c r="D85" s="4"/>
      <c r="E85" s="3"/>
      <c r="F85" s="3"/>
      <c r="G85" s="3"/>
      <c r="H85" s="3"/>
      <c r="I85" s="3"/>
      <c r="U85" s="31"/>
      <c r="V85" s="31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>
      <c r="A86" s="4"/>
      <c r="B86" s="4"/>
      <c r="C86" s="4"/>
      <c r="D86" s="4"/>
      <c r="E86" s="3"/>
      <c r="F86" s="3"/>
      <c r="G86" s="3"/>
      <c r="H86" s="3"/>
      <c r="I86" s="3"/>
      <c r="U86" s="31"/>
      <c r="V86" s="31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>
      <c r="A87" s="4"/>
      <c r="B87" s="4"/>
      <c r="C87" s="4"/>
      <c r="D87" s="4"/>
      <c r="E87" s="3"/>
      <c r="F87" s="3"/>
      <c r="G87" s="3"/>
      <c r="H87" s="3"/>
      <c r="I87" s="3"/>
      <c r="U87" s="31"/>
      <c r="V87" s="31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>
      <c r="A88" s="4"/>
      <c r="B88" s="4"/>
      <c r="C88" s="4"/>
      <c r="D88" s="4"/>
      <c r="E88" s="3"/>
      <c r="F88" s="3"/>
      <c r="G88" s="3"/>
      <c r="H88" s="3"/>
      <c r="I88" s="3"/>
      <c r="U88" s="31"/>
      <c r="V88" s="31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>
      <c r="A89" s="4"/>
      <c r="B89" s="4"/>
      <c r="C89" s="4"/>
      <c r="D89" s="4"/>
      <c r="E89" s="3"/>
      <c r="F89" s="3"/>
      <c r="G89" s="3"/>
      <c r="H89" s="3"/>
      <c r="I89" s="3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>
      <c r="A90" s="4"/>
      <c r="B90" s="4"/>
      <c r="C90" s="4"/>
      <c r="D90" s="4"/>
      <c r="E90" s="3"/>
      <c r="F90" s="3"/>
      <c r="G90" s="3"/>
      <c r="H90" s="3"/>
      <c r="I90" s="3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>
      <c r="A91" s="4"/>
      <c r="B91" s="4"/>
      <c r="C91" s="4"/>
      <c r="D91" s="4"/>
      <c r="E91" s="3"/>
      <c r="F91" s="3"/>
      <c r="G91" s="3"/>
      <c r="H91" s="3"/>
      <c r="I91" s="3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>
      <c r="A92" s="4"/>
      <c r="B92" s="4"/>
      <c r="C92" s="4"/>
      <c r="D92" s="4"/>
      <c r="E92" s="3"/>
      <c r="F92" s="3"/>
      <c r="G92" s="3"/>
      <c r="H92" s="3"/>
      <c r="I92" s="3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>
      <c r="A93" s="4"/>
      <c r="B93" s="4"/>
      <c r="C93" s="4"/>
      <c r="D93" s="4"/>
      <c r="E93" s="3"/>
      <c r="F93" s="3"/>
      <c r="G93" s="3"/>
      <c r="H93" s="3"/>
      <c r="I93" s="3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>
      <c r="A94" s="4"/>
      <c r="B94" s="4"/>
      <c r="C94" s="4"/>
      <c r="D94" s="4"/>
      <c r="E94" s="3"/>
      <c r="F94" s="3"/>
      <c r="G94" s="3"/>
      <c r="H94" s="3"/>
      <c r="I94" s="3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>
      <c r="A95" s="4"/>
      <c r="B95" s="4"/>
      <c r="C95" s="4"/>
      <c r="D95" s="4"/>
      <c r="E95" s="3"/>
      <c r="F95" s="3"/>
      <c r="G95" s="3"/>
      <c r="H95" s="3"/>
      <c r="I95" s="3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>
      <c r="A96" s="4"/>
      <c r="B96" s="4"/>
      <c r="C96" s="4"/>
      <c r="D96" s="4"/>
      <c r="E96" s="3"/>
      <c r="F96" s="3"/>
      <c r="G96" s="3"/>
      <c r="H96" s="3"/>
      <c r="I96" s="3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>
      <c r="E97" s="3"/>
      <c r="F97" s="3"/>
      <c r="G97" s="3"/>
      <c r="H97" s="3"/>
      <c r="I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>
      <c r="E98" s="3"/>
      <c r="F98" s="3"/>
      <c r="G98" s="3"/>
      <c r="H98" s="3"/>
      <c r="I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>
      <c r="E99" s="3"/>
      <c r="F99" s="3"/>
      <c r="G99" s="3"/>
      <c r="H99" s="3"/>
      <c r="I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>
      <c r="A100" s="7"/>
      <c r="B100" s="7"/>
      <c r="C100" s="7"/>
      <c r="D100" s="7"/>
      <c r="E100" s="32"/>
      <c r="F100" s="32"/>
      <c r="G100" s="32"/>
      <c r="H100" s="32"/>
      <c r="I100" s="32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>
      <c r="E101" s="3"/>
      <c r="F101" s="3"/>
      <c r="G101" s="3"/>
      <c r="H101" s="3"/>
      <c r="I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>
      <c r="E102" s="3"/>
      <c r="F102" s="3"/>
      <c r="G102" s="3"/>
      <c r="H102" s="3"/>
      <c r="I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>
      <c r="E103" s="3"/>
      <c r="F103" s="3"/>
      <c r="G103" s="3"/>
      <c r="H103" s="3"/>
      <c r="I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>
      <c r="E104" s="3"/>
      <c r="F104" s="3"/>
      <c r="G104" s="3"/>
      <c r="H104" s="3"/>
      <c r="I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>
      <c r="E105" s="3"/>
      <c r="F105" s="3"/>
      <c r="G105" s="3"/>
      <c r="H105" s="3"/>
      <c r="I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>
      <c r="E106" s="3"/>
      <c r="F106" s="3"/>
      <c r="G106" s="3"/>
      <c r="H106" s="3"/>
      <c r="I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>
      <c r="E107" s="3"/>
      <c r="F107" s="3"/>
      <c r="G107" s="3"/>
      <c r="H107" s="3"/>
      <c r="I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>
      <c r="E108" s="3"/>
      <c r="F108" s="3"/>
      <c r="G108" s="3"/>
      <c r="H108" s="3"/>
      <c r="I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>
      <c r="E109" s="3"/>
      <c r="F109" s="3"/>
      <c r="G109" s="3"/>
      <c r="H109" s="3"/>
      <c r="I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>
      <c r="E110" s="3"/>
      <c r="F110" s="3"/>
      <c r="G110" s="3"/>
      <c r="H110" s="3"/>
      <c r="I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>
      <c r="E111" s="3"/>
      <c r="F111" s="3"/>
      <c r="G111" s="3"/>
      <c r="H111" s="3"/>
      <c r="I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>
      <c r="E112" s="3"/>
      <c r="F112" s="3"/>
      <c r="G112" s="3"/>
      <c r="H112" s="3"/>
      <c r="I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>
      <c r="A113" s="4"/>
      <c r="B113" s="4"/>
      <c r="C113" s="4"/>
      <c r="D113" s="4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>
      <c r="A114" s="4"/>
      <c r="B114" s="4"/>
      <c r="C114" s="4"/>
      <c r="D114" s="4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>
      <c r="A115" s="4"/>
      <c r="B115" s="4"/>
      <c r="C115" s="4"/>
      <c r="D115" s="4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>
      <c r="A116" s="4"/>
      <c r="B116" s="4"/>
      <c r="C116" s="4"/>
      <c r="D116" s="4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>
      <c r="A117" s="4"/>
      <c r="B117" s="4"/>
      <c r="C117" s="4"/>
      <c r="D117" s="4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>
      <c r="A118" s="4"/>
      <c r="B118" s="4"/>
      <c r="C118" s="4"/>
      <c r="D118" s="4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>
      <c r="A119" s="4"/>
      <c r="B119" s="4"/>
      <c r="C119" s="4"/>
      <c r="D119" s="4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>
      <c r="A120" s="4"/>
      <c r="B120" s="4"/>
      <c r="C120" s="4"/>
      <c r="D120" s="4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>
      <c r="A121" s="4"/>
      <c r="B121" s="4"/>
      <c r="C121" s="4"/>
      <c r="D121" s="4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>
      <c r="A122" s="4"/>
      <c r="B122" s="4"/>
      <c r="C122" s="4"/>
      <c r="D122" s="4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>
      <c r="A123" s="4"/>
      <c r="B123" s="4"/>
      <c r="C123" s="4"/>
      <c r="D123" s="4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>
      <c r="A124" s="4"/>
      <c r="B124" s="4"/>
      <c r="C124" s="4"/>
      <c r="D124" s="4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>
      <c r="A125" s="4"/>
      <c r="B125" s="4"/>
      <c r="C125" s="4"/>
      <c r="D125" s="4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>
      <c r="A126" s="4"/>
      <c r="B126" s="4"/>
      <c r="C126" s="4"/>
      <c r="D126" s="4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>
      <c r="A127" s="4"/>
      <c r="B127" s="4"/>
      <c r="C127" s="4"/>
      <c r="D127" s="4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>
      <c r="A128" s="4"/>
      <c r="B128" s="4"/>
      <c r="C128" s="4"/>
      <c r="D128" s="4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>
      <c r="A129" s="4"/>
      <c r="B129" s="4"/>
      <c r="C129" s="4"/>
      <c r="D129" s="4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>
      <c r="A130" s="4"/>
      <c r="B130" s="4"/>
      <c r="C130" s="4"/>
      <c r="D130" s="4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>
      <c r="A131" s="4"/>
      <c r="B131" s="4"/>
      <c r="C131" s="4"/>
      <c r="D131" s="4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>
      <c r="A132" s="4"/>
      <c r="B132" s="4"/>
      <c r="C132" s="4"/>
      <c r="D132" s="4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>
      <c r="A133" s="4"/>
      <c r="B133" s="4"/>
      <c r="C133" s="4"/>
      <c r="D133" s="4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>
      <c r="A134" s="4"/>
      <c r="B134" s="4"/>
      <c r="C134" s="4"/>
      <c r="D134" s="4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>
      <c r="A135" s="4"/>
      <c r="B135" s="4"/>
      <c r="C135" s="4"/>
      <c r="D135" s="4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>
      <c r="A136" s="4"/>
      <c r="B136" s="4"/>
      <c r="C136" s="4"/>
      <c r="D136" s="4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>
      <c r="A137" s="4"/>
      <c r="B137" s="4"/>
      <c r="C137" s="4"/>
      <c r="D137" s="4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>
      <c r="A138" s="4"/>
      <c r="B138" s="4"/>
      <c r="C138" s="4"/>
      <c r="D138" s="4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>
      <c r="A139" s="4"/>
      <c r="B139" s="4"/>
      <c r="C139" s="4"/>
      <c r="D139" s="4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>
      <c r="A140" s="4"/>
      <c r="B140" s="4"/>
      <c r="C140" s="4"/>
      <c r="D140" s="4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>
      <c r="A141" s="4"/>
      <c r="B141" s="4"/>
      <c r="C141" s="4"/>
      <c r="D141" s="4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>
      <c r="A142" s="4"/>
      <c r="B142" s="4"/>
      <c r="C142" s="4"/>
      <c r="D142" s="4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>
      <c r="A143" s="4"/>
      <c r="B143" s="4"/>
      <c r="C143" s="4"/>
      <c r="D143" s="4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>
      <c r="A144" s="4"/>
      <c r="B144" s="4"/>
      <c r="C144" s="4"/>
      <c r="D144" s="4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>
      <c r="A145" s="4"/>
      <c r="B145" s="4"/>
      <c r="C145" s="4"/>
      <c r="D145" s="4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>
      <c r="A146" s="4"/>
      <c r="B146" s="4"/>
      <c r="C146" s="4"/>
      <c r="D146" s="4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>
      <c r="A147" s="4"/>
      <c r="B147" s="4"/>
      <c r="C147" s="4"/>
      <c r="D147" s="4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>
      <c r="A148" s="4"/>
      <c r="B148" s="4"/>
      <c r="C148" s="4"/>
      <c r="D148" s="4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>
      <c r="A149" s="4"/>
      <c r="B149" s="4"/>
      <c r="C149" s="4"/>
      <c r="D149" s="4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>
      <c r="A150" s="4"/>
      <c r="B150" s="4"/>
      <c r="C150" s="4"/>
      <c r="D150" s="4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>
      <c r="A151" s="4"/>
      <c r="B151" s="4"/>
      <c r="C151" s="4"/>
      <c r="D151" s="4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>
      <c r="A152" s="4"/>
      <c r="B152" s="4"/>
      <c r="C152" s="4"/>
      <c r="D152" s="4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>
      <c r="A153" s="4"/>
      <c r="B153" s="4"/>
      <c r="C153" s="4"/>
      <c r="D153" s="4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>
      <c r="A154" s="4"/>
      <c r="B154" s="4"/>
      <c r="C154" s="4"/>
      <c r="D154" s="4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>
      <c r="A155" s="4"/>
      <c r="B155" s="4"/>
      <c r="C155" s="4"/>
      <c r="D155" s="4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>
      <c r="A156" s="4"/>
      <c r="B156" s="4"/>
      <c r="C156" s="4"/>
      <c r="D156" s="4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>
      <c r="A157" s="4"/>
      <c r="B157" s="4"/>
      <c r="C157" s="4"/>
      <c r="D157" s="4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>
      <c r="A158" s="4"/>
      <c r="B158" s="4"/>
      <c r="C158" s="4"/>
      <c r="D158" s="4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>
      <c r="A159" s="4"/>
      <c r="B159" s="4"/>
      <c r="C159" s="4"/>
      <c r="D159" s="4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>
      <c r="A160" s="4"/>
      <c r="B160" s="4"/>
      <c r="C160" s="4"/>
      <c r="D160" s="4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>
      <c r="A161" s="4"/>
      <c r="B161" s="4"/>
      <c r="C161" s="4"/>
      <c r="D161" s="4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>
      <c r="A162" s="4"/>
      <c r="B162" s="4"/>
      <c r="C162" s="4"/>
      <c r="D162" s="4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>
      <c r="A163" s="4"/>
      <c r="B163" s="4"/>
      <c r="C163" s="4"/>
      <c r="D163" s="4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>
      <c r="A164" s="4"/>
      <c r="B164" s="4"/>
      <c r="C164" s="4"/>
      <c r="D164" s="4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>
      <c r="A165" s="4"/>
      <c r="B165" s="4"/>
      <c r="C165" s="4"/>
      <c r="D165" s="4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>
      <c r="A166" s="4"/>
      <c r="B166" s="4"/>
      <c r="C166" s="4"/>
      <c r="D166" s="4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>
      <c r="A167" s="4"/>
      <c r="B167" s="4"/>
      <c r="C167" s="4"/>
      <c r="D167" s="4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>
      <c r="A168" s="4"/>
      <c r="B168" s="4"/>
      <c r="C168" s="4"/>
      <c r="D168" s="4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>
      <c r="A169" s="4"/>
      <c r="B169" s="4"/>
      <c r="C169" s="4"/>
      <c r="D169" s="4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>
      <c r="A170" s="4"/>
      <c r="B170" s="4"/>
      <c r="C170" s="4"/>
      <c r="D170" s="4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>
      <c r="A171" s="4"/>
      <c r="B171" s="4"/>
      <c r="C171" s="4"/>
      <c r="D171" s="4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>
      <c r="A172" s="4"/>
      <c r="B172" s="4"/>
      <c r="C172" s="4"/>
      <c r="D172" s="4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>
      <c r="A173" s="4"/>
      <c r="B173" s="4"/>
      <c r="C173" s="4"/>
      <c r="D173" s="4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>
      <c r="A174" s="4"/>
      <c r="B174" s="4"/>
      <c r="C174" s="4"/>
      <c r="D174" s="4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>
      <c r="A175" s="4"/>
      <c r="B175" s="4"/>
      <c r="C175" s="4"/>
      <c r="D175" s="4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>
      <c r="A176" s="4"/>
      <c r="B176" s="4"/>
      <c r="C176" s="4"/>
      <c r="D176" s="4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>
      <c r="A177" s="4"/>
      <c r="B177" s="4"/>
      <c r="C177" s="4"/>
      <c r="D177" s="4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>
      <c r="A178" s="4"/>
      <c r="B178" s="4"/>
      <c r="C178" s="4"/>
      <c r="D178" s="4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>
      <c r="A179" s="4"/>
      <c r="B179" s="4"/>
      <c r="C179" s="4"/>
      <c r="D179" s="4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>
      <c r="A180" s="4"/>
      <c r="B180" s="4"/>
      <c r="C180" s="4"/>
      <c r="D180" s="4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>
      <c r="A181" s="4"/>
      <c r="B181" s="4"/>
      <c r="C181" s="4"/>
      <c r="D181" s="4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>
      <c r="A182" s="4"/>
      <c r="B182" s="4"/>
      <c r="C182" s="4"/>
      <c r="D182" s="4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>
      <c r="A183" s="4"/>
      <c r="B183" s="4"/>
      <c r="C183" s="4"/>
      <c r="D183" s="4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>
      <c r="A184" s="4"/>
      <c r="B184" s="4"/>
      <c r="C184" s="4"/>
      <c r="D184" s="4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>
      <c r="A185" s="4"/>
      <c r="B185" s="4"/>
      <c r="C185" s="4"/>
      <c r="D185" s="4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>
      <c r="A186" s="4"/>
      <c r="B186" s="4"/>
      <c r="C186" s="4"/>
      <c r="D186" s="4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>
      <c r="A187" s="4"/>
      <c r="B187" s="4"/>
      <c r="C187" s="4"/>
      <c r="D187" s="4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>
      <c r="A188" s="4"/>
      <c r="B188" s="4"/>
      <c r="C188" s="4"/>
      <c r="D188" s="4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>
      <c r="A189" s="4"/>
      <c r="B189" s="4"/>
      <c r="C189" s="4"/>
      <c r="D189" s="4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>
      <c r="A190" s="4"/>
      <c r="B190" s="4"/>
      <c r="C190" s="4"/>
      <c r="D190" s="4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>
      <c r="A191" s="4"/>
      <c r="B191" s="4"/>
      <c r="C191" s="4"/>
      <c r="D191" s="4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>
      <c r="A192" s="4"/>
      <c r="B192" s="4"/>
      <c r="C192" s="4"/>
      <c r="D192" s="4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>
      <c r="A193" s="4"/>
      <c r="B193" s="4"/>
      <c r="C193" s="4"/>
      <c r="D193" s="4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>
      <c r="A194" s="4"/>
      <c r="B194" s="4"/>
      <c r="C194" s="4"/>
      <c r="D194" s="4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>
      <c r="A195" s="4"/>
      <c r="B195" s="4"/>
      <c r="C195" s="4"/>
      <c r="D195" s="4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>
      <c r="A196" s="4"/>
      <c r="B196" s="4"/>
      <c r="C196" s="4"/>
      <c r="D196" s="4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>
      <c r="A197" s="4"/>
      <c r="B197" s="4"/>
      <c r="C197" s="4"/>
      <c r="D197" s="4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>
      <c r="A198" s="4"/>
      <c r="B198" s="4"/>
      <c r="C198" s="4"/>
      <c r="D198" s="4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>
      <c r="A199" s="4"/>
      <c r="B199" s="4"/>
      <c r="C199" s="4"/>
      <c r="D199" s="4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>
      <c r="A200" s="4"/>
      <c r="B200" s="4"/>
      <c r="C200" s="4"/>
      <c r="D200" s="4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>
      <c r="A201" s="4"/>
      <c r="B201" s="4"/>
      <c r="C201" s="4"/>
      <c r="D201" s="4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>
      <c r="A202" s="4"/>
      <c r="B202" s="4"/>
      <c r="C202" s="4"/>
      <c r="D202" s="4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>
      <c r="A203" s="4"/>
      <c r="B203" s="4"/>
      <c r="C203" s="4"/>
      <c r="D203" s="4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>
      <c r="A204" s="4"/>
      <c r="B204" s="4"/>
      <c r="C204" s="4"/>
      <c r="D204" s="4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>
      <c r="A205" s="4"/>
      <c r="B205" s="4"/>
      <c r="C205" s="4"/>
      <c r="D205" s="4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>
      <c r="A206" s="4"/>
      <c r="B206" s="4"/>
      <c r="C206" s="4"/>
      <c r="D206" s="4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>
      <c r="A207" s="4"/>
      <c r="B207" s="4"/>
      <c r="C207" s="4"/>
      <c r="D207" s="4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>
      <c r="A208" s="4"/>
      <c r="B208" s="4"/>
      <c r="C208" s="4"/>
      <c r="D208" s="4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>
      <c r="A209" s="4"/>
      <c r="B209" s="4"/>
      <c r="C209" s="4"/>
      <c r="D209" s="4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</sheetData>
  <mergeCells count="11">
    <mergeCell ref="B1:O1"/>
    <mergeCell ref="S1:AD1"/>
    <mergeCell ref="B2:O2"/>
    <mergeCell ref="Q2:AD2"/>
    <mergeCell ref="B3:O3"/>
    <mergeCell ref="Q3:AD3"/>
    <mergeCell ref="T5:X5"/>
    <mergeCell ref="E6:I6"/>
    <mergeCell ref="K6:O6"/>
    <mergeCell ref="T6:X6"/>
    <mergeCell ref="Z6:AD6"/>
  </mergeCells>
  <phoneticPr fontId="0" type="noConversion"/>
  <printOptions horizontalCentered="1"/>
  <pageMargins left="0" right="0" top="0" bottom="0" header="0" footer="0"/>
  <pageSetup scale="95" orientation="landscape" verticalDpi="0" r:id="rId1"/>
  <headerFooter alignWithMargins="0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9"/>
  <sheetViews>
    <sheetView zoomScale="75" workbookViewId="0">
      <selection activeCell="A66" sqref="A66"/>
    </sheetView>
  </sheetViews>
  <sheetFormatPr defaultColWidth="8.90625" defaultRowHeight="13.2"/>
  <cols>
    <col min="1" max="1" width="1" style="3" customWidth="1"/>
    <col min="2" max="2" width="2.81640625" style="3" customWidth="1"/>
    <col min="3" max="3" width="2" style="3" customWidth="1"/>
    <col min="4" max="4" width="32.90625" style="3" customWidth="1"/>
    <col min="5" max="5" width="10.453125" style="5" bestFit="1" customWidth="1"/>
    <col min="6" max="6" width="1" style="5" customWidth="1"/>
    <col min="7" max="7" width="9.36328125" style="5" bestFit="1" customWidth="1"/>
    <col min="8" max="8" width="1" style="5" customWidth="1"/>
    <col min="9" max="9" width="9.36328125" style="5" bestFit="1" customWidth="1"/>
    <col min="10" max="10" width="1.08984375" style="3" customWidth="1"/>
    <col min="11" max="11" width="10.453125" style="3" bestFit="1" customWidth="1"/>
    <col min="12" max="12" width="1" style="3" customWidth="1"/>
    <col min="13" max="13" width="9.36328125" style="3" bestFit="1" customWidth="1"/>
    <col min="14" max="14" width="1" style="3" customWidth="1"/>
    <col min="15" max="15" width="9.36328125" style="3" bestFit="1" customWidth="1"/>
    <col min="16" max="16" width="1" style="3" customWidth="1"/>
    <col min="17" max="17" width="2.81640625" style="3" customWidth="1"/>
    <col min="18" max="18" width="2.08984375" style="3" customWidth="1"/>
    <col min="19" max="19" width="32.90625" style="3" customWidth="1"/>
    <col min="20" max="20" width="10.453125" style="3" bestFit="1" customWidth="1"/>
    <col min="21" max="21" width="1" style="3" customWidth="1"/>
    <col min="22" max="22" width="8.90625" style="3"/>
    <col min="23" max="23" width="1" style="3" customWidth="1"/>
    <col min="24" max="24" width="8.90625" style="3"/>
    <col min="25" max="25" width="1" style="3" customWidth="1"/>
    <col min="26" max="26" width="13.90625" style="3" bestFit="1" customWidth="1"/>
    <col min="27" max="27" width="1" style="3" customWidth="1"/>
    <col min="28" max="28" width="8.90625" style="3"/>
    <col min="29" max="29" width="1" style="3" customWidth="1"/>
    <col min="30" max="16384" width="8.90625" style="3"/>
  </cols>
  <sheetData>
    <row r="1" spans="1:39" customFormat="1" ht="1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27"/>
      <c r="Q1" s="27"/>
      <c r="R1" s="27"/>
      <c r="S1" s="65" t="s">
        <v>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9" customFormat="1" ht="15">
      <c r="A2" s="1"/>
      <c r="B2" s="71" t="s">
        <v>60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24"/>
      <c r="Q2" s="65" t="s">
        <v>60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9" customFormat="1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5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36"/>
      <c r="AF3" s="36"/>
      <c r="AG3" s="36"/>
      <c r="AH3" s="36"/>
      <c r="AI3" s="36"/>
      <c r="AJ3" s="36"/>
      <c r="AK3" s="36"/>
      <c r="AL3" s="3"/>
      <c r="AM3" s="3"/>
    </row>
    <row r="4" spans="1:39" ht="6" customHeight="1">
      <c r="B4" s="1"/>
      <c r="C4" s="1"/>
      <c r="E4" s="29" t="s">
        <v>54</v>
      </c>
      <c r="F4" s="28"/>
      <c r="G4" s="28"/>
      <c r="H4" s="28"/>
      <c r="I4" s="28"/>
    </row>
    <row r="5" spans="1:39" ht="12.75" customHeight="1">
      <c r="B5" s="1"/>
      <c r="C5" s="1"/>
      <c r="E5" s="29"/>
      <c r="F5" s="28"/>
      <c r="G5" s="28"/>
      <c r="H5" s="28"/>
      <c r="I5" s="28"/>
      <c r="T5" s="68" t="s">
        <v>56</v>
      </c>
      <c r="U5" s="68"/>
      <c r="V5" s="68"/>
      <c r="W5" s="68"/>
      <c r="X5" s="68"/>
    </row>
    <row r="6" spans="1:39">
      <c r="E6" s="69" t="s">
        <v>4</v>
      </c>
      <c r="F6" s="69"/>
      <c r="G6" s="69"/>
      <c r="H6" s="69"/>
      <c r="I6" s="69"/>
      <c r="K6" s="69" t="s">
        <v>32</v>
      </c>
      <c r="L6" s="69"/>
      <c r="M6" s="69"/>
      <c r="N6" s="69"/>
      <c r="O6" s="69"/>
      <c r="T6" s="70" t="s">
        <v>55</v>
      </c>
      <c r="U6" s="70"/>
      <c r="V6" s="70"/>
      <c r="W6" s="70"/>
      <c r="X6" s="70"/>
      <c r="Z6" s="69" t="s">
        <v>33</v>
      </c>
      <c r="AA6" s="69"/>
      <c r="AB6" s="69"/>
      <c r="AC6" s="69"/>
      <c r="AD6" s="69"/>
    </row>
    <row r="7" spans="1:39" ht="4.5" customHeight="1">
      <c r="E7" s="18"/>
      <c r="F7" s="18"/>
      <c r="G7" s="18"/>
      <c r="H7" s="18"/>
      <c r="I7" s="18"/>
      <c r="K7" s="18"/>
      <c r="L7" s="18"/>
      <c r="M7" s="18"/>
      <c r="N7" s="18"/>
      <c r="O7" s="18"/>
      <c r="T7" s="18"/>
      <c r="U7" s="18"/>
      <c r="V7" s="18"/>
      <c r="W7" s="18"/>
      <c r="Z7" s="18"/>
      <c r="AA7" s="18"/>
      <c r="AB7" s="18"/>
      <c r="AC7" s="18"/>
    </row>
    <row r="8" spans="1:39">
      <c r="E8" s="22" t="s">
        <v>1</v>
      </c>
      <c r="F8" s="15"/>
      <c r="G8" s="23" t="s">
        <v>2</v>
      </c>
      <c r="H8" s="15"/>
      <c r="I8" s="23" t="s">
        <v>3</v>
      </c>
      <c r="K8" s="23" t="s">
        <v>1</v>
      </c>
      <c r="L8" s="15"/>
      <c r="M8" s="23" t="s">
        <v>2</v>
      </c>
      <c r="N8" s="15"/>
      <c r="O8" s="23" t="s">
        <v>3</v>
      </c>
      <c r="T8" s="23" t="s">
        <v>1</v>
      </c>
      <c r="U8" s="15"/>
      <c r="V8" s="23" t="s">
        <v>2</v>
      </c>
      <c r="W8" s="15"/>
      <c r="X8" s="23" t="s">
        <v>3</v>
      </c>
      <c r="Y8" s="4"/>
      <c r="Z8" s="23" t="s">
        <v>1</v>
      </c>
      <c r="AA8" s="15"/>
      <c r="AB8" s="23" t="s">
        <v>2</v>
      </c>
      <c r="AC8" s="15"/>
      <c r="AD8" s="23" t="s">
        <v>3</v>
      </c>
    </row>
    <row r="9" spans="1:39">
      <c r="B9" s="3" t="s">
        <v>5</v>
      </c>
      <c r="E9" s="3"/>
      <c r="F9" s="3"/>
      <c r="I9" s="10"/>
      <c r="K9" s="31"/>
      <c r="L9" s="31"/>
      <c r="M9" s="30"/>
      <c r="N9" s="30"/>
      <c r="O9" s="33"/>
      <c r="Q9" s="3" t="s">
        <v>5</v>
      </c>
      <c r="T9" s="31"/>
      <c r="U9" s="31"/>
      <c r="V9" s="30"/>
      <c r="W9" s="30"/>
      <c r="X9" s="33"/>
      <c r="Y9" s="4"/>
      <c r="Z9" s="31"/>
      <c r="AA9" s="31"/>
      <c r="AB9" s="30"/>
      <c r="AC9" s="30"/>
      <c r="AD9" s="33"/>
    </row>
    <row r="10" spans="1:39">
      <c r="C10" s="3" t="s">
        <v>6</v>
      </c>
      <c r="E10" s="30">
        <v>130397</v>
      </c>
      <c r="F10" s="30"/>
      <c r="G10" s="34" t="s">
        <v>59</v>
      </c>
      <c r="H10" s="30"/>
      <c r="I10" s="30">
        <v>130397</v>
      </c>
      <c r="K10" s="30">
        <v>16542</v>
      </c>
      <c r="L10" s="30"/>
      <c r="M10" s="34" t="s">
        <v>59</v>
      </c>
      <c r="N10" s="30"/>
      <c r="O10" s="30">
        <v>16542</v>
      </c>
      <c r="R10" s="3" t="s">
        <v>6</v>
      </c>
      <c r="T10" s="30">
        <v>88</v>
      </c>
      <c r="U10" s="30"/>
      <c r="V10" s="34" t="s">
        <v>59</v>
      </c>
      <c r="W10" s="30"/>
      <c r="X10" s="30">
        <v>88</v>
      </c>
      <c r="Y10" s="4"/>
      <c r="Z10" s="30">
        <v>147027</v>
      </c>
      <c r="AA10" s="30"/>
      <c r="AB10" s="34" t="s">
        <v>59</v>
      </c>
      <c r="AC10" s="30"/>
      <c r="AD10" s="30">
        <v>147027</v>
      </c>
    </row>
    <row r="11" spans="1:39">
      <c r="C11" s="3" t="s">
        <v>7</v>
      </c>
      <c r="E11" s="30">
        <v>311413</v>
      </c>
      <c r="F11" s="30"/>
      <c r="G11" s="34" t="s">
        <v>59</v>
      </c>
      <c r="H11" s="30"/>
      <c r="I11" s="30">
        <v>311413</v>
      </c>
      <c r="K11" s="30">
        <v>96375</v>
      </c>
      <c r="L11" s="30"/>
      <c r="M11" s="34" t="s">
        <v>59</v>
      </c>
      <c r="N11" s="30"/>
      <c r="O11" s="30">
        <v>96375</v>
      </c>
      <c r="R11" s="3" t="s">
        <v>7</v>
      </c>
      <c r="T11" s="30">
        <v>110234</v>
      </c>
      <c r="U11" s="30"/>
      <c r="V11" s="34" t="s">
        <v>59</v>
      </c>
      <c r="W11" s="30"/>
      <c r="X11" s="30">
        <v>110234</v>
      </c>
      <c r="Y11" s="4"/>
      <c r="Z11" s="30">
        <v>518022</v>
      </c>
      <c r="AA11" s="30"/>
      <c r="AB11" s="34" t="s">
        <v>59</v>
      </c>
      <c r="AC11" s="30"/>
      <c r="AD11" s="30">
        <v>518022</v>
      </c>
    </row>
    <row r="12" spans="1:39">
      <c r="C12" s="3" t="s">
        <v>8</v>
      </c>
      <c r="E12" s="34" t="s">
        <v>59</v>
      </c>
      <c r="F12" s="30"/>
      <c r="G12" s="34" t="s">
        <v>59</v>
      </c>
      <c r="H12" s="30"/>
      <c r="I12" s="34" t="s">
        <v>59</v>
      </c>
      <c r="K12" s="34" t="s">
        <v>59</v>
      </c>
      <c r="L12" s="30"/>
      <c r="M12" s="34" t="s">
        <v>59</v>
      </c>
      <c r="N12" s="30"/>
      <c r="O12" s="34" t="s">
        <v>59</v>
      </c>
      <c r="R12" s="3" t="s">
        <v>8</v>
      </c>
      <c r="T12" s="34" t="s">
        <v>59</v>
      </c>
      <c r="U12" s="30"/>
      <c r="V12" s="30">
        <v>7595</v>
      </c>
      <c r="W12" s="30"/>
      <c r="X12" s="30">
        <v>7595</v>
      </c>
      <c r="Y12" s="4"/>
      <c r="Z12" s="34" t="s">
        <v>59</v>
      </c>
      <c r="AA12" s="30"/>
      <c r="AB12" s="30">
        <v>7595</v>
      </c>
      <c r="AC12" s="30"/>
      <c r="AD12" s="30">
        <v>7595</v>
      </c>
    </row>
    <row r="13" spans="1:39">
      <c r="C13" s="3" t="s">
        <v>9</v>
      </c>
      <c r="E13" s="31"/>
      <c r="F13" s="31"/>
      <c r="G13" s="31"/>
      <c r="H13" s="31"/>
      <c r="I13" s="30"/>
      <c r="K13" s="31"/>
      <c r="L13" s="31"/>
      <c r="M13" s="31"/>
      <c r="N13" s="31"/>
      <c r="O13" s="33"/>
      <c r="R13" s="3" t="s">
        <v>9</v>
      </c>
      <c r="T13" s="31" t="s">
        <v>54</v>
      </c>
      <c r="U13" s="31"/>
      <c r="V13" s="31"/>
      <c r="W13" s="33"/>
      <c r="X13" s="33"/>
      <c r="Y13" s="4"/>
      <c r="Z13" s="31"/>
      <c r="AA13" s="31"/>
      <c r="AB13" s="31"/>
      <c r="AC13" s="31"/>
      <c r="AD13" s="33"/>
    </row>
    <row r="14" spans="1:39">
      <c r="D14" s="3" t="s">
        <v>10</v>
      </c>
      <c r="E14" s="34" t="s">
        <v>59</v>
      </c>
      <c r="F14" s="30"/>
      <c r="G14" s="30">
        <v>220499</v>
      </c>
      <c r="H14" s="30"/>
      <c r="I14" s="30">
        <v>220499</v>
      </c>
      <c r="K14" s="34" t="s">
        <v>59</v>
      </c>
      <c r="L14" s="30"/>
      <c r="M14" s="30">
        <v>39360</v>
      </c>
      <c r="N14" s="30"/>
      <c r="O14" s="30">
        <v>39360</v>
      </c>
      <c r="S14" s="3" t="s">
        <v>10</v>
      </c>
      <c r="T14" s="34" t="s">
        <v>59</v>
      </c>
      <c r="U14" s="30"/>
      <c r="V14" s="30">
        <v>16539</v>
      </c>
      <c r="W14" s="30"/>
      <c r="X14" s="30">
        <v>16539</v>
      </c>
      <c r="Y14" s="4"/>
      <c r="Z14" s="34" t="s">
        <v>59</v>
      </c>
      <c r="AA14" s="30"/>
      <c r="AB14" s="30">
        <v>276398</v>
      </c>
      <c r="AC14" s="30"/>
      <c r="AD14" s="30">
        <v>276398</v>
      </c>
    </row>
    <row r="15" spans="1:39">
      <c r="D15" s="3" t="s">
        <v>11</v>
      </c>
      <c r="E15" s="30">
        <v>9386</v>
      </c>
      <c r="F15" s="30"/>
      <c r="G15" s="30">
        <v>10613</v>
      </c>
      <c r="H15" s="30"/>
      <c r="I15" s="30">
        <v>19999</v>
      </c>
      <c r="K15" s="30">
        <v>506</v>
      </c>
      <c r="L15" s="30"/>
      <c r="M15" s="30">
        <v>9374</v>
      </c>
      <c r="N15" s="30"/>
      <c r="O15" s="30">
        <v>9880</v>
      </c>
      <c r="S15" s="3" t="s">
        <v>11</v>
      </c>
      <c r="T15" s="30">
        <v>6686</v>
      </c>
      <c r="U15" s="30"/>
      <c r="V15" s="30">
        <v>3107</v>
      </c>
      <c r="W15" s="30"/>
      <c r="X15" s="30">
        <v>9793</v>
      </c>
      <c r="Y15" s="4"/>
      <c r="Z15" s="30">
        <v>16578</v>
      </c>
      <c r="AA15" s="30"/>
      <c r="AB15" s="30">
        <v>23094</v>
      </c>
      <c r="AC15" s="30"/>
      <c r="AD15" s="30">
        <v>39672</v>
      </c>
    </row>
    <row r="16" spans="1:39">
      <c r="D16" s="3" t="s">
        <v>12</v>
      </c>
      <c r="E16" s="30">
        <v>5059</v>
      </c>
      <c r="F16" s="30"/>
      <c r="G16" s="30">
        <v>26933</v>
      </c>
      <c r="H16" s="30"/>
      <c r="I16" s="30">
        <v>31992</v>
      </c>
      <c r="K16" s="30">
        <v>4521</v>
      </c>
      <c r="L16" s="30"/>
      <c r="M16" s="30">
        <v>11636</v>
      </c>
      <c r="N16" s="30"/>
      <c r="O16" s="30">
        <v>16157</v>
      </c>
      <c r="S16" s="3" t="s">
        <v>12</v>
      </c>
      <c r="T16" s="30">
        <v>1112</v>
      </c>
      <c r="U16" s="30"/>
      <c r="V16" s="30">
        <v>16968</v>
      </c>
      <c r="W16" s="30"/>
      <c r="X16" s="30">
        <v>18080</v>
      </c>
      <c r="Y16" s="4"/>
      <c r="Z16" s="30">
        <v>10692</v>
      </c>
      <c r="AA16" s="30"/>
      <c r="AB16" s="30">
        <v>55537</v>
      </c>
      <c r="AC16" s="30"/>
      <c r="AD16" s="30">
        <v>66229</v>
      </c>
    </row>
    <row r="17" spans="1:39">
      <c r="A17" s="4"/>
      <c r="C17" s="3" t="s">
        <v>13</v>
      </c>
      <c r="E17" s="30">
        <v>72518</v>
      </c>
      <c r="F17" s="30"/>
      <c r="G17" s="34" t="s">
        <v>59</v>
      </c>
      <c r="H17" s="30"/>
      <c r="I17" s="30">
        <v>72518</v>
      </c>
      <c r="K17" s="30">
        <v>4842</v>
      </c>
      <c r="L17" s="30"/>
      <c r="M17" s="34" t="s">
        <v>59</v>
      </c>
      <c r="N17" s="30"/>
      <c r="O17" s="30">
        <v>4842</v>
      </c>
      <c r="R17" s="3" t="s">
        <v>13</v>
      </c>
      <c r="T17" s="34" t="s">
        <v>59</v>
      </c>
      <c r="U17" s="30"/>
      <c r="V17" s="34" t="s">
        <v>59</v>
      </c>
      <c r="W17" s="30"/>
      <c r="X17" s="34" t="s">
        <v>59</v>
      </c>
      <c r="Y17" s="4"/>
      <c r="Z17" s="30">
        <v>77360</v>
      </c>
      <c r="AA17" s="30"/>
      <c r="AB17" s="34" t="s">
        <v>59</v>
      </c>
      <c r="AC17" s="30"/>
      <c r="AD17" s="30">
        <v>77360</v>
      </c>
      <c r="AE17" s="4"/>
      <c r="AF17" s="4"/>
      <c r="AG17" s="4"/>
      <c r="AH17" s="4"/>
      <c r="AI17" s="4"/>
      <c r="AJ17" s="4"/>
      <c r="AK17" s="4"/>
      <c r="AL17" s="4"/>
      <c r="AM17" s="4"/>
    </row>
    <row r="18" spans="1:39">
      <c r="A18" s="4"/>
      <c r="C18" s="3" t="s">
        <v>14</v>
      </c>
      <c r="E18" s="30">
        <v>16328</v>
      </c>
      <c r="F18" s="30"/>
      <c r="G18" s="30">
        <v>8804</v>
      </c>
      <c r="H18" s="30"/>
      <c r="I18" s="30">
        <v>25132</v>
      </c>
      <c r="K18" s="30">
        <v>24154</v>
      </c>
      <c r="L18" s="30"/>
      <c r="M18" s="30">
        <v>11245</v>
      </c>
      <c r="N18" s="30"/>
      <c r="O18" s="30">
        <v>35399</v>
      </c>
      <c r="R18" s="3" t="s">
        <v>14</v>
      </c>
      <c r="T18" s="30">
        <v>1446</v>
      </c>
      <c r="U18" s="30"/>
      <c r="V18" s="30">
        <v>476</v>
      </c>
      <c r="W18" s="30"/>
      <c r="X18" s="30">
        <v>1922</v>
      </c>
      <c r="Y18" s="4"/>
      <c r="Z18" s="30">
        <v>41928</v>
      </c>
      <c r="AA18" s="30"/>
      <c r="AB18" s="30">
        <v>20525</v>
      </c>
      <c r="AC18" s="30"/>
      <c r="AD18" s="30">
        <v>62453</v>
      </c>
      <c r="AE18" s="4"/>
      <c r="AF18" s="4"/>
      <c r="AG18" s="4"/>
      <c r="AH18" s="4"/>
      <c r="AI18" s="4"/>
      <c r="AJ18" s="4"/>
      <c r="AK18" s="4"/>
      <c r="AL18" s="4"/>
      <c r="AM18" s="4"/>
    </row>
    <row r="19" spans="1:39">
      <c r="A19" s="4"/>
      <c r="C19" s="3" t="s">
        <v>15</v>
      </c>
      <c r="E19" s="30">
        <v>5336</v>
      </c>
      <c r="F19" s="30"/>
      <c r="G19" s="30">
        <v>2605</v>
      </c>
      <c r="H19" s="30"/>
      <c r="I19" s="30">
        <v>7941</v>
      </c>
      <c r="K19" s="30">
        <v>2718</v>
      </c>
      <c r="L19" s="30"/>
      <c r="M19" s="34" t="s">
        <v>59</v>
      </c>
      <c r="N19" s="30"/>
      <c r="O19" s="30">
        <v>2718</v>
      </c>
      <c r="R19" s="3" t="s">
        <v>15</v>
      </c>
      <c r="T19" s="30">
        <v>44</v>
      </c>
      <c r="U19" s="30"/>
      <c r="V19" s="30">
        <v>550</v>
      </c>
      <c r="W19" s="30"/>
      <c r="X19" s="30">
        <v>594</v>
      </c>
      <c r="Y19" s="4"/>
      <c r="Z19" s="30">
        <v>8098</v>
      </c>
      <c r="AA19" s="30"/>
      <c r="AB19" s="30">
        <v>3155</v>
      </c>
      <c r="AC19" s="30"/>
      <c r="AD19" s="30">
        <v>11253</v>
      </c>
      <c r="AE19" s="4"/>
      <c r="AF19" s="4"/>
      <c r="AG19" s="4"/>
      <c r="AH19" s="4"/>
      <c r="AI19" s="4"/>
      <c r="AJ19" s="4"/>
      <c r="AK19" s="4"/>
      <c r="AL19" s="4"/>
      <c r="AM19" s="4"/>
    </row>
    <row r="20" spans="1:39">
      <c r="A20" s="4"/>
      <c r="C20" s="3" t="s">
        <v>16</v>
      </c>
      <c r="E20" s="30">
        <v>2270</v>
      </c>
      <c r="F20" s="30"/>
      <c r="G20" s="30">
        <v>25</v>
      </c>
      <c r="H20" s="30"/>
      <c r="I20" s="30">
        <v>2295</v>
      </c>
      <c r="K20" s="30">
        <v>173</v>
      </c>
      <c r="L20" s="30"/>
      <c r="M20" s="30">
        <v>18</v>
      </c>
      <c r="N20" s="30"/>
      <c r="O20" s="30">
        <v>191</v>
      </c>
      <c r="R20" s="3" t="s">
        <v>16</v>
      </c>
      <c r="T20" s="30">
        <v>523</v>
      </c>
      <c r="U20" s="30"/>
      <c r="V20" s="30">
        <v>5</v>
      </c>
      <c r="W20" s="30"/>
      <c r="X20" s="30">
        <v>528</v>
      </c>
      <c r="Y20" s="4"/>
      <c r="Z20" s="30">
        <v>2966</v>
      </c>
      <c r="AA20" s="30"/>
      <c r="AB20" s="30">
        <v>48</v>
      </c>
      <c r="AC20" s="30"/>
      <c r="AD20" s="30">
        <v>3014</v>
      </c>
      <c r="AE20" s="4"/>
      <c r="AF20" s="4"/>
      <c r="AG20" s="4"/>
      <c r="AH20" s="4"/>
      <c r="AI20" s="4"/>
      <c r="AJ20" s="4"/>
      <c r="AK20" s="4"/>
      <c r="AL20" s="4"/>
      <c r="AM20" s="4"/>
    </row>
    <row r="21" spans="1:39">
      <c r="A21" s="4"/>
      <c r="C21" s="3" t="s">
        <v>17</v>
      </c>
      <c r="E21" s="34" t="s">
        <v>59</v>
      </c>
      <c r="F21" s="30"/>
      <c r="G21" s="34" t="s">
        <v>59</v>
      </c>
      <c r="H21" s="30"/>
      <c r="I21" s="34" t="s">
        <v>59</v>
      </c>
      <c r="K21" s="34" t="s">
        <v>59</v>
      </c>
      <c r="L21" s="30"/>
      <c r="M21" s="34" t="s">
        <v>59</v>
      </c>
      <c r="N21" s="30"/>
      <c r="O21" s="34" t="s">
        <v>59</v>
      </c>
      <c r="R21" s="3" t="s">
        <v>17</v>
      </c>
      <c r="T21" s="34" t="s">
        <v>59</v>
      </c>
      <c r="U21" s="30"/>
      <c r="V21" s="34" t="s">
        <v>59</v>
      </c>
      <c r="W21" s="30"/>
      <c r="X21" s="34" t="s">
        <v>59</v>
      </c>
      <c r="Y21" s="4"/>
      <c r="Z21" s="34" t="s">
        <v>59</v>
      </c>
      <c r="AA21" s="30" t="s">
        <v>54</v>
      </c>
      <c r="AB21" s="34" t="s">
        <v>59</v>
      </c>
      <c r="AC21" s="30" t="s">
        <v>54</v>
      </c>
      <c r="AD21" s="34" t="s">
        <v>59</v>
      </c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3" customHeight="1">
      <c r="A22" s="4"/>
      <c r="E22" s="30" t="s">
        <v>18</v>
      </c>
      <c r="F22" s="30"/>
      <c r="G22" s="30" t="s">
        <v>18</v>
      </c>
      <c r="H22" s="30"/>
      <c r="I22" s="30" t="s">
        <v>18</v>
      </c>
      <c r="K22" s="30" t="s">
        <v>18</v>
      </c>
      <c r="L22" s="30"/>
      <c r="M22" s="30" t="s">
        <v>18</v>
      </c>
      <c r="N22" s="30"/>
      <c r="O22" s="30" t="s">
        <v>18</v>
      </c>
      <c r="T22" s="30" t="s">
        <v>18</v>
      </c>
      <c r="U22" s="30"/>
      <c r="V22" s="30" t="s">
        <v>18</v>
      </c>
      <c r="W22" s="30"/>
      <c r="X22" s="30" t="s">
        <v>18</v>
      </c>
      <c r="Y22" s="4"/>
      <c r="Z22" s="30" t="s">
        <v>18</v>
      </c>
      <c r="AA22" s="30" t="s">
        <v>54</v>
      </c>
      <c r="AB22" s="30" t="s">
        <v>18</v>
      </c>
      <c r="AC22" s="30"/>
      <c r="AD22" s="30" t="s">
        <v>18</v>
      </c>
      <c r="AE22" s="4"/>
      <c r="AF22" s="4"/>
      <c r="AG22" s="4"/>
      <c r="AH22" s="4"/>
      <c r="AI22" s="4"/>
      <c r="AJ22" s="4"/>
      <c r="AK22" s="4"/>
      <c r="AL22" s="4"/>
      <c r="AM22" s="4"/>
    </row>
    <row r="23" spans="1:39">
      <c r="A23" s="4"/>
      <c r="B23" s="3" t="s">
        <v>34</v>
      </c>
      <c r="E23" s="30">
        <v>552707</v>
      </c>
      <c r="F23" s="30"/>
      <c r="G23" s="30">
        <v>269479</v>
      </c>
      <c r="H23" s="30"/>
      <c r="I23" s="30">
        <v>822186</v>
      </c>
      <c r="K23" s="30">
        <v>149831</v>
      </c>
      <c r="L23" s="30"/>
      <c r="M23" s="30">
        <v>71633</v>
      </c>
      <c r="N23" s="30"/>
      <c r="O23" s="30">
        <v>221464</v>
      </c>
      <c r="Q23" s="3" t="s">
        <v>34</v>
      </c>
      <c r="T23" s="30">
        <v>120133</v>
      </c>
      <c r="U23" s="30"/>
      <c r="V23" s="30">
        <v>45240</v>
      </c>
      <c r="W23" s="30"/>
      <c r="X23" s="30">
        <v>165373</v>
      </c>
      <c r="Y23" s="4"/>
      <c r="Z23" s="30">
        <v>822671</v>
      </c>
      <c r="AA23" s="30"/>
      <c r="AB23" s="30">
        <v>386352</v>
      </c>
      <c r="AC23" s="30"/>
      <c r="AD23" s="30">
        <v>1209023</v>
      </c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" customHeight="1">
      <c r="A24" s="4"/>
      <c r="E24" s="30" t="s">
        <v>18</v>
      </c>
      <c r="F24" s="30"/>
      <c r="G24" s="30" t="s">
        <v>18</v>
      </c>
      <c r="H24" s="30"/>
      <c r="I24" s="30" t="s">
        <v>18</v>
      </c>
      <c r="K24" s="30" t="s">
        <v>18</v>
      </c>
      <c r="L24" s="30"/>
      <c r="M24" s="30" t="s">
        <v>18</v>
      </c>
      <c r="N24" s="30"/>
      <c r="O24" s="30" t="s">
        <v>18</v>
      </c>
      <c r="T24" s="30" t="s">
        <v>18</v>
      </c>
      <c r="U24" s="30"/>
      <c r="V24" s="30" t="s">
        <v>18</v>
      </c>
      <c r="W24" s="30"/>
      <c r="X24" s="30" t="s">
        <v>18</v>
      </c>
      <c r="Y24" s="4"/>
      <c r="Z24" s="30" t="s">
        <v>18</v>
      </c>
      <c r="AA24" s="30"/>
      <c r="AB24" s="30" t="s">
        <v>18</v>
      </c>
      <c r="AC24" s="30"/>
      <c r="AD24" s="30" t="s">
        <v>18</v>
      </c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4.5" customHeight="1">
      <c r="A25" s="4"/>
      <c r="E25" s="30"/>
      <c r="F25" s="30"/>
      <c r="G25" s="30"/>
      <c r="H25" s="30"/>
      <c r="I25" s="30"/>
      <c r="K25" s="30"/>
      <c r="L25" s="30"/>
      <c r="M25" s="30"/>
      <c r="N25" s="30"/>
      <c r="O25" s="30"/>
      <c r="T25" s="30"/>
      <c r="U25" s="30"/>
      <c r="V25" s="30"/>
      <c r="W25" s="30"/>
      <c r="X25" s="30"/>
      <c r="Y25" s="4"/>
      <c r="Z25" s="30"/>
      <c r="AA25" s="30"/>
      <c r="AB25" s="30"/>
      <c r="AC25" s="30"/>
      <c r="AD25" s="30"/>
      <c r="AE25" s="4"/>
      <c r="AF25" s="4"/>
      <c r="AG25" s="4"/>
      <c r="AH25" s="4"/>
      <c r="AI25" s="4"/>
      <c r="AJ25" s="4"/>
      <c r="AK25" s="4"/>
      <c r="AL25" s="4"/>
      <c r="AM25" s="4"/>
    </row>
    <row r="26" spans="1:39">
      <c r="A26" s="4"/>
      <c r="B26" s="3" t="s">
        <v>35</v>
      </c>
      <c r="E26" s="30"/>
      <c r="F26" s="30"/>
      <c r="G26" s="30"/>
      <c r="H26" s="30"/>
      <c r="I26" s="30"/>
      <c r="K26" s="30"/>
      <c r="L26" s="30"/>
      <c r="M26" s="30"/>
      <c r="N26" s="30"/>
      <c r="O26" s="30"/>
      <c r="Q26" s="3" t="s">
        <v>57</v>
      </c>
      <c r="T26" s="30"/>
      <c r="U26" s="30"/>
      <c r="V26" s="30"/>
      <c r="W26" s="30"/>
      <c r="X26" s="30"/>
      <c r="Y26" s="4"/>
      <c r="Z26" s="30"/>
      <c r="AA26" s="30"/>
      <c r="AB26" s="30"/>
      <c r="AC26" s="30"/>
      <c r="AD26" s="30"/>
      <c r="AE26" s="4"/>
      <c r="AF26" s="4"/>
      <c r="AG26" s="4"/>
      <c r="AH26" s="4"/>
      <c r="AI26" s="4"/>
      <c r="AJ26" s="4"/>
      <c r="AK26" s="4"/>
      <c r="AL26" s="4"/>
      <c r="AM26" s="4"/>
    </row>
    <row r="27" spans="1:39">
      <c r="A27" s="4"/>
      <c r="C27" s="3" t="s">
        <v>19</v>
      </c>
      <c r="E27" s="30">
        <v>217923</v>
      </c>
      <c r="F27" s="30"/>
      <c r="G27" s="30">
        <v>5670</v>
      </c>
      <c r="H27" s="30"/>
      <c r="I27" s="30">
        <v>223593</v>
      </c>
      <c r="K27" s="30">
        <v>122530</v>
      </c>
      <c r="L27" s="30"/>
      <c r="M27" s="30">
        <v>28905</v>
      </c>
      <c r="N27" s="30"/>
      <c r="O27" s="30">
        <v>151435</v>
      </c>
      <c r="R27" s="3" t="s">
        <v>19</v>
      </c>
      <c r="T27" s="30">
        <v>19205</v>
      </c>
      <c r="U27" s="30"/>
      <c r="V27" s="30">
        <v>263</v>
      </c>
      <c r="W27" s="30"/>
      <c r="X27" s="30">
        <v>19468</v>
      </c>
      <c r="Y27" s="4"/>
      <c r="Z27" s="30">
        <v>359658</v>
      </c>
      <c r="AA27" s="30"/>
      <c r="AB27" s="30">
        <v>34838</v>
      </c>
      <c r="AC27" s="30"/>
      <c r="AD27" s="30">
        <v>394496</v>
      </c>
      <c r="AE27" s="4"/>
      <c r="AF27" s="4"/>
      <c r="AG27" s="4"/>
      <c r="AH27" s="4"/>
      <c r="AI27" s="4"/>
      <c r="AJ27" s="4"/>
      <c r="AK27" s="4"/>
      <c r="AL27" s="4"/>
      <c r="AM27" s="4"/>
    </row>
    <row r="28" spans="1:39">
      <c r="A28" s="4"/>
      <c r="C28" s="3" t="s">
        <v>20</v>
      </c>
      <c r="E28" s="30">
        <v>33153</v>
      </c>
      <c r="F28" s="30"/>
      <c r="G28" s="30">
        <v>69760</v>
      </c>
      <c r="H28" s="30"/>
      <c r="I28" s="30">
        <v>102913</v>
      </c>
      <c r="K28" s="30">
        <v>21603</v>
      </c>
      <c r="L28" s="30"/>
      <c r="M28" s="30">
        <v>58094</v>
      </c>
      <c r="N28" s="30"/>
      <c r="O28" s="30">
        <v>79697</v>
      </c>
      <c r="R28" s="3" t="s">
        <v>20</v>
      </c>
      <c r="T28" s="30">
        <v>71922</v>
      </c>
      <c r="U28" s="30"/>
      <c r="V28" s="30">
        <v>29560</v>
      </c>
      <c r="W28" s="30"/>
      <c r="X28" s="30">
        <v>101482</v>
      </c>
      <c r="Y28" s="4"/>
      <c r="Z28" s="30">
        <v>126678</v>
      </c>
      <c r="AA28" s="30"/>
      <c r="AB28" s="30">
        <v>157414</v>
      </c>
      <c r="AC28" s="30"/>
      <c r="AD28" s="30">
        <v>284092</v>
      </c>
      <c r="AE28" s="4"/>
      <c r="AF28" s="4"/>
      <c r="AG28" s="4"/>
      <c r="AH28" s="4"/>
      <c r="AI28" s="4"/>
      <c r="AJ28" s="4"/>
      <c r="AK28" s="4"/>
      <c r="AL28" s="4"/>
      <c r="AM28" s="4"/>
    </row>
    <row r="29" spans="1:39">
      <c r="A29" s="4"/>
      <c r="C29" s="3" t="s">
        <v>21</v>
      </c>
      <c r="E29" s="30">
        <v>3621</v>
      </c>
      <c r="F29" s="30"/>
      <c r="G29" s="30">
        <v>1922</v>
      </c>
      <c r="H29" s="30"/>
      <c r="I29" s="30">
        <v>5543</v>
      </c>
      <c r="K29" s="30">
        <v>36226</v>
      </c>
      <c r="L29" s="30"/>
      <c r="M29" s="30">
        <v>16717</v>
      </c>
      <c r="N29" s="30"/>
      <c r="O29" s="30">
        <v>52943</v>
      </c>
      <c r="R29" s="3" t="s">
        <v>21</v>
      </c>
      <c r="T29" s="30">
        <v>27833</v>
      </c>
      <c r="U29" s="30"/>
      <c r="V29" s="30">
        <v>10919</v>
      </c>
      <c r="W29" s="30"/>
      <c r="X29" s="30">
        <v>38752</v>
      </c>
      <c r="Y29" s="4"/>
      <c r="Z29" s="30">
        <v>67680</v>
      </c>
      <c r="AA29" s="30"/>
      <c r="AB29" s="30">
        <v>29558</v>
      </c>
      <c r="AC29" s="30"/>
      <c r="AD29" s="30">
        <v>97238</v>
      </c>
      <c r="AE29" s="4"/>
      <c r="AF29" s="4"/>
      <c r="AG29" s="4"/>
      <c r="AH29" s="4"/>
      <c r="AI29" s="4"/>
      <c r="AJ29" s="4"/>
      <c r="AK29" s="4"/>
      <c r="AL29" s="4"/>
      <c r="AM29" s="4"/>
    </row>
    <row r="30" spans="1:39">
      <c r="A30" s="4"/>
      <c r="C30" s="3" t="s">
        <v>22</v>
      </c>
      <c r="E30" s="30">
        <v>66223</v>
      </c>
      <c r="F30" s="30"/>
      <c r="G30" s="30">
        <v>2272</v>
      </c>
      <c r="H30" s="30"/>
      <c r="I30" s="30">
        <v>68495</v>
      </c>
      <c r="K30" s="30">
        <v>18945</v>
      </c>
      <c r="L30" s="30"/>
      <c r="M30" s="30">
        <v>195</v>
      </c>
      <c r="N30" s="30"/>
      <c r="O30" s="30">
        <v>19140</v>
      </c>
      <c r="R30" s="3" t="s">
        <v>58</v>
      </c>
      <c r="T30" s="34" t="s">
        <v>59</v>
      </c>
      <c r="U30" s="30"/>
      <c r="V30" s="30">
        <v>164</v>
      </c>
      <c r="W30" s="30"/>
      <c r="X30" s="30">
        <v>164</v>
      </c>
      <c r="Y30" s="4"/>
      <c r="Z30" s="30">
        <v>85168</v>
      </c>
      <c r="AA30" s="30"/>
      <c r="AB30" s="30">
        <v>2631</v>
      </c>
      <c r="AC30" s="30"/>
      <c r="AD30" s="30">
        <v>87799</v>
      </c>
      <c r="AE30" s="4"/>
      <c r="AF30" s="4"/>
      <c r="AG30" s="4"/>
      <c r="AH30" s="4"/>
      <c r="AI30" s="4"/>
      <c r="AJ30" s="4"/>
      <c r="AK30" s="4"/>
      <c r="AL30" s="4"/>
      <c r="AM30" s="4"/>
    </row>
    <row r="31" spans="1:39">
      <c r="A31" s="4"/>
      <c r="C31" s="3" t="s">
        <v>23</v>
      </c>
      <c r="E31" s="30">
        <v>21723</v>
      </c>
      <c r="F31" s="30"/>
      <c r="G31" s="30">
        <v>2688</v>
      </c>
      <c r="H31" s="30"/>
      <c r="I31" s="30">
        <v>24411</v>
      </c>
      <c r="K31" s="30">
        <v>1080</v>
      </c>
      <c r="L31" s="30"/>
      <c r="M31" s="34" t="s">
        <v>59</v>
      </c>
      <c r="N31" s="30"/>
      <c r="O31" s="30">
        <v>1080</v>
      </c>
      <c r="R31" s="3" t="s">
        <v>23</v>
      </c>
      <c r="T31" s="34" t="s">
        <v>59</v>
      </c>
      <c r="U31" s="30"/>
      <c r="V31" s="34" t="s">
        <v>59</v>
      </c>
      <c r="W31" s="30"/>
      <c r="X31" s="34" t="s">
        <v>59</v>
      </c>
      <c r="Y31" s="4"/>
      <c r="Z31" s="30">
        <v>22803</v>
      </c>
      <c r="AA31" s="30"/>
      <c r="AB31" s="30">
        <v>2688</v>
      </c>
      <c r="AC31" s="30"/>
      <c r="AD31" s="30">
        <v>25491</v>
      </c>
      <c r="AE31" s="4"/>
      <c r="AF31" s="4"/>
      <c r="AG31" s="4"/>
      <c r="AH31" s="4"/>
      <c r="AI31" s="4"/>
      <c r="AJ31" s="4"/>
      <c r="AK31" s="4"/>
      <c r="AL31" s="4"/>
      <c r="AM31" s="4"/>
    </row>
    <row r="32" spans="1:39">
      <c r="A32" s="4"/>
      <c r="C32" s="3" t="s">
        <v>24</v>
      </c>
      <c r="E32" s="30">
        <v>36099</v>
      </c>
      <c r="F32" s="30"/>
      <c r="G32" s="30">
        <v>919</v>
      </c>
      <c r="H32" s="30"/>
      <c r="I32" s="30">
        <v>37018</v>
      </c>
      <c r="K32" s="30">
        <v>23495</v>
      </c>
      <c r="L32" s="30"/>
      <c r="M32" s="34" t="s">
        <v>59</v>
      </c>
      <c r="N32" s="30"/>
      <c r="O32" s="30">
        <v>23495</v>
      </c>
      <c r="R32" s="3" t="s">
        <v>24</v>
      </c>
      <c r="T32" s="30">
        <v>7631</v>
      </c>
      <c r="U32" s="30"/>
      <c r="V32" s="30">
        <v>593</v>
      </c>
      <c r="W32" s="30"/>
      <c r="X32" s="30">
        <v>8224</v>
      </c>
      <c r="Y32" s="4"/>
      <c r="Z32" s="30">
        <v>67225</v>
      </c>
      <c r="AA32" s="30"/>
      <c r="AB32" s="30">
        <v>1512</v>
      </c>
      <c r="AC32" s="30"/>
      <c r="AD32" s="30">
        <v>68737</v>
      </c>
      <c r="AE32" s="4"/>
      <c r="AF32" s="4"/>
      <c r="AG32" s="4"/>
      <c r="AH32" s="4"/>
      <c r="AI32" s="4"/>
      <c r="AJ32" s="4"/>
      <c r="AK32" s="4"/>
      <c r="AL32" s="4"/>
      <c r="AM32" s="4"/>
    </row>
    <row r="33" spans="1:39">
      <c r="A33" s="4"/>
      <c r="C33" s="3" t="s">
        <v>25</v>
      </c>
      <c r="E33" s="30">
        <v>52986</v>
      </c>
      <c r="F33" s="30"/>
      <c r="G33" s="30">
        <v>274</v>
      </c>
      <c r="H33" s="30"/>
      <c r="I33" s="30">
        <v>53260</v>
      </c>
      <c r="K33" s="30">
        <v>7</v>
      </c>
      <c r="L33" s="30"/>
      <c r="M33" s="34" t="s">
        <v>59</v>
      </c>
      <c r="N33" s="30"/>
      <c r="O33" s="30">
        <v>7</v>
      </c>
      <c r="R33" s="3" t="s">
        <v>25</v>
      </c>
      <c r="T33" s="30">
        <v>10035</v>
      </c>
      <c r="U33" s="30"/>
      <c r="V33" s="30">
        <v>222</v>
      </c>
      <c r="W33" s="30"/>
      <c r="X33" s="30">
        <v>10257</v>
      </c>
      <c r="Y33" s="4"/>
      <c r="Z33" s="30">
        <v>63028</v>
      </c>
      <c r="AA33" s="30"/>
      <c r="AB33" s="30">
        <v>496</v>
      </c>
      <c r="AC33" s="30"/>
      <c r="AD33" s="30">
        <v>63524</v>
      </c>
      <c r="AE33" s="4"/>
      <c r="AF33" s="4"/>
      <c r="AG33" s="4"/>
      <c r="AH33" s="4"/>
      <c r="AI33" s="4"/>
      <c r="AJ33" s="4"/>
      <c r="AK33" s="4"/>
      <c r="AL33" s="4"/>
      <c r="AM33" s="4"/>
    </row>
    <row r="34" spans="1:39">
      <c r="A34" s="4"/>
      <c r="C34" s="3" t="s">
        <v>26</v>
      </c>
      <c r="E34" s="30">
        <v>12879</v>
      </c>
      <c r="F34" s="30"/>
      <c r="G34" s="30">
        <v>155291</v>
      </c>
      <c r="H34" s="30"/>
      <c r="I34" s="30">
        <v>168170</v>
      </c>
      <c r="K34" s="30">
        <v>293</v>
      </c>
      <c r="L34" s="30"/>
      <c r="M34" s="30">
        <v>1538</v>
      </c>
      <c r="N34" s="30"/>
      <c r="O34" s="30">
        <v>1831</v>
      </c>
      <c r="R34" s="3" t="s">
        <v>26</v>
      </c>
      <c r="T34" s="34" t="s">
        <v>59</v>
      </c>
      <c r="U34" s="30"/>
      <c r="V34" s="34" t="s">
        <v>59</v>
      </c>
      <c r="W34" s="30"/>
      <c r="X34" s="34" t="s">
        <v>59</v>
      </c>
      <c r="Y34" s="4"/>
      <c r="Z34" s="30">
        <v>13172</v>
      </c>
      <c r="AA34" s="30"/>
      <c r="AB34" s="30">
        <v>156829</v>
      </c>
      <c r="AC34" s="30"/>
      <c r="AD34" s="30">
        <v>170001</v>
      </c>
      <c r="AE34" s="4"/>
      <c r="AF34" s="4"/>
      <c r="AG34" s="4"/>
      <c r="AH34" s="4"/>
      <c r="AI34" s="4"/>
      <c r="AJ34" s="4"/>
      <c r="AK34" s="4"/>
      <c r="AL34" s="4"/>
      <c r="AM34" s="4"/>
    </row>
    <row r="35" spans="1:39">
      <c r="A35" s="4"/>
      <c r="C35" s="3" t="s">
        <v>27</v>
      </c>
      <c r="E35" s="30">
        <v>68219</v>
      </c>
      <c r="F35" s="30"/>
      <c r="G35" s="34" t="s">
        <v>59</v>
      </c>
      <c r="H35" s="30"/>
      <c r="I35" s="30">
        <v>68219</v>
      </c>
      <c r="K35" s="30">
        <v>12672</v>
      </c>
      <c r="L35" s="30"/>
      <c r="M35" s="34" t="s">
        <v>59</v>
      </c>
      <c r="N35" s="30"/>
      <c r="O35" s="30">
        <v>12672</v>
      </c>
      <c r="R35" s="3" t="s">
        <v>27</v>
      </c>
      <c r="T35" s="30">
        <v>70</v>
      </c>
      <c r="U35" s="30"/>
      <c r="V35" s="34" t="s">
        <v>59</v>
      </c>
      <c r="W35" s="30"/>
      <c r="X35" s="30">
        <v>70</v>
      </c>
      <c r="Y35" s="4"/>
      <c r="Z35" s="30">
        <v>80961</v>
      </c>
      <c r="AA35" s="30"/>
      <c r="AB35" s="34" t="s">
        <v>59</v>
      </c>
      <c r="AC35" s="30"/>
      <c r="AD35" s="30">
        <v>80961</v>
      </c>
      <c r="AE35" s="4"/>
      <c r="AF35" s="4"/>
      <c r="AG35" s="4"/>
      <c r="AH35" s="4"/>
      <c r="AI35" s="4"/>
      <c r="AJ35" s="4"/>
      <c r="AK35" s="4"/>
      <c r="AL35" s="4"/>
      <c r="AM35" s="4"/>
    </row>
    <row r="36" spans="1:39">
      <c r="A36" s="4"/>
      <c r="C36" s="3" t="s">
        <v>28</v>
      </c>
      <c r="E36" s="34" t="s">
        <v>59</v>
      </c>
      <c r="F36" s="30"/>
      <c r="G36" s="34" t="s">
        <v>59</v>
      </c>
      <c r="H36" s="30"/>
      <c r="I36" s="34" t="s">
        <v>59</v>
      </c>
      <c r="K36" s="34" t="s">
        <v>59</v>
      </c>
      <c r="L36" s="30"/>
      <c r="M36" s="34" t="s">
        <v>59</v>
      </c>
      <c r="N36" s="30"/>
      <c r="O36" s="34" t="s">
        <v>59</v>
      </c>
      <c r="R36" s="3" t="s">
        <v>28</v>
      </c>
      <c r="T36" s="34" t="s">
        <v>59</v>
      </c>
      <c r="U36" s="30"/>
      <c r="V36" s="34" t="s">
        <v>59</v>
      </c>
      <c r="W36" s="30"/>
      <c r="X36" s="34" t="s">
        <v>59</v>
      </c>
      <c r="Y36" s="4"/>
      <c r="Z36" s="34" t="s">
        <v>59</v>
      </c>
      <c r="AA36" s="30"/>
      <c r="AB36" s="34" t="s">
        <v>59</v>
      </c>
      <c r="AC36" s="30"/>
      <c r="AD36" s="34" t="s">
        <v>59</v>
      </c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" customHeight="1">
      <c r="A37" s="4"/>
      <c r="E37" s="30" t="s">
        <v>18</v>
      </c>
      <c r="F37" s="30"/>
      <c r="G37" s="30" t="s">
        <v>18</v>
      </c>
      <c r="H37" s="30"/>
      <c r="I37" s="30" t="s">
        <v>18</v>
      </c>
      <c r="K37" s="30" t="s">
        <v>18</v>
      </c>
      <c r="L37" s="30"/>
      <c r="M37" s="30" t="s">
        <v>18</v>
      </c>
      <c r="N37" s="30"/>
      <c r="O37" s="30" t="s">
        <v>18</v>
      </c>
      <c r="T37" s="30" t="s">
        <v>18</v>
      </c>
      <c r="U37" s="30"/>
      <c r="V37" s="30" t="s">
        <v>18</v>
      </c>
      <c r="W37" s="30"/>
      <c r="X37" s="30" t="s">
        <v>18</v>
      </c>
      <c r="Y37" s="4"/>
      <c r="Z37" s="30" t="s">
        <v>18</v>
      </c>
      <c r="AA37" s="30"/>
      <c r="AB37" s="30" t="s">
        <v>18</v>
      </c>
      <c r="AC37" s="30"/>
      <c r="AD37" s="30" t="s">
        <v>18</v>
      </c>
      <c r="AE37" s="4"/>
      <c r="AF37" s="4"/>
      <c r="AG37" s="4"/>
      <c r="AH37" s="4"/>
      <c r="AI37" s="4"/>
      <c r="AJ37" s="4"/>
      <c r="AK37" s="4"/>
      <c r="AL37" s="4"/>
      <c r="AM37" s="4"/>
    </row>
    <row r="38" spans="1:39">
      <c r="A38" s="4"/>
      <c r="B38" s="3" t="s">
        <v>36</v>
      </c>
      <c r="E38" s="30">
        <v>512826</v>
      </c>
      <c r="F38" s="30"/>
      <c r="G38" s="30">
        <v>238796</v>
      </c>
      <c r="H38" s="30"/>
      <c r="I38" s="30">
        <v>751622</v>
      </c>
      <c r="K38" s="30">
        <v>236851</v>
      </c>
      <c r="L38" s="30"/>
      <c r="M38" s="30">
        <v>105449</v>
      </c>
      <c r="N38" s="30"/>
      <c r="O38" s="30">
        <v>342300</v>
      </c>
      <c r="Q38" s="3" t="s">
        <v>36</v>
      </c>
      <c r="T38" s="30">
        <v>136696</v>
      </c>
      <c r="U38" s="30"/>
      <c r="V38" s="30">
        <v>41721</v>
      </c>
      <c r="W38" s="30"/>
      <c r="X38" s="30">
        <v>178417</v>
      </c>
      <c r="Y38" s="4"/>
      <c r="Z38" s="30">
        <v>886373</v>
      </c>
      <c r="AA38" s="30"/>
      <c r="AB38" s="30">
        <v>385966</v>
      </c>
      <c r="AC38" s="30"/>
      <c r="AD38" s="30">
        <v>1272339</v>
      </c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" customHeight="1">
      <c r="A39" s="4"/>
      <c r="E39" s="30" t="s">
        <v>18</v>
      </c>
      <c r="F39" s="30"/>
      <c r="G39" s="30" t="s">
        <v>18</v>
      </c>
      <c r="H39" s="30"/>
      <c r="I39" s="30" t="s">
        <v>18</v>
      </c>
      <c r="K39" s="30" t="s">
        <v>18</v>
      </c>
      <c r="L39" s="30"/>
      <c r="M39" s="30" t="s">
        <v>18</v>
      </c>
      <c r="N39" s="30"/>
      <c r="O39" s="30" t="s">
        <v>18</v>
      </c>
      <c r="T39" s="30" t="s">
        <v>18</v>
      </c>
      <c r="U39" s="30"/>
      <c r="V39" s="30" t="s">
        <v>18</v>
      </c>
      <c r="W39" s="30"/>
      <c r="X39" s="30" t="s">
        <v>18</v>
      </c>
      <c r="Y39" s="4"/>
      <c r="Z39" s="30" t="s">
        <v>18</v>
      </c>
      <c r="AA39" s="30"/>
      <c r="AB39" s="30" t="s">
        <v>18</v>
      </c>
      <c r="AC39" s="30"/>
      <c r="AD39" s="30" t="s">
        <v>18</v>
      </c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4.5" customHeight="1">
      <c r="A40" s="4"/>
      <c r="E40" s="30"/>
      <c r="F40" s="30"/>
      <c r="G40" s="30"/>
      <c r="H40" s="30"/>
      <c r="I40" s="30"/>
      <c r="K40" s="30"/>
      <c r="L40" s="30"/>
      <c r="M40" s="30"/>
      <c r="N40" s="30"/>
      <c r="O40" s="30"/>
      <c r="T40" s="30"/>
      <c r="U40" s="30"/>
      <c r="V40" s="30"/>
      <c r="W40" s="30"/>
      <c r="X40" s="30"/>
      <c r="Y40" s="11"/>
      <c r="Z40" s="30"/>
      <c r="AA40" s="30"/>
      <c r="AB40" s="30"/>
      <c r="AC40" s="30"/>
      <c r="AD40" s="30"/>
      <c r="AE40" s="4"/>
      <c r="AF40" s="4"/>
      <c r="AG40" s="4"/>
      <c r="AH40" s="4"/>
      <c r="AI40" s="4"/>
      <c r="AJ40" s="4"/>
      <c r="AK40" s="4"/>
      <c r="AL40" s="4"/>
      <c r="AM40" s="4"/>
    </row>
    <row r="41" spans="1:39">
      <c r="A41" s="4"/>
      <c r="B41" s="3" t="s">
        <v>37</v>
      </c>
      <c r="E41" s="30"/>
      <c r="F41" s="30"/>
      <c r="G41" s="30"/>
      <c r="H41" s="30"/>
      <c r="I41" s="30"/>
      <c r="K41" s="30"/>
      <c r="L41" s="30"/>
      <c r="M41" s="30"/>
      <c r="N41" s="30"/>
      <c r="O41" s="30"/>
      <c r="Q41" s="3" t="s">
        <v>37</v>
      </c>
      <c r="T41" s="30"/>
      <c r="U41" s="30"/>
      <c r="V41" s="30"/>
      <c r="W41" s="30"/>
      <c r="X41" s="30"/>
      <c r="Y41" s="11"/>
      <c r="Z41" s="30"/>
      <c r="AA41" s="30"/>
      <c r="AB41" s="30"/>
      <c r="AC41" s="30"/>
      <c r="AD41" s="30"/>
      <c r="AE41" s="4"/>
      <c r="AF41" s="4"/>
      <c r="AG41" s="4"/>
      <c r="AH41" s="4"/>
      <c r="AI41" s="4"/>
      <c r="AJ41" s="4"/>
      <c r="AK41" s="4"/>
      <c r="AL41" s="4"/>
      <c r="AM41" s="4"/>
    </row>
    <row r="42" spans="1:39">
      <c r="A42" s="4"/>
      <c r="C42" s="3" t="s">
        <v>29</v>
      </c>
      <c r="E42" s="30">
        <v>-5914</v>
      </c>
      <c r="F42" s="30"/>
      <c r="G42" s="34" t="s">
        <v>59</v>
      </c>
      <c r="H42" s="30"/>
      <c r="I42" s="30">
        <v>-5914</v>
      </c>
      <c r="K42" s="34" t="s">
        <v>59</v>
      </c>
      <c r="L42" s="30"/>
      <c r="M42" s="34" t="s">
        <v>59</v>
      </c>
      <c r="N42" s="30"/>
      <c r="O42" s="34" t="s">
        <v>59</v>
      </c>
      <c r="R42" s="3" t="s">
        <v>29</v>
      </c>
      <c r="T42" s="34" t="s">
        <v>59</v>
      </c>
      <c r="U42" s="30"/>
      <c r="V42" s="34" t="s">
        <v>59</v>
      </c>
      <c r="W42" s="30"/>
      <c r="X42" s="34" t="s">
        <v>59</v>
      </c>
      <c r="Y42" s="4"/>
      <c r="Z42" s="30">
        <v>-5914</v>
      </c>
      <c r="AA42" s="30"/>
      <c r="AB42" s="34" t="s">
        <v>59</v>
      </c>
      <c r="AC42" s="30"/>
      <c r="AD42" s="30">
        <v>-5914</v>
      </c>
      <c r="AE42" s="4"/>
      <c r="AF42" s="4"/>
      <c r="AG42" s="4"/>
      <c r="AH42" s="4"/>
      <c r="AI42" s="4"/>
      <c r="AJ42" s="4"/>
      <c r="AK42" s="4"/>
      <c r="AL42" s="4"/>
      <c r="AM42" s="4"/>
    </row>
    <row r="43" spans="1:39">
      <c r="A43" s="4"/>
      <c r="C43" s="3" t="s">
        <v>30</v>
      </c>
      <c r="E43" s="30">
        <v>9300</v>
      </c>
      <c r="F43" s="30"/>
      <c r="G43" s="30">
        <v>-4257</v>
      </c>
      <c r="H43" s="30"/>
      <c r="I43" s="30">
        <v>5043</v>
      </c>
      <c r="K43" s="30">
        <v>1980</v>
      </c>
      <c r="L43" s="30"/>
      <c r="M43" s="30">
        <v>-11472</v>
      </c>
      <c r="N43" s="30"/>
      <c r="O43" s="30">
        <v>-9492</v>
      </c>
      <c r="R43" s="3" t="s">
        <v>30</v>
      </c>
      <c r="T43" s="30">
        <v>-788</v>
      </c>
      <c r="U43" s="30"/>
      <c r="V43" s="30">
        <v>-545</v>
      </c>
      <c r="W43" s="30"/>
      <c r="X43" s="30">
        <v>-1333</v>
      </c>
      <c r="Y43" s="4"/>
      <c r="Z43" s="30">
        <v>10492</v>
      </c>
      <c r="AA43" s="30"/>
      <c r="AB43" s="30">
        <v>-16274</v>
      </c>
      <c r="AC43" s="30"/>
      <c r="AD43" s="30">
        <v>-5782</v>
      </c>
      <c r="AE43" s="4"/>
      <c r="AF43" s="4"/>
      <c r="AG43" s="4"/>
      <c r="AH43" s="4"/>
      <c r="AI43" s="4"/>
      <c r="AJ43" s="4"/>
      <c r="AK43" s="4"/>
      <c r="AL43" s="4"/>
      <c r="AM43" s="4"/>
    </row>
    <row r="44" spans="1:39">
      <c r="A44" s="4"/>
      <c r="C44" s="3" t="s">
        <v>31</v>
      </c>
      <c r="E44" s="34" t="s">
        <v>59</v>
      </c>
      <c r="F44" s="30"/>
      <c r="G44" s="30">
        <v>-222</v>
      </c>
      <c r="H44" s="30"/>
      <c r="I44" s="30">
        <v>-222</v>
      </c>
      <c r="K44" s="34" t="s">
        <v>59</v>
      </c>
      <c r="L44" s="30"/>
      <c r="M44" s="34" t="s">
        <v>59</v>
      </c>
      <c r="N44" s="30"/>
      <c r="O44" s="34" t="s">
        <v>59</v>
      </c>
      <c r="R44" s="3" t="s">
        <v>31</v>
      </c>
      <c r="T44" s="34" t="s">
        <v>59</v>
      </c>
      <c r="U44" s="30"/>
      <c r="V44" s="30">
        <v>-29</v>
      </c>
      <c r="W44" s="30"/>
      <c r="X44" s="30">
        <v>-29</v>
      </c>
      <c r="Y44" s="4"/>
      <c r="Z44" s="34" t="s">
        <v>59</v>
      </c>
      <c r="AA44" s="30"/>
      <c r="AB44" s="30">
        <v>-251</v>
      </c>
      <c r="AC44" s="30"/>
      <c r="AD44" s="30">
        <v>-251</v>
      </c>
      <c r="AE44" s="4"/>
      <c r="AF44" s="4"/>
      <c r="AG44" s="4"/>
      <c r="AH44" s="4"/>
      <c r="AI44" s="4"/>
      <c r="AJ44" s="4"/>
      <c r="AK44" s="4"/>
      <c r="AL44" s="4"/>
      <c r="AM44" s="4"/>
    </row>
    <row r="45" spans="1:39">
      <c r="A45" s="4"/>
      <c r="C45" s="3" t="s">
        <v>38</v>
      </c>
      <c r="E45" s="30">
        <v>10196</v>
      </c>
      <c r="F45" s="30"/>
      <c r="G45" s="30">
        <v>3230</v>
      </c>
      <c r="H45" s="30"/>
      <c r="I45" s="30">
        <v>13426</v>
      </c>
      <c r="K45" s="30">
        <v>74265</v>
      </c>
      <c r="L45" s="30"/>
      <c r="M45" s="30">
        <v>22922</v>
      </c>
      <c r="N45" s="30"/>
      <c r="O45" s="30">
        <v>97187</v>
      </c>
      <c r="R45" s="3" t="s">
        <v>38</v>
      </c>
      <c r="T45" s="30">
        <v>381</v>
      </c>
      <c r="U45" s="30"/>
      <c r="V45" s="30">
        <v>435</v>
      </c>
      <c r="W45" s="30"/>
      <c r="X45" s="30">
        <v>816</v>
      </c>
      <c r="Y45" s="4"/>
      <c r="Z45" s="30">
        <v>84842</v>
      </c>
      <c r="AA45" s="30"/>
      <c r="AB45" s="30">
        <v>26587</v>
      </c>
      <c r="AC45" s="30"/>
      <c r="AD45" s="30">
        <v>111429</v>
      </c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" customHeight="1">
      <c r="A46" s="4"/>
      <c r="E46" s="30" t="s">
        <v>18</v>
      </c>
      <c r="F46" s="30"/>
      <c r="G46" s="30" t="s">
        <v>18</v>
      </c>
      <c r="H46" s="30"/>
      <c r="I46" s="30" t="s">
        <v>18</v>
      </c>
      <c r="K46" s="30" t="s">
        <v>18</v>
      </c>
      <c r="L46" s="30"/>
      <c r="M46" s="30" t="s">
        <v>18</v>
      </c>
      <c r="N46" s="30"/>
      <c r="O46" s="30" t="s">
        <v>18</v>
      </c>
      <c r="T46" s="30" t="s">
        <v>18</v>
      </c>
      <c r="U46" s="30"/>
      <c r="V46" s="30" t="s">
        <v>18</v>
      </c>
      <c r="W46" s="30"/>
      <c r="X46" s="30" t="s">
        <v>18</v>
      </c>
      <c r="Y46" s="4"/>
      <c r="Z46" s="30" t="s">
        <v>18</v>
      </c>
      <c r="AA46" s="30"/>
      <c r="AB46" s="30" t="s">
        <v>18</v>
      </c>
      <c r="AC46" s="30"/>
      <c r="AD46" s="30" t="s">
        <v>18</v>
      </c>
      <c r="AE46" s="4"/>
      <c r="AF46" s="4"/>
      <c r="AG46" s="4"/>
      <c r="AH46" s="4"/>
      <c r="AI46" s="4"/>
      <c r="AJ46" s="4"/>
      <c r="AK46" s="4"/>
      <c r="AL46" s="4"/>
      <c r="AM46" s="4"/>
    </row>
    <row r="47" spans="1:39">
      <c r="A47" s="4"/>
      <c r="B47" s="3" t="s">
        <v>39</v>
      </c>
      <c r="E47" s="30">
        <v>13582</v>
      </c>
      <c r="F47" s="30"/>
      <c r="G47" s="30">
        <v>-1249</v>
      </c>
      <c r="H47" s="30"/>
      <c r="I47" s="30">
        <v>12333</v>
      </c>
      <c r="K47" s="30">
        <v>76245</v>
      </c>
      <c r="L47" s="30"/>
      <c r="M47" s="30">
        <v>11450</v>
      </c>
      <c r="N47" s="30"/>
      <c r="O47" s="30">
        <v>87695</v>
      </c>
      <c r="Q47" s="3" t="s">
        <v>39</v>
      </c>
      <c r="T47" s="30">
        <v>-407</v>
      </c>
      <c r="U47" s="30"/>
      <c r="V47" s="30">
        <v>-139</v>
      </c>
      <c r="W47" s="30"/>
      <c r="X47" s="30">
        <v>-546</v>
      </c>
      <c r="Y47" s="4"/>
      <c r="Z47" s="30">
        <v>89420</v>
      </c>
      <c r="AA47" s="30"/>
      <c r="AB47" s="30">
        <v>10062</v>
      </c>
      <c r="AC47" s="30"/>
      <c r="AD47" s="30">
        <v>99482</v>
      </c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" customHeight="1">
      <c r="A48" s="4"/>
      <c r="E48" s="30" t="s">
        <v>18</v>
      </c>
      <c r="F48" s="30"/>
      <c r="G48" s="30" t="s">
        <v>18</v>
      </c>
      <c r="H48" s="30"/>
      <c r="I48" s="30" t="s">
        <v>18</v>
      </c>
      <c r="K48" s="30" t="s">
        <v>18</v>
      </c>
      <c r="L48" s="30"/>
      <c r="M48" s="30" t="s">
        <v>18</v>
      </c>
      <c r="N48" s="30"/>
      <c r="O48" s="30" t="s">
        <v>18</v>
      </c>
      <c r="T48" s="30" t="s">
        <v>18</v>
      </c>
      <c r="U48" s="30"/>
      <c r="V48" s="30" t="s">
        <v>18</v>
      </c>
      <c r="W48" s="30"/>
      <c r="X48" s="30" t="s">
        <v>18</v>
      </c>
      <c r="Y48" s="4"/>
      <c r="Z48" s="30" t="s">
        <v>18</v>
      </c>
      <c r="AA48" s="30"/>
      <c r="AB48" s="30" t="s">
        <v>18</v>
      </c>
      <c r="AC48" s="30"/>
      <c r="AD48" s="30" t="s">
        <v>18</v>
      </c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4.5" customHeight="1">
      <c r="E49" s="30"/>
      <c r="F49" s="30"/>
      <c r="G49" s="30"/>
      <c r="H49" s="30"/>
      <c r="I49" s="30"/>
      <c r="K49" s="30"/>
      <c r="L49" s="30"/>
      <c r="M49" s="30"/>
      <c r="N49" s="30"/>
      <c r="O49" s="30"/>
      <c r="T49" s="30"/>
      <c r="U49" s="30"/>
      <c r="V49" s="30"/>
      <c r="W49" s="30"/>
      <c r="X49" s="30"/>
      <c r="Y49" s="4"/>
      <c r="Z49" s="30"/>
      <c r="AA49" s="30"/>
      <c r="AB49" s="30"/>
      <c r="AC49" s="30"/>
      <c r="AD49" s="30"/>
      <c r="AE49" s="4"/>
      <c r="AF49" s="4"/>
      <c r="AG49" s="4"/>
      <c r="AH49" s="4"/>
      <c r="AI49" s="4"/>
      <c r="AJ49" s="4"/>
      <c r="AK49" s="4"/>
      <c r="AL49" s="4"/>
      <c r="AM49" s="4"/>
    </row>
    <row r="50" spans="1:39">
      <c r="B50" s="3" t="s">
        <v>40</v>
      </c>
      <c r="E50" s="30">
        <v>53463</v>
      </c>
      <c r="F50" s="30"/>
      <c r="G50" s="30">
        <v>29434</v>
      </c>
      <c r="H50" s="30"/>
      <c r="I50" s="30">
        <v>82897</v>
      </c>
      <c r="K50" s="30">
        <v>-10775</v>
      </c>
      <c r="L50" s="30"/>
      <c r="M50" s="30">
        <v>-22366</v>
      </c>
      <c r="N50" s="30"/>
      <c r="O50" s="30">
        <v>-33141</v>
      </c>
      <c r="Q50" s="3" t="s">
        <v>40</v>
      </c>
      <c r="T50" s="30">
        <v>-16970</v>
      </c>
      <c r="U50" s="30"/>
      <c r="V50" s="30">
        <v>3380</v>
      </c>
      <c r="W50" s="30"/>
      <c r="X50" s="30">
        <v>-13590</v>
      </c>
      <c r="Y50" s="4"/>
      <c r="Z50" s="30">
        <v>25718</v>
      </c>
      <c r="AA50" s="30"/>
      <c r="AB50" s="30">
        <v>10448</v>
      </c>
      <c r="AC50" s="30"/>
      <c r="AD50" s="30">
        <v>36166</v>
      </c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3" customHeight="1">
      <c r="E51" s="30" t="s">
        <v>18</v>
      </c>
      <c r="F51" s="30"/>
      <c r="G51" s="30" t="s">
        <v>18</v>
      </c>
      <c r="H51" s="30"/>
      <c r="I51" s="30" t="s">
        <v>18</v>
      </c>
      <c r="K51" s="30" t="s">
        <v>18</v>
      </c>
      <c r="L51" s="30"/>
      <c r="M51" s="30" t="s">
        <v>18</v>
      </c>
      <c r="N51" s="30"/>
      <c r="O51" s="30" t="s">
        <v>18</v>
      </c>
      <c r="T51" s="30" t="s">
        <v>18</v>
      </c>
      <c r="U51" s="30"/>
      <c r="V51" s="30" t="s">
        <v>18</v>
      </c>
      <c r="W51" s="30"/>
      <c r="X51" s="30" t="s">
        <v>18</v>
      </c>
      <c r="Y51" s="4"/>
      <c r="Z51" s="30" t="s">
        <v>18</v>
      </c>
      <c r="AA51" s="30"/>
      <c r="AB51" s="30" t="s">
        <v>18</v>
      </c>
      <c r="AC51" s="33"/>
      <c r="AD51" s="30" t="s">
        <v>18</v>
      </c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3" customHeight="1">
      <c r="E52" s="30" t="s">
        <v>18</v>
      </c>
      <c r="F52" s="30"/>
      <c r="G52" s="30" t="s">
        <v>18</v>
      </c>
      <c r="H52" s="30"/>
      <c r="I52" s="30" t="s">
        <v>18</v>
      </c>
      <c r="K52" s="30" t="s">
        <v>18</v>
      </c>
      <c r="L52" s="30"/>
      <c r="M52" s="30" t="s">
        <v>18</v>
      </c>
      <c r="N52" s="30"/>
      <c r="O52" s="30" t="s">
        <v>18</v>
      </c>
      <c r="T52" s="30" t="s">
        <v>18</v>
      </c>
      <c r="U52" s="30"/>
      <c r="V52" s="30" t="s">
        <v>18</v>
      </c>
      <c r="W52" s="30"/>
      <c r="X52" s="30" t="s">
        <v>18</v>
      </c>
      <c r="Y52" s="4"/>
      <c r="Z52" s="30" t="s">
        <v>18</v>
      </c>
      <c r="AA52" s="30"/>
      <c r="AB52" s="30" t="s">
        <v>18</v>
      </c>
      <c r="AC52" s="30"/>
      <c r="AD52" s="30" t="s">
        <v>18</v>
      </c>
      <c r="AE52" s="4"/>
      <c r="AF52" s="4"/>
      <c r="AG52" s="4"/>
      <c r="AH52" s="4"/>
      <c r="AI52" s="4"/>
      <c r="AJ52" s="4"/>
      <c r="AK52" s="4"/>
      <c r="AL52" s="4"/>
      <c r="AM52" s="4"/>
    </row>
    <row r="53" spans="1:39">
      <c r="A53" s="7"/>
      <c r="B53" s="7"/>
      <c r="C53" s="7"/>
      <c r="D53" s="7"/>
      <c r="E53" s="32"/>
      <c r="F53" s="32"/>
      <c r="G53" s="32"/>
      <c r="H53" s="32"/>
      <c r="I53" s="32"/>
      <c r="J53" s="7"/>
      <c r="V53" s="31"/>
      <c r="W53" s="31"/>
      <c r="Y53" s="4"/>
      <c r="Z53" s="30"/>
      <c r="AA53" s="30"/>
      <c r="AB53" s="30"/>
      <c r="AC53" s="30"/>
      <c r="AD53" s="30"/>
      <c r="AE53" s="4"/>
      <c r="AF53" s="4"/>
      <c r="AG53" s="4"/>
      <c r="AH53" s="4"/>
      <c r="AI53" s="4"/>
      <c r="AJ53" s="4"/>
      <c r="AK53" s="4"/>
      <c r="AL53" s="4"/>
      <c r="AM53" s="4"/>
    </row>
    <row r="54" spans="1:39">
      <c r="E54" s="3"/>
      <c r="F54" s="3"/>
      <c r="G54" s="3"/>
      <c r="H54" s="3"/>
      <c r="I54" s="3"/>
      <c r="U54" s="31"/>
      <c r="V54" s="31"/>
      <c r="Z54" s="30"/>
      <c r="AA54" s="30"/>
      <c r="AB54" s="30"/>
      <c r="AC54" s="30"/>
      <c r="AE54" s="4"/>
      <c r="AF54" s="4"/>
      <c r="AG54" s="4"/>
      <c r="AH54" s="4"/>
      <c r="AI54" s="4"/>
      <c r="AJ54" s="4"/>
      <c r="AK54" s="4"/>
      <c r="AL54" s="4"/>
      <c r="AM54" s="4"/>
    </row>
    <row r="55" spans="1:39">
      <c r="E55" s="3"/>
      <c r="F55" s="3"/>
      <c r="G55" s="3"/>
      <c r="H55" s="3"/>
      <c r="I55" s="3"/>
      <c r="U55" s="31"/>
      <c r="V55" s="31"/>
      <c r="Z55" s="30"/>
      <c r="AA55" s="30"/>
      <c r="AB55" s="30"/>
      <c r="AC55" s="30"/>
      <c r="AE55" s="4"/>
      <c r="AF55" s="4"/>
      <c r="AG55" s="4"/>
      <c r="AH55" s="4"/>
      <c r="AI55" s="4"/>
      <c r="AJ55" s="4"/>
      <c r="AK55" s="4"/>
      <c r="AL55" s="4"/>
      <c r="AM55" s="4"/>
    </row>
    <row r="56" spans="1:39">
      <c r="E56" s="3"/>
      <c r="F56" s="3"/>
      <c r="G56" s="3"/>
      <c r="H56" s="3"/>
      <c r="I56" s="3"/>
      <c r="U56" s="31"/>
      <c r="V56" s="31"/>
      <c r="Z56" s="30"/>
      <c r="AA56" s="30"/>
      <c r="AB56" s="30"/>
      <c r="AC56" s="30"/>
      <c r="AE56" s="4"/>
      <c r="AF56" s="4"/>
      <c r="AG56" s="4"/>
      <c r="AH56" s="4"/>
      <c r="AI56" s="4"/>
      <c r="AJ56" s="4"/>
      <c r="AK56" s="4"/>
      <c r="AL56" s="4"/>
      <c r="AM56" s="4"/>
    </row>
    <row r="57" spans="1:39">
      <c r="E57" s="3"/>
      <c r="F57" s="3"/>
      <c r="G57" s="3"/>
      <c r="H57" s="3"/>
      <c r="I57" s="3"/>
      <c r="U57" s="31"/>
      <c r="V57" s="31"/>
      <c r="Z57" s="30"/>
      <c r="AA57" s="30"/>
      <c r="AB57" s="30"/>
      <c r="AC57" s="30"/>
      <c r="AE57" s="4"/>
      <c r="AF57" s="4"/>
      <c r="AG57" s="4"/>
      <c r="AH57" s="4"/>
      <c r="AI57" s="4"/>
      <c r="AJ57" s="4"/>
      <c r="AK57" s="4"/>
      <c r="AL57" s="4"/>
      <c r="AM57" s="4"/>
    </row>
    <row r="58" spans="1:39">
      <c r="E58" s="3"/>
      <c r="F58" s="3"/>
      <c r="G58" s="3"/>
      <c r="H58" s="3"/>
      <c r="I58" s="3"/>
      <c r="U58" s="31"/>
      <c r="V58" s="31"/>
      <c r="Z58" s="30"/>
      <c r="AA58" s="30"/>
      <c r="AB58" s="30"/>
      <c r="AC58" s="30"/>
      <c r="AE58" s="4"/>
      <c r="AF58" s="4"/>
      <c r="AG58" s="4"/>
      <c r="AH58" s="4"/>
      <c r="AI58" s="4"/>
      <c r="AJ58" s="4"/>
      <c r="AK58" s="4"/>
      <c r="AL58" s="4"/>
      <c r="AM58" s="4"/>
    </row>
    <row r="59" spans="1:39">
      <c r="E59" s="3"/>
      <c r="F59" s="3"/>
      <c r="G59" s="3"/>
      <c r="H59" s="3"/>
      <c r="I59" s="3"/>
      <c r="U59" s="31"/>
      <c r="V59" s="31"/>
      <c r="Z59" s="30"/>
      <c r="AA59" s="30"/>
      <c r="AB59" s="30"/>
      <c r="AC59" s="30"/>
      <c r="AE59" s="4"/>
      <c r="AF59" s="4"/>
      <c r="AG59" s="4"/>
      <c r="AH59" s="4"/>
      <c r="AI59" s="4"/>
      <c r="AJ59" s="4"/>
      <c r="AK59" s="4"/>
      <c r="AL59" s="4"/>
      <c r="AM59" s="4"/>
    </row>
    <row r="60" spans="1:39">
      <c r="E60" s="3"/>
      <c r="F60" s="3"/>
      <c r="G60" s="3"/>
      <c r="H60" s="3"/>
      <c r="I60" s="3"/>
      <c r="U60" s="31"/>
      <c r="V60" s="31"/>
      <c r="Z60" s="30"/>
      <c r="AA60" s="30"/>
      <c r="AB60" s="30"/>
      <c r="AC60" s="30"/>
      <c r="AE60" s="4"/>
      <c r="AF60" s="4"/>
      <c r="AG60" s="4"/>
      <c r="AH60" s="4"/>
      <c r="AI60" s="4"/>
      <c r="AJ60" s="4"/>
      <c r="AK60" s="4"/>
      <c r="AL60" s="4"/>
      <c r="AM60" s="4"/>
    </row>
    <row r="61" spans="1:39">
      <c r="E61" s="3"/>
      <c r="F61" s="3"/>
      <c r="G61" s="3"/>
      <c r="H61" s="3"/>
      <c r="I61" s="3"/>
      <c r="U61" s="31"/>
      <c r="V61" s="31"/>
      <c r="Z61" s="30"/>
      <c r="AA61" s="30"/>
      <c r="AB61" s="30"/>
      <c r="AC61" s="30"/>
      <c r="AE61" s="4"/>
      <c r="AF61" s="4"/>
      <c r="AG61" s="4"/>
      <c r="AH61" s="4"/>
      <c r="AI61" s="4"/>
      <c r="AJ61" s="4"/>
      <c r="AK61" s="4"/>
      <c r="AL61" s="4"/>
      <c r="AM61" s="4"/>
    </row>
    <row r="62" spans="1:39">
      <c r="E62" s="3"/>
      <c r="F62" s="3"/>
      <c r="G62" s="3"/>
      <c r="H62" s="3"/>
      <c r="I62" s="3"/>
      <c r="U62" s="31"/>
      <c r="V62" s="31"/>
      <c r="Z62" s="30"/>
      <c r="AA62" s="30"/>
      <c r="AB62" s="30"/>
      <c r="AC62" s="30"/>
      <c r="AE62" s="4"/>
      <c r="AF62" s="4"/>
      <c r="AG62" s="4"/>
      <c r="AH62" s="4"/>
      <c r="AI62" s="4"/>
      <c r="AJ62" s="4"/>
      <c r="AK62" s="4"/>
      <c r="AL62" s="4"/>
      <c r="AM62" s="4"/>
    </row>
    <row r="63" spans="1:39">
      <c r="E63" s="3"/>
      <c r="F63" s="3"/>
      <c r="G63" s="3"/>
      <c r="H63" s="3"/>
      <c r="I63" s="3"/>
      <c r="U63" s="31"/>
      <c r="V63" s="31"/>
      <c r="Z63" s="30"/>
      <c r="AA63" s="30"/>
      <c r="AB63" s="30"/>
      <c r="AC63" s="30"/>
      <c r="AE63" s="4"/>
      <c r="AF63" s="4"/>
      <c r="AG63" s="4"/>
      <c r="AH63" s="4"/>
      <c r="AI63" s="4"/>
      <c r="AJ63" s="4"/>
      <c r="AK63" s="4"/>
      <c r="AL63" s="4"/>
      <c r="AM63" s="4"/>
    </row>
    <row r="64" spans="1:39">
      <c r="E64" s="3"/>
      <c r="F64" s="3"/>
      <c r="G64" s="3"/>
      <c r="H64" s="3"/>
      <c r="I64" s="3"/>
      <c r="U64" s="31"/>
      <c r="V64" s="31"/>
      <c r="Z64" s="30"/>
      <c r="AA64" s="30"/>
      <c r="AB64" s="30"/>
      <c r="AC64" s="30"/>
      <c r="AE64" s="4"/>
      <c r="AF64" s="4"/>
      <c r="AG64" s="4"/>
      <c r="AH64" s="4"/>
      <c r="AI64" s="4"/>
      <c r="AJ64" s="4"/>
      <c r="AK64" s="4"/>
      <c r="AL64" s="4"/>
      <c r="AM64" s="4"/>
    </row>
    <row r="65" spans="1:39">
      <c r="A65" s="4"/>
      <c r="B65" s="4"/>
      <c r="C65" s="4"/>
      <c r="D65" s="4"/>
      <c r="E65" s="3"/>
      <c r="F65" s="3"/>
      <c r="G65" s="3"/>
      <c r="H65" s="3"/>
      <c r="I65" s="3"/>
      <c r="U65" s="31"/>
      <c r="V65" s="31"/>
      <c r="Z65" s="30"/>
      <c r="AA65" s="30"/>
      <c r="AB65" s="30"/>
      <c r="AC65" s="30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>
      <c r="A66" s="4"/>
      <c r="B66" s="4"/>
      <c r="C66" s="4"/>
      <c r="D66" s="4"/>
      <c r="E66" s="3"/>
      <c r="F66" s="3"/>
      <c r="G66" s="3"/>
      <c r="H66" s="3"/>
      <c r="I66" s="3"/>
      <c r="U66" s="31"/>
      <c r="V66" s="31"/>
      <c r="Z66" s="30"/>
      <c r="AA66" s="30"/>
      <c r="AB66" s="30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>
      <c r="A67" s="4"/>
      <c r="B67" s="4"/>
      <c r="C67" s="4"/>
      <c r="D67" s="4"/>
      <c r="E67" s="3"/>
      <c r="F67" s="3"/>
      <c r="G67" s="3"/>
      <c r="H67" s="3"/>
      <c r="I67" s="3"/>
      <c r="U67" s="31"/>
      <c r="V67" s="31"/>
      <c r="Z67" s="30"/>
      <c r="AA67" s="30"/>
      <c r="AB67" s="30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>
      <c r="A68" s="4"/>
      <c r="B68" s="4"/>
      <c r="C68" s="4"/>
      <c r="D68" s="4"/>
      <c r="E68" s="3"/>
      <c r="F68" s="3"/>
      <c r="G68" s="3"/>
      <c r="H68" s="3"/>
      <c r="I68" s="3"/>
      <c r="U68" s="31"/>
      <c r="V68" s="31"/>
      <c r="Z68" s="30"/>
      <c r="AA68" s="30"/>
      <c r="AB68" s="30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>
      <c r="A69" s="4"/>
      <c r="B69" s="4"/>
      <c r="C69" s="4"/>
      <c r="D69" s="4"/>
      <c r="E69" s="3"/>
      <c r="F69" s="3"/>
      <c r="G69" s="3"/>
      <c r="H69" s="3"/>
      <c r="I69" s="3"/>
      <c r="U69" s="31"/>
      <c r="V69" s="31"/>
      <c r="Z69" s="30"/>
      <c r="AA69" s="30"/>
      <c r="AB69" s="30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>
      <c r="A70" s="4"/>
      <c r="B70" s="4"/>
      <c r="C70" s="4"/>
      <c r="D70" s="4"/>
      <c r="E70" s="3"/>
      <c r="F70" s="3"/>
      <c r="G70" s="3"/>
      <c r="H70" s="3"/>
      <c r="I70" s="3"/>
      <c r="U70" s="31"/>
      <c r="V70" s="31"/>
      <c r="Z70" s="5"/>
      <c r="AA70" s="5"/>
      <c r="AB70" s="5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>
      <c r="A71" s="4"/>
      <c r="B71" s="4"/>
      <c r="C71" s="4"/>
      <c r="D71" s="4"/>
      <c r="E71" s="3"/>
      <c r="F71" s="3"/>
      <c r="G71" s="3"/>
      <c r="H71" s="3"/>
      <c r="I71" s="3"/>
      <c r="U71" s="31"/>
      <c r="V71" s="31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>
      <c r="A72" s="4"/>
      <c r="B72" s="4"/>
      <c r="C72" s="4"/>
      <c r="D72" s="4"/>
      <c r="E72" s="3"/>
      <c r="F72" s="3"/>
      <c r="G72" s="3"/>
      <c r="H72" s="3"/>
      <c r="I72" s="3"/>
      <c r="U72" s="31"/>
      <c r="V72" s="31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>
      <c r="A73" s="4"/>
      <c r="B73" s="4"/>
      <c r="C73" s="4"/>
      <c r="D73" s="4"/>
      <c r="E73" s="3"/>
      <c r="F73" s="3"/>
      <c r="G73" s="3"/>
      <c r="H73" s="3"/>
      <c r="I73" s="3"/>
      <c r="U73" s="31"/>
      <c r="V73" s="31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>
      <c r="A74" s="4"/>
      <c r="B74" s="4"/>
      <c r="C74" s="4"/>
      <c r="D74" s="4"/>
      <c r="E74" s="3"/>
      <c r="F74" s="3"/>
      <c r="G74" s="3"/>
      <c r="H74" s="3"/>
      <c r="I74" s="3"/>
      <c r="U74" s="31"/>
      <c r="V74" s="31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>
      <c r="A75" s="4"/>
      <c r="B75" s="4"/>
      <c r="C75" s="4"/>
      <c r="D75" s="4"/>
      <c r="E75" s="3"/>
      <c r="F75" s="3"/>
      <c r="G75" s="3"/>
      <c r="H75" s="3"/>
      <c r="I75" s="3"/>
      <c r="U75" s="31"/>
      <c r="V75" s="31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>
      <c r="A76" s="4"/>
      <c r="B76" s="4"/>
      <c r="C76" s="4"/>
      <c r="D76" s="4"/>
      <c r="E76" s="3"/>
      <c r="F76" s="3"/>
      <c r="G76" s="3"/>
      <c r="H76" s="3"/>
      <c r="I76" s="3"/>
      <c r="U76" s="31"/>
      <c r="V76" s="31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>
      <c r="A77" s="4"/>
      <c r="B77" s="4"/>
      <c r="C77" s="4"/>
      <c r="D77" s="4"/>
      <c r="E77" s="3"/>
      <c r="F77" s="3"/>
      <c r="G77" s="3"/>
      <c r="H77" s="3"/>
      <c r="I77" s="3"/>
      <c r="U77" s="31"/>
      <c r="V77" s="31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>
      <c r="A78" s="4"/>
      <c r="B78" s="4"/>
      <c r="C78" s="4"/>
      <c r="D78" s="4"/>
      <c r="E78" s="3"/>
      <c r="F78" s="3"/>
      <c r="G78" s="3"/>
      <c r="H78" s="3"/>
      <c r="I78" s="3"/>
      <c r="U78" s="31"/>
      <c r="V78" s="31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>
      <c r="A79" s="4"/>
      <c r="B79" s="4"/>
      <c r="C79" s="4"/>
      <c r="D79" s="4"/>
      <c r="E79" s="3"/>
      <c r="F79" s="3"/>
      <c r="G79" s="3"/>
      <c r="H79" s="3"/>
      <c r="I79" s="3"/>
      <c r="U79" s="31"/>
      <c r="V79" s="31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>
      <c r="A80" s="4"/>
      <c r="B80" s="4"/>
      <c r="C80" s="4"/>
      <c r="D80" s="4"/>
      <c r="E80" s="3"/>
      <c r="F80" s="3"/>
      <c r="G80" s="3"/>
      <c r="H80" s="3"/>
      <c r="I80" s="3"/>
      <c r="U80" s="31"/>
      <c r="V80" s="31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>
      <c r="A81" s="4"/>
      <c r="B81" s="4"/>
      <c r="C81" s="4"/>
      <c r="D81" s="4"/>
      <c r="E81" s="3"/>
      <c r="F81" s="3"/>
      <c r="G81" s="3"/>
      <c r="H81" s="3"/>
      <c r="I81" s="3"/>
      <c r="U81" s="31"/>
      <c r="V81" s="31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>
      <c r="A82" s="4"/>
      <c r="B82" s="4"/>
      <c r="C82" s="4"/>
      <c r="D82" s="4"/>
      <c r="E82" s="3"/>
      <c r="F82" s="3"/>
      <c r="G82" s="3"/>
      <c r="H82" s="3"/>
      <c r="I82" s="3"/>
      <c r="U82" s="31"/>
      <c r="V82" s="31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>
      <c r="A83" s="4"/>
      <c r="B83" s="4"/>
      <c r="C83" s="4"/>
      <c r="D83" s="4"/>
      <c r="E83" s="3"/>
      <c r="F83" s="3"/>
      <c r="G83" s="3"/>
      <c r="H83" s="3"/>
      <c r="I83" s="3"/>
      <c r="U83" s="31"/>
      <c r="V83" s="31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>
      <c r="A84" s="4"/>
      <c r="B84" s="4"/>
      <c r="C84" s="4"/>
      <c r="D84" s="4"/>
      <c r="E84" s="3"/>
      <c r="F84" s="3"/>
      <c r="G84" s="3"/>
      <c r="H84" s="3"/>
      <c r="I84" s="3"/>
      <c r="U84" s="31"/>
      <c r="V84" s="31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>
      <c r="A85" s="4"/>
      <c r="B85" s="4"/>
      <c r="C85" s="4"/>
      <c r="D85" s="4"/>
      <c r="E85" s="3"/>
      <c r="F85" s="3"/>
      <c r="G85" s="3"/>
      <c r="H85" s="3"/>
      <c r="I85" s="3"/>
      <c r="U85" s="31"/>
      <c r="V85" s="31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>
      <c r="A86" s="4"/>
      <c r="B86" s="4"/>
      <c r="C86" s="4"/>
      <c r="D86" s="4"/>
      <c r="E86" s="3"/>
      <c r="F86" s="3"/>
      <c r="G86" s="3"/>
      <c r="H86" s="3"/>
      <c r="I86" s="3"/>
      <c r="U86" s="31"/>
      <c r="V86" s="31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>
      <c r="A87" s="4"/>
      <c r="B87" s="4"/>
      <c r="C87" s="4"/>
      <c r="D87" s="4"/>
      <c r="E87" s="3"/>
      <c r="F87" s="3"/>
      <c r="G87" s="3"/>
      <c r="H87" s="3"/>
      <c r="I87" s="3"/>
      <c r="U87" s="31"/>
      <c r="V87" s="31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>
      <c r="A88" s="4"/>
      <c r="B88" s="4"/>
      <c r="C88" s="4"/>
      <c r="D88" s="4"/>
      <c r="E88" s="3"/>
      <c r="F88" s="3"/>
      <c r="G88" s="3"/>
      <c r="H88" s="3"/>
      <c r="I88" s="3"/>
      <c r="U88" s="31"/>
      <c r="V88" s="31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>
      <c r="A89" s="4"/>
      <c r="B89" s="4"/>
      <c r="C89" s="4"/>
      <c r="D89" s="4"/>
      <c r="E89" s="3"/>
      <c r="F89" s="3"/>
      <c r="G89" s="3"/>
      <c r="H89" s="3"/>
      <c r="I89" s="3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>
      <c r="A90" s="4"/>
      <c r="B90" s="4"/>
      <c r="C90" s="4"/>
      <c r="D90" s="4"/>
      <c r="E90" s="3"/>
      <c r="F90" s="3"/>
      <c r="G90" s="3"/>
      <c r="H90" s="3"/>
      <c r="I90" s="3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>
      <c r="A91" s="4"/>
      <c r="B91" s="4"/>
      <c r="C91" s="4"/>
      <c r="D91" s="4"/>
      <c r="E91" s="3"/>
      <c r="F91" s="3"/>
      <c r="G91" s="3"/>
      <c r="H91" s="3"/>
      <c r="I91" s="3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>
      <c r="A92" s="4"/>
      <c r="B92" s="4"/>
      <c r="C92" s="4"/>
      <c r="D92" s="4"/>
      <c r="E92" s="3"/>
      <c r="F92" s="3"/>
      <c r="G92" s="3"/>
      <c r="H92" s="3"/>
      <c r="I92" s="3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>
      <c r="A93" s="4"/>
      <c r="B93" s="4"/>
      <c r="C93" s="4"/>
      <c r="D93" s="4"/>
      <c r="E93" s="3"/>
      <c r="F93" s="3"/>
      <c r="G93" s="3"/>
      <c r="H93" s="3"/>
      <c r="I93" s="3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>
      <c r="A94" s="4"/>
      <c r="B94" s="4"/>
      <c r="C94" s="4"/>
      <c r="D94" s="4"/>
      <c r="E94" s="3"/>
      <c r="F94" s="3"/>
      <c r="G94" s="3"/>
      <c r="H94" s="3"/>
      <c r="I94" s="3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>
      <c r="A95" s="4"/>
      <c r="B95" s="4"/>
      <c r="C95" s="4"/>
      <c r="D95" s="4"/>
      <c r="E95" s="3"/>
      <c r="F95" s="3"/>
      <c r="G95" s="3"/>
      <c r="H95" s="3"/>
      <c r="I95" s="3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>
      <c r="A96" s="4"/>
      <c r="B96" s="4"/>
      <c r="C96" s="4"/>
      <c r="D96" s="4"/>
      <c r="E96" s="3"/>
      <c r="F96" s="3"/>
      <c r="G96" s="3"/>
      <c r="H96" s="3"/>
      <c r="I96" s="3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>
      <c r="E97" s="3"/>
      <c r="F97" s="3"/>
      <c r="G97" s="3"/>
      <c r="H97" s="3"/>
      <c r="I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>
      <c r="E98" s="3"/>
      <c r="F98" s="3"/>
      <c r="G98" s="3"/>
      <c r="H98" s="3"/>
      <c r="I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>
      <c r="E99" s="3"/>
      <c r="F99" s="3"/>
      <c r="G99" s="3"/>
      <c r="H99" s="3"/>
      <c r="I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>
      <c r="A100" s="7"/>
      <c r="B100" s="7"/>
      <c r="C100" s="7"/>
      <c r="D100" s="7"/>
      <c r="E100" s="32"/>
      <c r="F100" s="32"/>
      <c r="G100" s="32"/>
      <c r="H100" s="32"/>
      <c r="I100" s="32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>
      <c r="E101" s="3"/>
      <c r="F101" s="3"/>
      <c r="G101" s="3"/>
      <c r="H101" s="3"/>
      <c r="I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>
      <c r="E102" s="3"/>
      <c r="F102" s="3"/>
      <c r="G102" s="3"/>
      <c r="H102" s="3"/>
      <c r="I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>
      <c r="E103" s="3"/>
      <c r="F103" s="3"/>
      <c r="G103" s="3"/>
      <c r="H103" s="3"/>
      <c r="I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>
      <c r="E104" s="3"/>
      <c r="F104" s="3"/>
      <c r="G104" s="3"/>
      <c r="H104" s="3"/>
      <c r="I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>
      <c r="E105" s="3"/>
      <c r="F105" s="3"/>
      <c r="G105" s="3"/>
      <c r="H105" s="3"/>
      <c r="I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>
      <c r="E106" s="3"/>
      <c r="F106" s="3"/>
      <c r="G106" s="3"/>
      <c r="H106" s="3"/>
      <c r="I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>
      <c r="E107" s="3"/>
      <c r="F107" s="3"/>
      <c r="G107" s="3"/>
      <c r="H107" s="3"/>
      <c r="I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>
      <c r="E108" s="3"/>
      <c r="F108" s="3"/>
      <c r="G108" s="3"/>
      <c r="H108" s="3"/>
      <c r="I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>
      <c r="E109" s="3"/>
      <c r="F109" s="3"/>
      <c r="G109" s="3"/>
      <c r="H109" s="3"/>
      <c r="I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>
      <c r="E110" s="3"/>
      <c r="F110" s="3"/>
      <c r="G110" s="3"/>
      <c r="H110" s="3"/>
      <c r="I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>
      <c r="E111" s="3"/>
      <c r="F111" s="3"/>
      <c r="G111" s="3"/>
      <c r="H111" s="3"/>
      <c r="I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>
      <c r="E112" s="3"/>
      <c r="F112" s="3"/>
      <c r="G112" s="3"/>
      <c r="H112" s="3"/>
      <c r="I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>
      <c r="A113" s="4"/>
      <c r="B113" s="4"/>
      <c r="C113" s="4"/>
      <c r="D113" s="4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>
      <c r="A114" s="4"/>
      <c r="B114" s="4"/>
      <c r="C114" s="4"/>
      <c r="D114" s="4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>
      <c r="A115" s="4"/>
      <c r="B115" s="4"/>
      <c r="C115" s="4"/>
      <c r="D115" s="4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>
      <c r="A116" s="4"/>
      <c r="B116" s="4"/>
      <c r="C116" s="4"/>
      <c r="D116" s="4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>
      <c r="A117" s="4"/>
      <c r="B117" s="4"/>
      <c r="C117" s="4"/>
      <c r="D117" s="4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>
      <c r="A118" s="4"/>
      <c r="B118" s="4"/>
      <c r="C118" s="4"/>
      <c r="D118" s="4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>
      <c r="A119" s="4"/>
      <c r="B119" s="4"/>
      <c r="C119" s="4"/>
      <c r="D119" s="4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>
      <c r="A120" s="4"/>
      <c r="B120" s="4"/>
      <c r="C120" s="4"/>
      <c r="D120" s="4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>
      <c r="A121" s="4"/>
      <c r="B121" s="4"/>
      <c r="C121" s="4"/>
      <c r="D121" s="4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>
      <c r="A122" s="4"/>
      <c r="B122" s="4"/>
      <c r="C122" s="4"/>
      <c r="D122" s="4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>
      <c r="A123" s="4"/>
      <c r="B123" s="4"/>
      <c r="C123" s="4"/>
      <c r="D123" s="4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>
      <c r="A124" s="4"/>
      <c r="B124" s="4"/>
      <c r="C124" s="4"/>
      <c r="D124" s="4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>
      <c r="A125" s="4"/>
      <c r="B125" s="4"/>
      <c r="C125" s="4"/>
      <c r="D125" s="4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>
      <c r="A126" s="4"/>
      <c r="B126" s="4"/>
      <c r="C126" s="4"/>
      <c r="D126" s="4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>
      <c r="A127" s="4"/>
      <c r="B127" s="4"/>
      <c r="C127" s="4"/>
      <c r="D127" s="4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>
      <c r="A128" s="4"/>
      <c r="B128" s="4"/>
      <c r="C128" s="4"/>
      <c r="D128" s="4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>
      <c r="A129" s="4"/>
      <c r="B129" s="4"/>
      <c r="C129" s="4"/>
      <c r="D129" s="4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>
      <c r="A130" s="4"/>
      <c r="B130" s="4"/>
      <c r="C130" s="4"/>
      <c r="D130" s="4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>
      <c r="A131" s="4"/>
      <c r="B131" s="4"/>
      <c r="C131" s="4"/>
      <c r="D131" s="4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>
      <c r="A132" s="4"/>
      <c r="B132" s="4"/>
      <c r="C132" s="4"/>
      <c r="D132" s="4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>
      <c r="A133" s="4"/>
      <c r="B133" s="4"/>
      <c r="C133" s="4"/>
      <c r="D133" s="4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>
      <c r="A134" s="4"/>
      <c r="B134" s="4"/>
      <c r="C134" s="4"/>
      <c r="D134" s="4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>
      <c r="A135" s="4"/>
      <c r="B135" s="4"/>
      <c r="C135" s="4"/>
      <c r="D135" s="4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>
      <c r="A136" s="4"/>
      <c r="B136" s="4"/>
      <c r="C136" s="4"/>
      <c r="D136" s="4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>
      <c r="A137" s="4"/>
      <c r="B137" s="4"/>
      <c r="C137" s="4"/>
      <c r="D137" s="4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>
      <c r="A138" s="4"/>
      <c r="B138" s="4"/>
      <c r="C138" s="4"/>
      <c r="D138" s="4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>
      <c r="A139" s="4"/>
      <c r="B139" s="4"/>
      <c r="C139" s="4"/>
      <c r="D139" s="4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>
      <c r="A140" s="4"/>
      <c r="B140" s="4"/>
      <c r="C140" s="4"/>
      <c r="D140" s="4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>
      <c r="A141" s="4"/>
      <c r="B141" s="4"/>
      <c r="C141" s="4"/>
      <c r="D141" s="4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>
      <c r="A142" s="4"/>
      <c r="B142" s="4"/>
      <c r="C142" s="4"/>
      <c r="D142" s="4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>
      <c r="A143" s="4"/>
      <c r="B143" s="4"/>
      <c r="C143" s="4"/>
      <c r="D143" s="4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>
      <c r="A144" s="4"/>
      <c r="B144" s="4"/>
      <c r="C144" s="4"/>
      <c r="D144" s="4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>
      <c r="A145" s="4"/>
      <c r="B145" s="4"/>
      <c r="C145" s="4"/>
      <c r="D145" s="4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>
      <c r="A146" s="4"/>
      <c r="B146" s="4"/>
      <c r="C146" s="4"/>
      <c r="D146" s="4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>
      <c r="A147" s="4"/>
      <c r="B147" s="4"/>
      <c r="C147" s="4"/>
      <c r="D147" s="4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>
      <c r="A148" s="4"/>
      <c r="B148" s="4"/>
      <c r="C148" s="4"/>
      <c r="D148" s="4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>
      <c r="A149" s="4"/>
      <c r="B149" s="4"/>
      <c r="C149" s="4"/>
      <c r="D149" s="4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>
      <c r="A150" s="4"/>
      <c r="B150" s="4"/>
      <c r="C150" s="4"/>
      <c r="D150" s="4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>
      <c r="A151" s="4"/>
      <c r="B151" s="4"/>
      <c r="C151" s="4"/>
      <c r="D151" s="4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>
      <c r="A152" s="4"/>
      <c r="B152" s="4"/>
      <c r="C152" s="4"/>
      <c r="D152" s="4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>
      <c r="A153" s="4"/>
      <c r="B153" s="4"/>
      <c r="C153" s="4"/>
      <c r="D153" s="4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>
      <c r="A154" s="4"/>
      <c r="B154" s="4"/>
      <c r="C154" s="4"/>
      <c r="D154" s="4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>
      <c r="A155" s="4"/>
      <c r="B155" s="4"/>
      <c r="C155" s="4"/>
      <c r="D155" s="4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>
      <c r="A156" s="4"/>
      <c r="B156" s="4"/>
      <c r="C156" s="4"/>
      <c r="D156" s="4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>
      <c r="A157" s="4"/>
      <c r="B157" s="4"/>
      <c r="C157" s="4"/>
      <c r="D157" s="4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>
      <c r="A158" s="4"/>
      <c r="B158" s="4"/>
      <c r="C158" s="4"/>
      <c r="D158" s="4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>
      <c r="A159" s="4"/>
      <c r="B159" s="4"/>
      <c r="C159" s="4"/>
      <c r="D159" s="4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>
      <c r="A160" s="4"/>
      <c r="B160" s="4"/>
      <c r="C160" s="4"/>
      <c r="D160" s="4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>
      <c r="A161" s="4"/>
      <c r="B161" s="4"/>
      <c r="C161" s="4"/>
      <c r="D161" s="4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>
      <c r="A162" s="4"/>
      <c r="B162" s="4"/>
      <c r="C162" s="4"/>
      <c r="D162" s="4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>
      <c r="A163" s="4"/>
      <c r="B163" s="4"/>
      <c r="C163" s="4"/>
      <c r="D163" s="4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>
      <c r="A164" s="4"/>
      <c r="B164" s="4"/>
      <c r="C164" s="4"/>
      <c r="D164" s="4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>
      <c r="A165" s="4"/>
      <c r="B165" s="4"/>
      <c r="C165" s="4"/>
      <c r="D165" s="4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>
      <c r="A166" s="4"/>
      <c r="B166" s="4"/>
      <c r="C166" s="4"/>
      <c r="D166" s="4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>
      <c r="A167" s="4"/>
      <c r="B167" s="4"/>
      <c r="C167" s="4"/>
      <c r="D167" s="4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>
      <c r="A168" s="4"/>
      <c r="B168" s="4"/>
      <c r="C168" s="4"/>
      <c r="D168" s="4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>
      <c r="A169" s="4"/>
      <c r="B169" s="4"/>
      <c r="C169" s="4"/>
      <c r="D169" s="4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>
      <c r="A170" s="4"/>
      <c r="B170" s="4"/>
      <c r="C170" s="4"/>
      <c r="D170" s="4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>
      <c r="A171" s="4"/>
      <c r="B171" s="4"/>
      <c r="C171" s="4"/>
      <c r="D171" s="4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>
      <c r="A172" s="4"/>
      <c r="B172" s="4"/>
      <c r="C172" s="4"/>
      <c r="D172" s="4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>
      <c r="A173" s="4"/>
      <c r="B173" s="4"/>
      <c r="C173" s="4"/>
      <c r="D173" s="4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>
      <c r="A174" s="4"/>
      <c r="B174" s="4"/>
      <c r="C174" s="4"/>
      <c r="D174" s="4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>
      <c r="A175" s="4"/>
      <c r="B175" s="4"/>
      <c r="C175" s="4"/>
      <c r="D175" s="4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>
      <c r="A176" s="4"/>
      <c r="B176" s="4"/>
      <c r="C176" s="4"/>
      <c r="D176" s="4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>
      <c r="A177" s="4"/>
      <c r="B177" s="4"/>
      <c r="C177" s="4"/>
      <c r="D177" s="4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>
      <c r="A178" s="4"/>
      <c r="B178" s="4"/>
      <c r="C178" s="4"/>
      <c r="D178" s="4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>
      <c r="A179" s="4"/>
      <c r="B179" s="4"/>
      <c r="C179" s="4"/>
      <c r="D179" s="4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>
      <c r="A180" s="4"/>
      <c r="B180" s="4"/>
      <c r="C180" s="4"/>
      <c r="D180" s="4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>
      <c r="A181" s="4"/>
      <c r="B181" s="4"/>
      <c r="C181" s="4"/>
      <c r="D181" s="4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>
      <c r="A182" s="4"/>
      <c r="B182" s="4"/>
      <c r="C182" s="4"/>
      <c r="D182" s="4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>
      <c r="A183" s="4"/>
      <c r="B183" s="4"/>
      <c r="C183" s="4"/>
      <c r="D183" s="4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>
      <c r="A184" s="4"/>
      <c r="B184" s="4"/>
      <c r="C184" s="4"/>
      <c r="D184" s="4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>
      <c r="A185" s="4"/>
      <c r="B185" s="4"/>
      <c r="C185" s="4"/>
      <c r="D185" s="4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>
      <c r="A186" s="4"/>
      <c r="B186" s="4"/>
      <c r="C186" s="4"/>
      <c r="D186" s="4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>
      <c r="A187" s="4"/>
      <c r="B187" s="4"/>
      <c r="C187" s="4"/>
      <c r="D187" s="4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>
      <c r="A188" s="4"/>
      <c r="B188" s="4"/>
      <c r="C188" s="4"/>
      <c r="D188" s="4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>
      <c r="A189" s="4"/>
      <c r="B189" s="4"/>
      <c r="C189" s="4"/>
      <c r="D189" s="4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>
      <c r="A190" s="4"/>
      <c r="B190" s="4"/>
      <c r="C190" s="4"/>
      <c r="D190" s="4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>
      <c r="A191" s="4"/>
      <c r="B191" s="4"/>
      <c r="C191" s="4"/>
      <c r="D191" s="4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>
      <c r="A192" s="4"/>
      <c r="B192" s="4"/>
      <c r="C192" s="4"/>
      <c r="D192" s="4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>
      <c r="A193" s="4"/>
      <c r="B193" s="4"/>
      <c r="C193" s="4"/>
      <c r="D193" s="4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>
      <c r="A194" s="4"/>
      <c r="B194" s="4"/>
      <c r="C194" s="4"/>
      <c r="D194" s="4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>
      <c r="A195" s="4"/>
      <c r="B195" s="4"/>
      <c r="C195" s="4"/>
      <c r="D195" s="4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>
      <c r="A196" s="4"/>
      <c r="B196" s="4"/>
      <c r="C196" s="4"/>
      <c r="D196" s="4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>
      <c r="A197" s="4"/>
      <c r="B197" s="4"/>
      <c r="C197" s="4"/>
      <c r="D197" s="4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>
      <c r="A198" s="4"/>
      <c r="B198" s="4"/>
      <c r="C198" s="4"/>
      <c r="D198" s="4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>
      <c r="A199" s="4"/>
      <c r="B199" s="4"/>
      <c r="C199" s="4"/>
      <c r="D199" s="4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>
      <c r="A200" s="4"/>
      <c r="B200" s="4"/>
      <c r="C200" s="4"/>
      <c r="D200" s="4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>
      <c r="A201" s="4"/>
      <c r="B201" s="4"/>
      <c r="C201" s="4"/>
      <c r="D201" s="4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>
      <c r="A202" s="4"/>
      <c r="B202" s="4"/>
      <c r="C202" s="4"/>
      <c r="D202" s="4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>
      <c r="A203" s="4"/>
      <c r="B203" s="4"/>
      <c r="C203" s="4"/>
      <c r="D203" s="4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>
      <c r="A204" s="4"/>
      <c r="B204" s="4"/>
      <c r="C204" s="4"/>
      <c r="D204" s="4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>
      <c r="A205" s="4"/>
      <c r="B205" s="4"/>
      <c r="C205" s="4"/>
      <c r="D205" s="4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>
      <c r="A206" s="4"/>
      <c r="B206" s="4"/>
      <c r="C206" s="4"/>
      <c r="D206" s="4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>
      <c r="A207" s="4"/>
      <c r="B207" s="4"/>
      <c r="C207" s="4"/>
      <c r="D207" s="4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>
      <c r="A208" s="4"/>
      <c r="B208" s="4"/>
      <c r="C208" s="4"/>
      <c r="D208" s="4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>
      <c r="A209" s="4"/>
      <c r="B209" s="4"/>
      <c r="C209" s="4"/>
      <c r="D209" s="4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</sheetData>
  <mergeCells count="11">
    <mergeCell ref="T6:X6"/>
    <mergeCell ref="Z6:AD6"/>
    <mergeCell ref="T5:X5"/>
    <mergeCell ref="E6:I6"/>
    <mergeCell ref="K6:O6"/>
    <mergeCell ref="B2:O2"/>
    <mergeCell ref="Q2:AD2"/>
    <mergeCell ref="S1:AD1"/>
    <mergeCell ref="B1:O1"/>
    <mergeCell ref="B3:O3"/>
    <mergeCell ref="Q3:AD3"/>
  </mergeCells>
  <phoneticPr fontId="0" type="noConversion"/>
  <printOptions horizontalCentered="1"/>
  <pageMargins left="0" right="0" top="0" bottom="0.5" header="0" footer="0"/>
  <pageSetup orientation="landscape" r:id="rId1"/>
  <headerFooter alignWithMargins="0">
    <oddFooter>&amp;L&amp;"Palatino,Regular"&amp;10Source:  Finance and Accounting</oddFooter>
  </headerFooter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topLeftCell="A39" zoomScale="75" workbookViewId="0">
      <selection activeCell="A66" sqref="A66"/>
    </sheetView>
  </sheetViews>
  <sheetFormatPr defaultRowHeight="15"/>
  <cols>
    <col min="1" max="1" width="0.54296875" style="4" customWidth="1"/>
    <col min="2" max="2" width="2.81640625" style="3" customWidth="1"/>
    <col min="3" max="3" width="2" style="3" customWidth="1"/>
    <col min="4" max="4" width="32.90625" style="3" customWidth="1"/>
    <col min="5" max="5" width="10.453125" style="5" customWidth="1"/>
    <col min="6" max="6" width="1" style="5" customWidth="1"/>
    <col min="7" max="7" width="9.36328125" style="5" bestFit="1" customWidth="1"/>
    <col min="8" max="8" width="1" style="5" customWidth="1"/>
    <col min="9" max="9" width="9.36328125" style="5" bestFit="1" customWidth="1"/>
    <col min="10" max="10" width="1" style="2" customWidth="1"/>
    <col min="11" max="11" width="10.453125" bestFit="1" customWidth="1"/>
    <col min="12" max="12" width="1" customWidth="1"/>
    <col min="13" max="13" width="9.36328125" bestFit="1" customWidth="1"/>
    <col min="14" max="14" width="1" customWidth="1"/>
    <col min="15" max="15" width="9.36328125" bestFit="1" customWidth="1"/>
    <col min="16" max="16" width="1" customWidth="1"/>
    <col min="17" max="17" width="2.81640625" style="3" customWidth="1"/>
    <col min="18" max="18" width="2" style="3" customWidth="1"/>
    <col min="19" max="19" width="32.90625" style="3" customWidth="1"/>
    <col min="20" max="20" width="10.453125" bestFit="1" customWidth="1"/>
    <col min="21" max="21" width="1" customWidth="1"/>
    <col min="22" max="22" width="9.36328125" bestFit="1" customWidth="1"/>
    <col min="23" max="23" width="1" customWidth="1"/>
    <col min="24" max="24" width="9.36328125" bestFit="1" customWidth="1"/>
    <col min="25" max="25" width="1" customWidth="1"/>
    <col min="26" max="26" width="10.453125" customWidth="1"/>
    <col min="27" max="27" width="1" customWidth="1"/>
    <col min="28" max="28" width="9.36328125" bestFit="1" customWidth="1"/>
    <col min="29" max="29" width="1" customWidth="1"/>
    <col min="30" max="30" width="10.08984375" customWidth="1"/>
    <col min="31" max="31" width="0.90625" customWidth="1"/>
  </cols>
  <sheetData>
    <row r="1" spans="1:37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2"/>
      <c r="Q1" s="65" t="s">
        <v>0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7">
      <c r="A2" s="1"/>
      <c r="B2" s="71" t="s">
        <v>53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2"/>
      <c r="Q2" s="65" t="s">
        <v>53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7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5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36"/>
      <c r="AF3" s="36"/>
      <c r="AG3" s="36"/>
      <c r="AH3" s="36"/>
      <c r="AI3" s="36"/>
      <c r="AJ3" s="36"/>
      <c r="AK3" s="36"/>
    </row>
    <row r="4" spans="1:37" ht="6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2"/>
      <c r="Q4" s="14"/>
      <c r="R4" s="14"/>
      <c r="S4" s="14"/>
    </row>
    <row r="5" spans="1:37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2"/>
      <c r="Q5" s="14"/>
      <c r="R5" s="14"/>
      <c r="S5" s="14"/>
      <c r="T5" s="68" t="s">
        <v>56</v>
      </c>
      <c r="U5" s="68"/>
      <c r="V5" s="68"/>
      <c r="W5" s="68"/>
      <c r="X5" s="68"/>
    </row>
    <row r="6" spans="1:37">
      <c r="A6" s="1"/>
      <c r="B6" s="1"/>
      <c r="C6" s="1"/>
      <c r="E6" s="69" t="s">
        <v>4</v>
      </c>
      <c r="F6" s="69"/>
      <c r="G6" s="69"/>
      <c r="H6" s="69"/>
      <c r="I6" s="69"/>
      <c r="K6" s="69" t="s">
        <v>32</v>
      </c>
      <c r="L6" s="69"/>
      <c r="M6" s="69"/>
      <c r="N6" s="69"/>
      <c r="O6" s="69"/>
      <c r="P6" s="2"/>
      <c r="Q6" s="1"/>
      <c r="R6" s="1"/>
      <c r="T6" s="70" t="s">
        <v>55</v>
      </c>
      <c r="U6" s="70"/>
      <c r="V6" s="70"/>
      <c r="W6" s="70"/>
      <c r="X6" s="70"/>
      <c r="Y6" s="12"/>
      <c r="Z6" s="69" t="s">
        <v>33</v>
      </c>
      <c r="AA6" s="69"/>
      <c r="AB6" s="69"/>
      <c r="AC6" s="69"/>
      <c r="AD6" s="69"/>
    </row>
    <row r="7" spans="1:37" s="19" customFormat="1" ht="5.25" customHeight="1">
      <c r="A7" s="16"/>
      <c r="B7" s="17"/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Q7" s="17"/>
      <c r="R7" s="17"/>
      <c r="S7" s="17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7" s="21" customFormat="1">
      <c r="A8" s="20"/>
      <c r="B8" s="20"/>
      <c r="C8" s="20"/>
      <c r="D8" s="20"/>
      <c r="E8" s="22" t="s">
        <v>1</v>
      </c>
      <c r="F8" s="15"/>
      <c r="G8" s="23" t="s">
        <v>2</v>
      </c>
      <c r="H8" s="15"/>
      <c r="I8" s="23" t="s">
        <v>3</v>
      </c>
      <c r="J8" s="15"/>
      <c r="K8" s="23" t="s">
        <v>1</v>
      </c>
      <c r="L8" s="15"/>
      <c r="M8" s="23" t="s">
        <v>2</v>
      </c>
      <c r="N8" s="15"/>
      <c r="O8" s="23" t="s">
        <v>3</v>
      </c>
      <c r="P8" s="19"/>
      <c r="Q8" s="20"/>
      <c r="R8" s="20"/>
      <c r="S8" s="20"/>
      <c r="T8" s="23" t="s">
        <v>1</v>
      </c>
      <c r="U8" s="15"/>
      <c r="V8" s="23" t="s">
        <v>2</v>
      </c>
      <c r="W8" s="15"/>
      <c r="X8" s="23" t="s">
        <v>3</v>
      </c>
      <c r="Y8" s="15"/>
      <c r="Z8" s="23" t="s">
        <v>1</v>
      </c>
      <c r="AA8" s="15"/>
      <c r="AB8" s="23" t="s">
        <v>2</v>
      </c>
      <c r="AC8" s="15"/>
      <c r="AD8" s="23" t="s">
        <v>3</v>
      </c>
      <c r="AE8" s="15"/>
    </row>
    <row r="9" spans="1:37" ht="5.25" customHeight="1">
      <c r="A9" s="11"/>
    </row>
    <row r="10" spans="1:37" ht="14.4" customHeight="1">
      <c r="B10" s="3" t="s">
        <v>5</v>
      </c>
      <c r="E10" s="3"/>
      <c r="F10" s="3"/>
      <c r="I10" s="10"/>
      <c r="Q10" s="3" t="s">
        <v>5</v>
      </c>
    </row>
    <row r="11" spans="1:37" ht="14.4" customHeight="1">
      <c r="C11" s="3" t="s">
        <v>6</v>
      </c>
      <c r="E11" s="5">
        <v>118346</v>
      </c>
      <c r="I11" s="5">
        <v>118346</v>
      </c>
      <c r="K11" s="5">
        <v>15531</v>
      </c>
      <c r="L11" s="5"/>
      <c r="M11" s="5"/>
      <c r="N11" s="5"/>
      <c r="O11" s="5">
        <v>15531</v>
      </c>
      <c r="R11" s="3" t="s">
        <v>6</v>
      </c>
      <c r="T11" s="5">
        <v>-124</v>
      </c>
      <c r="U11" s="5"/>
      <c r="V11" s="5"/>
      <c r="W11" s="5"/>
      <c r="X11" s="5">
        <v>-124</v>
      </c>
      <c r="Z11" s="5">
        <v>133753</v>
      </c>
      <c r="AA11" s="5"/>
      <c r="AB11" s="5"/>
      <c r="AC11" s="5"/>
      <c r="AD11" s="5">
        <v>133753</v>
      </c>
    </row>
    <row r="12" spans="1:37" ht="14.4" customHeight="1">
      <c r="C12" s="3" t="s">
        <v>7</v>
      </c>
      <c r="E12" s="5">
        <v>300390</v>
      </c>
      <c r="I12" s="5">
        <v>300390</v>
      </c>
      <c r="K12" s="5">
        <v>82390</v>
      </c>
      <c r="L12" s="5"/>
      <c r="M12" s="5"/>
      <c r="N12" s="5"/>
      <c r="O12" s="5">
        <v>82390</v>
      </c>
      <c r="R12" s="3" t="s">
        <v>7</v>
      </c>
      <c r="T12" s="5">
        <v>108620</v>
      </c>
      <c r="U12" s="5"/>
      <c r="V12" s="5"/>
      <c r="W12" s="5"/>
      <c r="X12" s="5">
        <v>108620</v>
      </c>
      <c r="Z12" s="5">
        <v>491400</v>
      </c>
      <c r="AA12" s="5"/>
      <c r="AB12" s="5"/>
      <c r="AC12" s="5"/>
      <c r="AD12" s="5">
        <v>491400</v>
      </c>
    </row>
    <row r="13" spans="1:37" ht="14.4" customHeight="1">
      <c r="C13" s="3" t="s">
        <v>8</v>
      </c>
      <c r="K13" s="5"/>
      <c r="L13" s="5"/>
      <c r="M13" s="5"/>
      <c r="N13" s="5"/>
      <c r="O13" s="5"/>
      <c r="R13" s="3" t="s">
        <v>8</v>
      </c>
      <c r="T13" s="5"/>
      <c r="U13" s="5"/>
      <c r="V13" s="5">
        <v>7269</v>
      </c>
      <c r="W13" s="5"/>
      <c r="X13" s="5">
        <v>7269</v>
      </c>
      <c r="Z13" s="5"/>
      <c r="AA13" s="5"/>
      <c r="AB13" s="5">
        <v>7269</v>
      </c>
      <c r="AC13" s="5"/>
      <c r="AD13" s="5">
        <v>7269</v>
      </c>
    </row>
    <row r="14" spans="1:37" ht="14.4" customHeight="1">
      <c r="C14" s="3" t="s">
        <v>9</v>
      </c>
      <c r="E14" s="3"/>
      <c r="F14" s="3"/>
      <c r="G14" s="3"/>
      <c r="H14" s="3"/>
      <c r="K14" s="3"/>
      <c r="L14" s="3"/>
      <c r="M14" s="3"/>
      <c r="N14" s="3"/>
      <c r="O14" s="10"/>
      <c r="R14" s="3" t="s">
        <v>9</v>
      </c>
      <c r="T14" s="3" t="s">
        <v>54</v>
      </c>
      <c r="U14" s="3"/>
      <c r="V14" s="3"/>
      <c r="W14" s="3"/>
      <c r="X14" s="10"/>
      <c r="Z14" s="3"/>
      <c r="AA14" s="3"/>
      <c r="AB14" s="3"/>
      <c r="AC14" s="3"/>
      <c r="AD14" s="10"/>
    </row>
    <row r="15" spans="1:37" ht="14.4" customHeight="1">
      <c r="D15" s="3" t="s">
        <v>10</v>
      </c>
      <c r="G15" s="5">
        <v>223189</v>
      </c>
      <c r="I15" s="5">
        <v>223189</v>
      </c>
      <c r="K15" s="5"/>
      <c r="L15" s="5"/>
      <c r="M15" s="5">
        <v>36218</v>
      </c>
      <c r="N15" s="5"/>
      <c r="O15" s="5">
        <v>36218</v>
      </c>
      <c r="S15" s="3" t="s">
        <v>10</v>
      </c>
      <c r="T15" s="5"/>
      <c r="U15" s="5"/>
      <c r="V15" s="5">
        <v>18421</v>
      </c>
      <c r="W15" s="5"/>
      <c r="X15" s="5">
        <v>18421</v>
      </c>
      <c r="Z15" s="5"/>
      <c r="AA15" s="5"/>
      <c r="AB15" s="5">
        <v>277828</v>
      </c>
      <c r="AC15" s="5"/>
      <c r="AD15" s="5">
        <v>277828</v>
      </c>
    </row>
    <row r="16" spans="1:37" ht="14.4" customHeight="1">
      <c r="D16" s="3" t="s">
        <v>11</v>
      </c>
      <c r="E16" s="5">
        <v>10146</v>
      </c>
      <c r="G16" s="5">
        <v>9158</v>
      </c>
      <c r="I16" s="5">
        <v>19304</v>
      </c>
      <c r="K16" s="5">
        <v>1134</v>
      </c>
      <c r="L16" s="5"/>
      <c r="M16" s="5">
        <v>7272</v>
      </c>
      <c r="N16" s="5"/>
      <c r="O16" s="5">
        <v>8406</v>
      </c>
      <c r="S16" s="3" t="s">
        <v>11</v>
      </c>
      <c r="T16" s="5">
        <v>3454</v>
      </c>
      <c r="U16" s="5"/>
      <c r="V16" s="5">
        <v>6253</v>
      </c>
      <c r="W16" s="5"/>
      <c r="X16" s="5">
        <v>9707</v>
      </c>
      <c r="Z16" s="5">
        <v>14734</v>
      </c>
      <c r="AA16" s="5"/>
      <c r="AB16" s="5">
        <v>22683</v>
      </c>
      <c r="AC16" s="5"/>
      <c r="AD16" s="5">
        <v>37417</v>
      </c>
    </row>
    <row r="17" spans="2:30" ht="14.4" customHeight="1">
      <c r="D17" s="3" t="s">
        <v>12</v>
      </c>
      <c r="E17" s="5">
        <v>3574</v>
      </c>
      <c r="G17" s="5">
        <v>16079</v>
      </c>
      <c r="I17" s="5">
        <v>19653</v>
      </c>
      <c r="K17" s="5">
        <v>3734</v>
      </c>
      <c r="L17" s="5"/>
      <c r="M17" s="5">
        <v>12648</v>
      </c>
      <c r="N17" s="5"/>
      <c r="O17" s="5">
        <v>16382</v>
      </c>
      <c r="S17" s="3" t="s">
        <v>12</v>
      </c>
      <c r="T17" s="5">
        <v>1158</v>
      </c>
      <c r="U17" s="5"/>
      <c r="V17" s="5">
        <v>18715</v>
      </c>
      <c r="W17" s="5"/>
      <c r="X17" s="5">
        <v>19873</v>
      </c>
      <c r="Z17" s="5">
        <v>8466</v>
      </c>
      <c r="AA17" s="5"/>
      <c r="AB17" s="5">
        <v>47442</v>
      </c>
      <c r="AC17" s="5"/>
      <c r="AD17" s="5">
        <v>55908</v>
      </c>
    </row>
    <row r="18" spans="2:30" ht="14.4" customHeight="1">
      <c r="C18" s="3" t="s">
        <v>13</v>
      </c>
      <c r="E18" s="5">
        <v>68208</v>
      </c>
      <c r="I18" s="5">
        <v>68208</v>
      </c>
      <c r="K18" s="5">
        <v>4877</v>
      </c>
      <c r="L18" s="5"/>
      <c r="M18" s="5"/>
      <c r="N18" s="5"/>
      <c r="O18" s="5">
        <v>4877</v>
      </c>
      <c r="R18" s="3" t="s">
        <v>13</v>
      </c>
      <c r="T18" s="5"/>
      <c r="U18" s="5"/>
      <c r="V18" s="5"/>
      <c r="W18" s="5"/>
      <c r="X18" s="5"/>
      <c r="Z18" s="5">
        <v>73085</v>
      </c>
      <c r="AA18" s="5"/>
      <c r="AB18" s="5"/>
      <c r="AC18" s="5"/>
      <c r="AD18" s="5">
        <v>73085</v>
      </c>
    </row>
    <row r="19" spans="2:30" ht="14.4" customHeight="1">
      <c r="C19" s="3" t="s">
        <v>14</v>
      </c>
      <c r="E19" s="5">
        <v>13893</v>
      </c>
      <c r="G19" s="5">
        <v>12859</v>
      </c>
      <c r="I19" s="5">
        <v>26752</v>
      </c>
      <c r="K19" s="5">
        <v>22919</v>
      </c>
      <c r="L19" s="5"/>
      <c r="M19" s="5">
        <v>9819</v>
      </c>
      <c r="N19" s="5"/>
      <c r="O19" s="5">
        <v>32738</v>
      </c>
      <c r="R19" s="3" t="s">
        <v>14</v>
      </c>
      <c r="T19" s="5">
        <v>1530</v>
      </c>
      <c r="U19" s="5"/>
      <c r="V19" s="5">
        <v>338</v>
      </c>
      <c r="W19" s="5"/>
      <c r="X19" s="5">
        <v>1868</v>
      </c>
      <c r="Z19" s="5">
        <v>38342</v>
      </c>
      <c r="AA19" s="5"/>
      <c r="AB19" s="5">
        <v>23016</v>
      </c>
      <c r="AC19" s="5"/>
      <c r="AD19" s="5">
        <v>61358</v>
      </c>
    </row>
    <row r="20" spans="2:30" ht="14.4" customHeight="1">
      <c r="C20" s="3" t="s">
        <v>15</v>
      </c>
      <c r="E20" s="5">
        <v>5799</v>
      </c>
      <c r="G20" s="5">
        <v>2323</v>
      </c>
      <c r="I20" s="5">
        <v>8122</v>
      </c>
      <c r="K20" s="5">
        <v>4751</v>
      </c>
      <c r="L20" s="5"/>
      <c r="M20" s="5"/>
      <c r="N20" s="5"/>
      <c r="O20" s="5">
        <v>4751</v>
      </c>
      <c r="R20" s="3" t="s">
        <v>15</v>
      </c>
      <c r="T20" s="5">
        <v>39</v>
      </c>
      <c r="U20" s="5"/>
      <c r="V20" s="5">
        <v>672</v>
      </c>
      <c r="W20" s="5"/>
      <c r="X20" s="5">
        <v>711</v>
      </c>
      <c r="Z20" s="5">
        <v>10589</v>
      </c>
      <c r="AA20" s="5"/>
      <c r="AB20" s="5">
        <v>2995</v>
      </c>
      <c r="AC20" s="5"/>
      <c r="AD20" s="5">
        <v>13584</v>
      </c>
    </row>
    <row r="21" spans="2:30" ht="14.4" customHeight="1">
      <c r="C21" s="3" t="s">
        <v>16</v>
      </c>
      <c r="E21" s="5">
        <v>3015</v>
      </c>
      <c r="G21" s="5">
        <v>40</v>
      </c>
      <c r="I21" s="5">
        <v>3055</v>
      </c>
      <c r="K21" s="5">
        <v>274</v>
      </c>
      <c r="L21" s="5"/>
      <c r="M21" s="5">
        <v>-15</v>
      </c>
      <c r="N21" s="5"/>
      <c r="O21" s="5">
        <v>259</v>
      </c>
      <c r="R21" s="3" t="s">
        <v>16</v>
      </c>
      <c r="T21" s="5">
        <v>56</v>
      </c>
      <c r="U21" s="5"/>
      <c r="V21" s="5">
        <v>11</v>
      </c>
      <c r="W21" s="5"/>
      <c r="X21" s="5">
        <v>67</v>
      </c>
      <c r="Z21" s="5">
        <v>3345</v>
      </c>
      <c r="AA21" s="5"/>
      <c r="AB21" s="5">
        <v>36</v>
      </c>
      <c r="AC21" s="5"/>
      <c r="AD21" s="5">
        <v>3381</v>
      </c>
    </row>
    <row r="22" spans="2:30" ht="14.4" customHeight="1">
      <c r="C22" s="3" t="s">
        <v>17</v>
      </c>
      <c r="K22" s="5"/>
      <c r="L22" s="5"/>
      <c r="M22" s="5"/>
      <c r="N22" s="5"/>
      <c r="O22" s="5"/>
      <c r="R22" s="3" t="s">
        <v>17</v>
      </c>
      <c r="T22" s="5"/>
      <c r="U22" s="5"/>
      <c r="V22" s="5"/>
      <c r="W22" s="5"/>
      <c r="X22" s="5"/>
      <c r="Z22" s="5"/>
      <c r="AA22" s="5"/>
      <c r="AB22" s="5"/>
      <c r="AC22" s="5"/>
      <c r="AD22" s="5"/>
    </row>
    <row r="23" spans="2:30" ht="3" customHeight="1">
      <c r="E23" s="5" t="s">
        <v>18</v>
      </c>
      <c r="G23" s="5" t="s">
        <v>18</v>
      </c>
      <c r="I23" s="5" t="s">
        <v>18</v>
      </c>
      <c r="K23" s="5" t="s">
        <v>18</v>
      </c>
      <c r="L23" s="5"/>
      <c r="M23" s="5" t="s">
        <v>18</v>
      </c>
      <c r="N23" s="5"/>
      <c r="O23" s="5" t="s">
        <v>18</v>
      </c>
      <c r="T23" s="5" t="s">
        <v>18</v>
      </c>
      <c r="U23" s="5"/>
      <c r="V23" s="5" t="s">
        <v>18</v>
      </c>
      <c r="W23" s="5"/>
      <c r="X23" s="5" t="s">
        <v>18</v>
      </c>
      <c r="Z23" s="5" t="s">
        <v>18</v>
      </c>
      <c r="AA23" s="5"/>
      <c r="AB23" s="5" t="s">
        <v>18</v>
      </c>
      <c r="AC23" s="5"/>
      <c r="AD23" s="5" t="s">
        <v>18</v>
      </c>
    </row>
    <row r="24" spans="2:30" ht="14.4" customHeight="1">
      <c r="B24" s="3" t="s">
        <v>34</v>
      </c>
      <c r="E24" s="5">
        <v>523371</v>
      </c>
      <c r="G24" s="5">
        <v>263648</v>
      </c>
      <c r="I24" s="5">
        <v>787019</v>
      </c>
      <c r="K24" s="5">
        <v>135610</v>
      </c>
      <c r="L24" s="5"/>
      <c r="M24" s="5">
        <v>65942</v>
      </c>
      <c r="N24" s="5"/>
      <c r="O24" s="5">
        <v>201552</v>
      </c>
      <c r="Q24" s="3" t="s">
        <v>34</v>
      </c>
      <c r="T24" s="5">
        <v>114733</v>
      </c>
      <c r="U24" s="5"/>
      <c r="V24" s="5">
        <v>51679</v>
      </c>
      <c r="W24" s="5"/>
      <c r="X24" s="5">
        <v>166412</v>
      </c>
      <c r="Z24" s="5">
        <v>773714</v>
      </c>
      <c r="AA24" s="5"/>
      <c r="AB24" s="5">
        <v>381269</v>
      </c>
      <c r="AC24" s="5"/>
      <c r="AD24" s="5">
        <v>1154983</v>
      </c>
    </row>
    <row r="25" spans="2:30" ht="3" customHeight="1">
      <c r="E25" s="5" t="s">
        <v>18</v>
      </c>
      <c r="G25" s="5" t="s">
        <v>18</v>
      </c>
      <c r="I25" s="5" t="s">
        <v>18</v>
      </c>
      <c r="K25" s="5" t="s">
        <v>18</v>
      </c>
      <c r="L25" s="5"/>
      <c r="M25" s="5" t="s">
        <v>18</v>
      </c>
      <c r="N25" s="5"/>
      <c r="O25" s="5" t="s">
        <v>18</v>
      </c>
      <c r="T25" s="5" t="s">
        <v>18</v>
      </c>
      <c r="U25" s="5"/>
      <c r="V25" s="5" t="s">
        <v>18</v>
      </c>
      <c r="W25" s="5"/>
      <c r="X25" s="5" t="s">
        <v>18</v>
      </c>
      <c r="Z25" s="5" t="s">
        <v>18</v>
      </c>
      <c r="AA25" s="5"/>
      <c r="AB25" s="5" t="s">
        <v>18</v>
      </c>
      <c r="AC25" s="5"/>
      <c r="AD25" s="5" t="s">
        <v>18</v>
      </c>
    </row>
    <row r="26" spans="2:30" ht="5.25" customHeight="1">
      <c r="K26" s="5"/>
      <c r="L26" s="5"/>
      <c r="M26" s="5"/>
      <c r="N26" s="5"/>
      <c r="O26" s="5"/>
      <c r="T26" s="5"/>
      <c r="U26" s="5"/>
      <c r="V26" s="5"/>
      <c r="W26" s="5"/>
      <c r="X26" s="5"/>
      <c r="Z26" s="5"/>
      <c r="AA26" s="5"/>
      <c r="AB26" s="5"/>
      <c r="AC26" s="5"/>
      <c r="AD26" s="5"/>
    </row>
    <row r="27" spans="2:30" ht="14.4" customHeight="1">
      <c r="B27" s="3" t="s">
        <v>35</v>
      </c>
      <c r="K27" s="5"/>
      <c r="L27" s="5"/>
      <c r="M27" s="5"/>
      <c r="N27" s="5"/>
      <c r="O27" s="5"/>
      <c r="Q27" s="3" t="s">
        <v>35</v>
      </c>
      <c r="T27" s="5"/>
      <c r="U27" s="5"/>
      <c r="V27" s="5"/>
      <c r="W27" s="5"/>
      <c r="X27" s="5"/>
      <c r="Z27" s="5"/>
      <c r="AA27" s="5"/>
      <c r="AB27" s="5"/>
      <c r="AC27" s="5"/>
      <c r="AD27" s="5"/>
    </row>
    <row r="28" spans="2:30" ht="14.4" customHeight="1">
      <c r="C28" s="3" t="s">
        <v>19</v>
      </c>
      <c r="E28" s="5">
        <v>201356</v>
      </c>
      <c r="G28" s="5">
        <v>4940</v>
      </c>
      <c r="I28" s="5">
        <v>206296</v>
      </c>
      <c r="K28" s="5">
        <v>110403</v>
      </c>
      <c r="L28" s="5"/>
      <c r="M28" s="5">
        <v>29588</v>
      </c>
      <c r="N28" s="5"/>
      <c r="O28" s="5">
        <v>139991</v>
      </c>
      <c r="R28" s="3" t="s">
        <v>19</v>
      </c>
      <c r="T28" s="5">
        <v>19556</v>
      </c>
      <c r="U28" s="5"/>
      <c r="V28" s="5">
        <v>200</v>
      </c>
      <c r="W28" s="5"/>
      <c r="X28" s="5">
        <v>19756</v>
      </c>
      <c r="Z28" s="5">
        <v>331315</v>
      </c>
      <c r="AA28" s="5"/>
      <c r="AB28" s="5">
        <v>34728</v>
      </c>
      <c r="AC28" s="5"/>
      <c r="AD28" s="5">
        <v>366043</v>
      </c>
    </row>
    <row r="29" spans="2:30" ht="14.4" customHeight="1">
      <c r="C29" s="3" t="s">
        <v>20</v>
      </c>
      <c r="E29" s="5">
        <v>34334</v>
      </c>
      <c r="G29" s="5">
        <v>71734</v>
      </c>
      <c r="I29" s="5">
        <v>106068</v>
      </c>
      <c r="K29" s="5">
        <v>14743</v>
      </c>
      <c r="L29" s="5"/>
      <c r="M29" s="5">
        <v>52959</v>
      </c>
      <c r="N29" s="5"/>
      <c r="O29" s="5">
        <v>67702</v>
      </c>
      <c r="R29" s="3" t="s">
        <v>20</v>
      </c>
      <c r="T29" s="5">
        <v>70725</v>
      </c>
      <c r="U29" s="5"/>
      <c r="V29" s="5">
        <v>31024</v>
      </c>
      <c r="W29" s="5"/>
      <c r="X29" s="5">
        <v>101749</v>
      </c>
      <c r="Z29" s="5">
        <v>119802</v>
      </c>
      <c r="AA29" s="5"/>
      <c r="AB29" s="5">
        <v>155717</v>
      </c>
      <c r="AC29" s="5"/>
      <c r="AD29" s="5">
        <v>275519</v>
      </c>
    </row>
    <row r="30" spans="2:30" ht="14.4" customHeight="1">
      <c r="C30" s="3" t="s">
        <v>21</v>
      </c>
      <c r="E30" s="5">
        <v>2959</v>
      </c>
      <c r="G30" s="5">
        <v>2833</v>
      </c>
      <c r="I30" s="5">
        <v>5792</v>
      </c>
      <c r="K30" s="5">
        <v>25720</v>
      </c>
      <c r="L30" s="5"/>
      <c r="M30" s="5">
        <v>15101</v>
      </c>
      <c r="N30" s="5"/>
      <c r="O30" s="5">
        <v>40821</v>
      </c>
      <c r="R30" s="3" t="s">
        <v>21</v>
      </c>
      <c r="T30" s="5">
        <v>26029</v>
      </c>
      <c r="U30" s="5"/>
      <c r="V30" s="5">
        <v>12800</v>
      </c>
      <c r="W30" s="5"/>
      <c r="X30" s="5">
        <v>38829</v>
      </c>
      <c r="Z30" s="5">
        <v>54708</v>
      </c>
      <c r="AA30" s="5"/>
      <c r="AB30" s="5">
        <v>30734</v>
      </c>
      <c r="AC30" s="5"/>
      <c r="AD30" s="5">
        <v>85442</v>
      </c>
    </row>
    <row r="31" spans="2:30" ht="14.4" customHeight="1">
      <c r="C31" s="3" t="s">
        <v>22</v>
      </c>
      <c r="E31" s="5">
        <v>65527</v>
      </c>
      <c r="G31" s="5">
        <v>1671</v>
      </c>
      <c r="I31" s="5">
        <v>67198</v>
      </c>
      <c r="K31" s="5">
        <v>15923</v>
      </c>
      <c r="L31" s="5"/>
      <c r="M31" s="5">
        <v>149</v>
      </c>
      <c r="N31" s="5"/>
      <c r="O31" s="5">
        <v>16072</v>
      </c>
      <c r="R31" s="3" t="s">
        <v>22</v>
      </c>
      <c r="T31" s="5"/>
      <c r="U31" s="5"/>
      <c r="V31" s="5">
        <v>117</v>
      </c>
      <c r="W31" s="5"/>
      <c r="X31" s="5">
        <v>117</v>
      </c>
      <c r="Z31" s="5">
        <v>81450</v>
      </c>
      <c r="AA31" s="5"/>
      <c r="AB31" s="5">
        <v>1937</v>
      </c>
      <c r="AC31" s="5"/>
      <c r="AD31" s="5">
        <v>83387</v>
      </c>
    </row>
    <row r="32" spans="2:30" ht="14.4" customHeight="1">
      <c r="C32" s="3" t="s">
        <v>23</v>
      </c>
      <c r="E32" s="5">
        <v>20385</v>
      </c>
      <c r="G32" s="5">
        <v>3372</v>
      </c>
      <c r="I32" s="5">
        <v>23757</v>
      </c>
      <c r="K32" s="5">
        <v>881</v>
      </c>
      <c r="L32" s="5"/>
      <c r="M32" s="5"/>
      <c r="N32" s="5"/>
      <c r="O32" s="5">
        <v>881</v>
      </c>
      <c r="R32" s="3" t="s">
        <v>23</v>
      </c>
      <c r="T32" s="5"/>
      <c r="U32" s="5"/>
      <c r="V32" s="5"/>
      <c r="W32" s="5"/>
      <c r="X32" s="5"/>
      <c r="Z32" s="5">
        <v>21266</v>
      </c>
      <c r="AA32" s="5"/>
      <c r="AB32" s="5">
        <v>3372</v>
      </c>
      <c r="AC32" s="5"/>
      <c r="AD32" s="5">
        <v>24638</v>
      </c>
    </row>
    <row r="33" spans="1:30" ht="14.4" customHeight="1">
      <c r="C33" s="3" t="s">
        <v>24</v>
      </c>
      <c r="E33" s="5">
        <v>32000</v>
      </c>
      <c r="G33" s="5">
        <v>803</v>
      </c>
      <c r="I33" s="5">
        <v>32803</v>
      </c>
      <c r="K33" s="5">
        <v>19936</v>
      </c>
      <c r="L33" s="5"/>
      <c r="M33" s="5"/>
      <c r="N33" s="5"/>
      <c r="O33" s="5">
        <v>19936</v>
      </c>
      <c r="R33" s="3" t="s">
        <v>24</v>
      </c>
      <c r="T33" s="5">
        <v>8104</v>
      </c>
      <c r="U33" s="5"/>
      <c r="V33" s="5">
        <v>480</v>
      </c>
      <c r="W33" s="5"/>
      <c r="X33" s="5">
        <v>8584</v>
      </c>
      <c r="Z33" s="5">
        <v>60040</v>
      </c>
      <c r="AA33" s="5"/>
      <c r="AB33" s="5">
        <v>1283</v>
      </c>
      <c r="AC33" s="5"/>
      <c r="AD33" s="5">
        <v>61323</v>
      </c>
    </row>
    <row r="34" spans="1:30" ht="14.4" customHeight="1">
      <c r="C34" s="3" t="s">
        <v>25</v>
      </c>
      <c r="E34" s="5">
        <v>47347</v>
      </c>
      <c r="G34" s="5">
        <v>117</v>
      </c>
      <c r="I34" s="5">
        <v>47464</v>
      </c>
      <c r="K34" s="5">
        <v>744</v>
      </c>
      <c r="L34" s="5"/>
      <c r="M34" s="5"/>
      <c r="N34" s="5"/>
      <c r="O34" s="5">
        <v>744</v>
      </c>
      <c r="R34" s="3" t="s">
        <v>25</v>
      </c>
      <c r="T34" s="5">
        <v>9064</v>
      </c>
      <c r="U34" s="5"/>
      <c r="V34" s="5">
        <v>226</v>
      </c>
      <c r="W34" s="5"/>
      <c r="X34" s="5">
        <v>9290</v>
      </c>
      <c r="Z34" s="5">
        <v>57155</v>
      </c>
      <c r="AA34" s="5"/>
      <c r="AB34" s="5">
        <v>343</v>
      </c>
      <c r="AC34" s="5"/>
      <c r="AD34" s="5">
        <v>57498</v>
      </c>
    </row>
    <row r="35" spans="1:30" ht="14.4" customHeight="1">
      <c r="C35" s="3" t="s">
        <v>26</v>
      </c>
      <c r="E35" s="5">
        <v>10424</v>
      </c>
      <c r="G35" s="5">
        <v>151474</v>
      </c>
      <c r="I35" s="5">
        <v>161898</v>
      </c>
      <c r="K35" s="5"/>
      <c r="L35" s="5"/>
      <c r="M35" s="5">
        <v>1614</v>
      </c>
      <c r="N35" s="5"/>
      <c r="O35" s="5">
        <v>1614</v>
      </c>
      <c r="R35" s="3" t="s">
        <v>26</v>
      </c>
      <c r="T35" s="5"/>
      <c r="U35" s="5"/>
      <c r="V35" s="5"/>
      <c r="W35" s="5"/>
      <c r="X35" s="5"/>
      <c r="Z35" s="5">
        <v>10424</v>
      </c>
      <c r="AA35" s="5"/>
      <c r="AB35" s="5">
        <v>153088</v>
      </c>
      <c r="AC35" s="5"/>
      <c r="AD35" s="5">
        <v>163512</v>
      </c>
    </row>
    <row r="36" spans="1:30" ht="14.4" customHeight="1">
      <c r="C36" s="3" t="s">
        <v>27</v>
      </c>
      <c r="E36" s="5">
        <v>65522</v>
      </c>
      <c r="I36" s="5">
        <v>65522</v>
      </c>
      <c r="K36" s="5">
        <v>11720</v>
      </c>
      <c r="L36" s="5"/>
      <c r="M36" s="5"/>
      <c r="N36" s="5"/>
      <c r="O36" s="5">
        <v>11720</v>
      </c>
      <c r="R36" s="3" t="s">
        <v>27</v>
      </c>
      <c r="T36" s="5">
        <v>40</v>
      </c>
      <c r="U36" s="5"/>
      <c r="V36" s="5"/>
      <c r="W36" s="5"/>
      <c r="X36" s="5">
        <v>40</v>
      </c>
      <c r="Z36" s="5">
        <v>77282</v>
      </c>
      <c r="AA36" s="5"/>
      <c r="AB36" s="5"/>
      <c r="AC36" s="5"/>
      <c r="AD36" s="5">
        <v>77282</v>
      </c>
    </row>
    <row r="37" spans="1:30" ht="14.4" customHeight="1">
      <c r="C37" s="3" t="s">
        <v>28</v>
      </c>
      <c r="E37" s="5">
        <v>150</v>
      </c>
      <c r="I37" s="5">
        <v>150</v>
      </c>
      <c r="K37" s="5"/>
      <c r="L37" s="5"/>
      <c r="M37" s="5"/>
      <c r="N37" s="5"/>
      <c r="O37" s="5"/>
      <c r="R37" s="3" t="s">
        <v>28</v>
      </c>
      <c r="T37" s="5"/>
      <c r="U37" s="5"/>
      <c r="V37" s="5"/>
      <c r="W37" s="5"/>
      <c r="X37" s="5"/>
      <c r="Z37" s="5">
        <v>150</v>
      </c>
      <c r="AA37" s="5"/>
      <c r="AB37" s="5"/>
      <c r="AC37" s="5"/>
      <c r="AD37" s="5">
        <v>150</v>
      </c>
    </row>
    <row r="38" spans="1:30" ht="3" customHeight="1">
      <c r="E38" s="5" t="s">
        <v>18</v>
      </c>
      <c r="G38" s="5" t="s">
        <v>18</v>
      </c>
      <c r="I38" s="5" t="s">
        <v>18</v>
      </c>
      <c r="K38" s="5" t="s">
        <v>18</v>
      </c>
      <c r="L38" s="5"/>
      <c r="M38" s="5" t="s">
        <v>18</v>
      </c>
      <c r="N38" s="5"/>
      <c r="O38" s="5" t="s">
        <v>18</v>
      </c>
      <c r="T38" s="5" t="s">
        <v>18</v>
      </c>
      <c r="U38" s="5"/>
      <c r="V38" s="5" t="s">
        <v>18</v>
      </c>
      <c r="W38" s="5"/>
      <c r="X38" s="5" t="s">
        <v>18</v>
      </c>
      <c r="Z38" s="5" t="s">
        <v>18</v>
      </c>
      <c r="AA38" s="5"/>
      <c r="AB38" s="5" t="s">
        <v>18</v>
      </c>
      <c r="AC38" s="5"/>
      <c r="AD38" s="5" t="s">
        <v>18</v>
      </c>
    </row>
    <row r="39" spans="1:30" ht="14.4" customHeight="1">
      <c r="B39" s="3" t="s">
        <v>36</v>
      </c>
      <c r="E39" s="5">
        <v>480004</v>
      </c>
      <c r="G39" s="5">
        <v>236944</v>
      </c>
      <c r="I39" s="5">
        <v>716948</v>
      </c>
      <c r="K39" s="5">
        <v>200070</v>
      </c>
      <c r="L39" s="5"/>
      <c r="M39" s="5">
        <v>99411</v>
      </c>
      <c r="N39" s="5"/>
      <c r="O39" s="5">
        <v>299481</v>
      </c>
      <c r="Q39" s="3" t="s">
        <v>36</v>
      </c>
      <c r="T39" s="5">
        <v>133518</v>
      </c>
      <c r="U39" s="5"/>
      <c r="V39" s="5">
        <v>44847</v>
      </c>
      <c r="W39" s="5"/>
      <c r="X39" s="5">
        <v>178365</v>
      </c>
      <c r="Z39" s="5">
        <v>813592</v>
      </c>
      <c r="AA39" s="5"/>
      <c r="AB39" s="5">
        <v>381202</v>
      </c>
      <c r="AC39" s="5"/>
      <c r="AD39" s="5">
        <v>1194794</v>
      </c>
    </row>
    <row r="40" spans="1:30" ht="3" customHeight="1">
      <c r="E40" s="5" t="s">
        <v>18</v>
      </c>
      <c r="G40" s="5" t="s">
        <v>18</v>
      </c>
      <c r="I40" s="5" t="s">
        <v>18</v>
      </c>
      <c r="K40" s="5" t="s">
        <v>18</v>
      </c>
      <c r="L40" s="5"/>
      <c r="M40" s="5" t="s">
        <v>18</v>
      </c>
      <c r="N40" s="5"/>
      <c r="O40" s="5" t="s">
        <v>18</v>
      </c>
      <c r="T40" s="5" t="s">
        <v>18</v>
      </c>
      <c r="U40" s="5"/>
      <c r="V40" s="5" t="s">
        <v>18</v>
      </c>
      <c r="W40" s="5"/>
      <c r="X40" s="5" t="s">
        <v>18</v>
      </c>
      <c r="Z40" s="5" t="s">
        <v>18</v>
      </c>
      <c r="AA40" s="5"/>
      <c r="AB40" s="5" t="s">
        <v>18</v>
      </c>
      <c r="AC40" s="5"/>
      <c r="AD40" s="5" t="s">
        <v>18</v>
      </c>
    </row>
    <row r="41" spans="1:30" ht="5.25" customHeight="1">
      <c r="A41" s="11"/>
      <c r="K41" s="5"/>
      <c r="L41" s="5"/>
      <c r="M41" s="5"/>
      <c r="N41" s="5"/>
      <c r="O41" s="5"/>
      <c r="T41" s="5"/>
      <c r="U41" s="5"/>
      <c r="V41" s="5"/>
      <c r="W41" s="5"/>
      <c r="X41" s="5"/>
      <c r="Z41" s="5"/>
      <c r="AA41" s="5"/>
      <c r="AB41" s="5"/>
      <c r="AC41" s="5"/>
      <c r="AD41" s="5"/>
    </row>
    <row r="42" spans="1:30" ht="14.4" customHeight="1">
      <c r="B42" s="3" t="s">
        <v>37</v>
      </c>
      <c r="K42" s="5"/>
      <c r="L42" s="5"/>
      <c r="M42" s="5"/>
      <c r="N42" s="5"/>
      <c r="O42" s="5"/>
      <c r="Q42" s="3" t="s">
        <v>37</v>
      </c>
      <c r="T42" s="5"/>
      <c r="U42" s="5"/>
      <c r="V42" s="5"/>
      <c r="W42" s="5"/>
      <c r="X42" s="5"/>
      <c r="Z42" s="5"/>
      <c r="AA42" s="5"/>
      <c r="AB42" s="5"/>
      <c r="AC42" s="5"/>
      <c r="AD42" s="5"/>
    </row>
    <row r="43" spans="1:30" ht="14.4" customHeight="1">
      <c r="C43" s="3" t="s">
        <v>29</v>
      </c>
      <c r="E43" s="5">
        <v>-5317</v>
      </c>
      <c r="I43" s="5">
        <v>-5317</v>
      </c>
      <c r="K43" s="5">
        <v>-136</v>
      </c>
      <c r="L43" s="5"/>
      <c r="M43" s="5"/>
      <c r="N43" s="5"/>
      <c r="O43" s="5">
        <v>-136</v>
      </c>
      <c r="R43" s="3" t="s">
        <v>29</v>
      </c>
      <c r="T43" s="5"/>
      <c r="U43" s="5"/>
      <c r="V43" s="5"/>
      <c r="W43" s="5"/>
      <c r="X43" s="5"/>
      <c r="Z43" s="5">
        <v>-5453</v>
      </c>
      <c r="AA43" s="5"/>
      <c r="AB43" s="5"/>
      <c r="AC43" s="5"/>
      <c r="AD43" s="5">
        <v>-5453</v>
      </c>
    </row>
    <row r="44" spans="1:30" ht="14.4" customHeight="1">
      <c r="C44" s="3" t="s">
        <v>30</v>
      </c>
      <c r="E44" s="5">
        <v>-6382</v>
      </c>
      <c r="G44" s="5">
        <v>-2392</v>
      </c>
      <c r="I44" s="5">
        <v>-8774</v>
      </c>
      <c r="K44" s="5">
        <v>10833</v>
      </c>
      <c r="L44" s="5"/>
      <c r="M44" s="5">
        <v>-12483</v>
      </c>
      <c r="N44" s="5"/>
      <c r="O44" s="5">
        <v>-1650</v>
      </c>
      <c r="R44" s="3" t="s">
        <v>30</v>
      </c>
      <c r="T44" s="5">
        <v>-305</v>
      </c>
      <c r="U44" s="5"/>
      <c r="V44" s="5">
        <v>-5926</v>
      </c>
      <c r="W44" s="5"/>
      <c r="X44" s="5">
        <v>-6231</v>
      </c>
      <c r="Z44" s="5">
        <v>4146</v>
      </c>
      <c r="AA44" s="5"/>
      <c r="AB44" s="5">
        <v>-20801</v>
      </c>
      <c r="AC44" s="5"/>
      <c r="AD44" s="5">
        <v>-16655</v>
      </c>
    </row>
    <row r="45" spans="1:30" ht="14.4" customHeight="1">
      <c r="C45" s="3" t="s">
        <v>31</v>
      </c>
      <c r="E45" s="5">
        <v>-1</v>
      </c>
      <c r="G45" s="5">
        <v>-94</v>
      </c>
      <c r="I45" s="5">
        <v>-95</v>
      </c>
      <c r="K45" s="5"/>
      <c r="L45" s="5"/>
      <c r="M45" s="5"/>
      <c r="N45" s="5"/>
      <c r="O45" s="5"/>
      <c r="R45" s="3" t="s">
        <v>31</v>
      </c>
      <c r="T45" s="5"/>
      <c r="U45" s="5"/>
      <c r="V45" s="5"/>
      <c r="W45" s="5"/>
      <c r="X45" s="5"/>
      <c r="Z45" s="5">
        <v>-1</v>
      </c>
      <c r="AA45" s="5"/>
      <c r="AB45" s="5">
        <v>-94</v>
      </c>
      <c r="AC45" s="5"/>
      <c r="AD45" s="5">
        <v>-95</v>
      </c>
    </row>
    <row r="46" spans="1:30" ht="14.4" customHeight="1">
      <c r="C46" s="3" t="s">
        <v>38</v>
      </c>
      <c r="E46" s="5">
        <v>17089</v>
      </c>
      <c r="G46" s="5">
        <v>24916</v>
      </c>
      <c r="I46" s="5">
        <v>42005</v>
      </c>
      <c r="K46" s="5">
        <v>65049</v>
      </c>
      <c r="L46" s="5"/>
      <c r="M46" s="5"/>
      <c r="N46" s="5"/>
      <c r="O46" s="5">
        <v>65049</v>
      </c>
      <c r="R46" s="3" t="s">
        <v>38</v>
      </c>
      <c r="T46" s="5">
        <v>338</v>
      </c>
      <c r="U46" s="5"/>
      <c r="V46" s="5">
        <v>499</v>
      </c>
      <c r="W46" s="5"/>
      <c r="X46" s="5">
        <v>837</v>
      </c>
      <c r="Z46" s="5">
        <v>82476</v>
      </c>
      <c r="AA46" s="5"/>
      <c r="AB46" s="5">
        <v>25415</v>
      </c>
      <c r="AC46" s="5"/>
      <c r="AD46" s="5">
        <v>107891</v>
      </c>
    </row>
    <row r="47" spans="1:30" ht="3" customHeight="1">
      <c r="E47" s="5" t="s">
        <v>18</v>
      </c>
      <c r="G47" s="5" t="s">
        <v>18</v>
      </c>
      <c r="I47" s="5" t="s">
        <v>18</v>
      </c>
      <c r="K47" s="5" t="s">
        <v>18</v>
      </c>
      <c r="L47" s="5"/>
      <c r="M47" s="5" t="s">
        <v>18</v>
      </c>
      <c r="N47" s="5"/>
      <c r="O47" s="5" t="s">
        <v>18</v>
      </c>
      <c r="T47" s="5" t="s">
        <v>18</v>
      </c>
      <c r="U47" s="5"/>
      <c r="V47" s="5" t="s">
        <v>18</v>
      </c>
      <c r="W47" s="5"/>
      <c r="X47" s="5" t="s">
        <v>18</v>
      </c>
      <c r="Z47" s="5" t="s">
        <v>18</v>
      </c>
      <c r="AA47" s="5"/>
      <c r="AB47" s="5" t="s">
        <v>18</v>
      </c>
      <c r="AC47" s="5"/>
      <c r="AD47" s="5" t="s">
        <v>18</v>
      </c>
    </row>
    <row r="48" spans="1:30" ht="14.4" customHeight="1">
      <c r="B48" s="3" t="s">
        <v>39</v>
      </c>
      <c r="E48" s="5">
        <v>5389</v>
      </c>
      <c r="G48" s="5">
        <v>22430</v>
      </c>
      <c r="I48" s="5">
        <v>27819</v>
      </c>
      <c r="K48" s="5">
        <v>75746</v>
      </c>
      <c r="L48" s="5"/>
      <c r="M48" s="5">
        <v>-12483</v>
      </c>
      <c r="N48" s="5"/>
      <c r="O48" s="5">
        <v>63263</v>
      </c>
      <c r="Q48" s="3" t="s">
        <v>39</v>
      </c>
      <c r="T48" s="5">
        <v>33</v>
      </c>
      <c r="U48" s="5"/>
      <c r="V48" s="5">
        <v>-5427</v>
      </c>
      <c r="W48" s="5"/>
      <c r="X48" s="5">
        <v>-5394</v>
      </c>
      <c r="Z48" s="5">
        <v>81168</v>
      </c>
      <c r="AA48" s="5"/>
      <c r="AB48" s="5">
        <v>4520</v>
      </c>
      <c r="AC48" s="5"/>
      <c r="AD48" s="5">
        <v>85688</v>
      </c>
    </row>
    <row r="49" spans="1:30" ht="3" customHeight="1">
      <c r="E49" s="5" t="s">
        <v>18</v>
      </c>
      <c r="G49" s="5" t="s">
        <v>18</v>
      </c>
      <c r="I49" s="5" t="s">
        <v>18</v>
      </c>
      <c r="K49" s="5" t="s">
        <v>18</v>
      </c>
      <c r="L49" s="5"/>
      <c r="M49" s="5" t="s">
        <v>18</v>
      </c>
      <c r="N49" s="5"/>
      <c r="O49" s="5" t="s">
        <v>18</v>
      </c>
      <c r="T49" s="5" t="s">
        <v>18</v>
      </c>
      <c r="U49" s="5"/>
      <c r="V49" s="5" t="s">
        <v>18</v>
      </c>
      <c r="W49" s="5"/>
      <c r="X49" s="5" t="s">
        <v>18</v>
      </c>
      <c r="Z49" s="5" t="s">
        <v>18</v>
      </c>
      <c r="AA49" s="5"/>
      <c r="AB49" s="5" t="s">
        <v>18</v>
      </c>
      <c r="AC49" s="5"/>
      <c r="AD49" s="5" t="s">
        <v>18</v>
      </c>
    </row>
    <row r="50" spans="1:30" ht="5.25" customHeight="1">
      <c r="K50" s="5"/>
      <c r="L50" s="5"/>
      <c r="M50" s="5"/>
      <c r="N50" s="5"/>
      <c r="O50" s="5"/>
      <c r="T50" s="5"/>
      <c r="U50" s="5"/>
      <c r="V50" s="5"/>
      <c r="W50" s="5"/>
      <c r="X50" s="5"/>
      <c r="Z50" s="5"/>
      <c r="AA50" s="5"/>
      <c r="AB50" s="5"/>
      <c r="AC50" s="5"/>
      <c r="AD50" s="5"/>
    </row>
    <row r="51" spans="1:30" ht="14.4" customHeight="1">
      <c r="B51" s="3" t="s">
        <v>40</v>
      </c>
      <c r="E51" s="5">
        <v>48756</v>
      </c>
      <c r="G51" s="5">
        <v>49134</v>
      </c>
      <c r="I51" s="5">
        <v>97890</v>
      </c>
      <c r="K51" s="5">
        <v>11286</v>
      </c>
      <c r="L51" s="5"/>
      <c r="M51" s="5">
        <v>-45952</v>
      </c>
      <c r="N51" s="5"/>
      <c r="O51" s="5">
        <v>-34666</v>
      </c>
      <c r="Q51" s="3" t="s">
        <v>40</v>
      </c>
      <c r="T51" s="5">
        <v>-18752</v>
      </c>
      <c r="U51" s="5"/>
      <c r="V51" s="5">
        <v>1405</v>
      </c>
      <c r="W51" s="5"/>
      <c r="X51" s="5">
        <v>-17347</v>
      </c>
      <c r="Z51" s="5">
        <v>41290</v>
      </c>
      <c r="AA51" s="5"/>
      <c r="AB51" s="5">
        <v>4587</v>
      </c>
      <c r="AC51" s="5"/>
      <c r="AD51" s="5">
        <v>45877</v>
      </c>
    </row>
    <row r="52" spans="1:30" ht="3" customHeight="1">
      <c r="E52" s="5" t="s">
        <v>18</v>
      </c>
      <c r="G52" s="5" t="s">
        <v>18</v>
      </c>
      <c r="I52" s="5" t="s">
        <v>18</v>
      </c>
      <c r="K52" s="5" t="s">
        <v>18</v>
      </c>
      <c r="L52" s="5"/>
      <c r="M52" s="5" t="s">
        <v>18</v>
      </c>
      <c r="N52" s="5"/>
      <c r="O52" s="5" t="s">
        <v>18</v>
      </c>
      <c r="T52" s="5" t="s">
        <v>18</v>
      </c>
      <c r="U52" s="5"/>
      <c r="V52" s="5" t="s">
        <v>18</v>
      </c>
      <c r="W52" s="5"/>
      <c r="X52" s="5" t="s">
        <v>18</v>
      </c>
      <c r="Z52" s="5" t="s">
        <v>18</v>
      </c>
      <c r="AA52" s="10"/>
      <c r="AB52" s="5" t="s">
        <v>18</v>
      </c>
      <c r="AC52" s="10"/>
      <c r="AD52" s="5" t="s">
        <v>18</v>
      </c>
    </row>
    <row r="53" spans="1:30" ht="3" customHeight="1">
      <c r="E53" s="5" t="s">
        <v>18</v>
      </c>
      <c r="G53" s="5" t="s">
        <v>18</v>
      </c>
      <c r="I53" s="5" t="s">
        <v>18</v>
      </c>
      <c r="K53" s="5" t="s">
        <v>18</v>
      </c>
      <c r="L53" s="5"/>
      <c r="M53" s="5" t="s">
        <v>18</v>
      </c>
      <c r="N53" s="5"/>
      <c r="O53" s="5" t="s">
        <v>18</v>
      </c>
      <c r="T53" s="5" t="s">
        <v>18</v>
      </c>
      <c r="U53" s="5"/>
      <c r="V53" s="5" t="s">
        <v>18</v>
      </c>
      <c r="W53" s="5"/>
      <c r="X53" s="5" t="s">
        <v>18</v>
      </c>
      <c r="Z53" s="5" t="s">
        <v>18</v>
      </c>
      <c r="AA53" s="5"/>
      <c r="AB53" s="5" t="s">
        <v>18</v>
      </c>
      <c r="AC53" s="5"/>
      <c r="AD53" s="5" t="s">
        <v>18</v>
      </c>
    </row>
    <row r="54" spans="1:30">
      <c r="A54" s="6"/>
      <c r="B54" s="7"/>
      <c r="C54" s="7"/>
      <c r="D54" s="7"/>
      <c r="E54" s="8"/>
      <c r="F54" s="8"/>
      <c r="G54" s="8"/>
      <c r="H54" s="8"/>
      <c r="I54" s="8"/>
      <c r="J54" s="9"/>
      <c r="Q54" s="7"/>
      <c r="R54" s="7"/>
      <c r="S54" s="7"/>
    </row>
    <row r="55" spans="1:30">
      <c r="E55"/>
      <c r="F55"/>
      <c r="G55"/>
      <c r="H55"/>
      <c r="I55"/>
    </row>
    <row r="99" spans="10:10">
      <c r="J99" s="9"/>
    </row>
  </sheetData>
  <mergeCells count="11">
    <mergeCell ref="B1:O1"/>
    <mergeCell ref="B2:O2"/>
    <mergeCell ref="Q1:AD1"/>
    <mergeCell ref="Q2:AD2"/>
    <mergeCell ref="B3:O3"/>
    <mergeCell ref="Q3:AD3"/>
    <mergeCell ref="T5:X5"/>
    <mergeCell ref="T6:X6"/>
    <mergeCell ref="E6:I6"/>
    <mergeCell ref="K6:O6"/>
    <mergeCell ref="Z6:AD6"/>
  </mergeCells>
  <phoneticPr fontId="0" type="noConversion"/>
  <printOptions horizontalCentered="1"/>
  <pageMargins left="0" right="0" top="0" bottom="0.25" header="0" footer="0"/>
  <pageSetup scale="90" orientation="landscape" horizontalDpi="96" verticalDpi="96" r:id="rId1"/>
  <headerFooter alignWithMargins="0">
    <oddFooter>&amp;L&amp;8Source:  Finance and Accounting</oddFooter>
  </headerFooter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3"/>
  <sheetViews>
    <sheetView zoomScale="75" workbookViewId="0">
      <selection activeCell="A66" sqref="A66"/>
    </sheetView>
  </sheetViews>
  <sheetFormatPr defaultRowHeight="15"/>
  <cols>
    <col min="1" max="1" width="0.54296875" style="2" customWidth="1"/>
    <col min="2" max="3" width="2" style="3" customWidth="1"/>
    <col min="4" max="4" width="32.90625" style="3" customWidth="1"/>
    <col min="5" max="5" width="10.453125" style="5" bestFit="1" customWidth="1"/>
    <col min="6" max="6" width="1" style="5" customWidth="1"/>
    <col min="7" max="7" width="15" style="5" customWidth="1"/>
    <col min="8" max="8" width="1" style="5" customWidth="1"/>
    <col min="9" max="9" width="15" style="5" customWidth="1"/>
    <col min="10" max="10" width="1" style="2" customWidth="1"/>
    <col min="12" max="12" width="1" customWidth="1"/>
    <col min="14" max="14" width="1" customWidth="1"/>
    <col min="16" max="16" width="1" customWidth="1"/>
    <col min="17" max="18" width="2" style="3" customWidth="1"/>
    <col min="19" max="19" width="32.81640625" customWidth="1"/>
    <col min="20" max="20" width="11.08984375" customWidth="1"/>
    <col min="21" max="21" width="1" customWidth="1"/>
    <col min="22" max="22" width="9.36328125" bestFit="1" customWidth="1"/>
    <col min="23" max="23" width="1" customWidth="1"/>
    <col min="24" max="24" width="9.36328125" bestFit="1" customWidth="1"/>
    <col min="25" max="25" width="1" customWidth="1"/>
    <col min="27" max="27" width="1" customWidth="1"/>
    <col min="29" max="29" width="1" customWidth="1"/>
    <col min="30" max="30" width="10.08984375" customWidth="1"/>
  </cols>
  <sheetData>
    <row r="1" spans="1:33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65" t="s">
        <v>0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24"/>
      <c r="AF1" s="24"/>
      <c r="AG1" s="24"/>
    </row>
    <row r="2" spans="1:33">
      <c r="A2" s="1"/>
      <c r="B2" s="71" t="s">
        <v>52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Q2" s="65" t="s">
        <v>52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24"/>
      <c r="AF2" s="24"/>
      <c r="AG2" s="24"/>
    </row>
    <row r="3" spans="1:33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24"/>
      <c r="AF3" s="24"/>
      <c r="AG3" s="24"/>
    </row>
    <row r="4" spans="1:33" ht="6.7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Q4" s="14"/>
      <c r="R4" s="1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68" t="s">
        <v>56</v>
      </c>
      <c r="U5" s="68"/>
      <c r="V5" s="68"/>
      <c r="W5" s="68"/>
      <c r="X5" s="68"/>
    </row>
    <row r="6" spans="1:33">
      <c r="A6" s="1"/>
      <c r="B6" s="1"/>
      <c r="E6" s="69" t="s">
        <v>4</v>
      </c>
      <c r="F6" s="69"/>
      <c r="G6" s="69"/>
      <c r="H6" s="69"/>
      <c r="I6" s="69"/>
      <c r="J6" s="69" t="s">
        <v>32</v>
      </c>
      <c r="K6" s="69"/>
      <c r="L6" s="69"/>
      <c r="M6" s="69"/>
      <c r="N6" s="69"/>
      <c r="O6" s="69"/>
      <c r="P6" s="1"/>
      <c r="Q6" s="1"/>
      <c r="S6" s="1"/>
      <c r="T6" s="70" t="s">
        <v>55</v>
      </c>
      <c r="U6" s="70"/>
      <c r="V6" s="70"/>
      <c r="W6" s="70"/>
      <c r="X6" s="70"/>
      <c r="Z6" s="69" t="s">
        <v>33</v>
      </c>
      <c r="AA6" s="69"/>
      <c r="AB6" s="69"/>
      <c r="AC6" s="69"/>
      <c r="AD6" s="69"/>
    </row>
    <row r="7" spans="1:33" s="19" customFormat="1" ht="6" customHeight="1">
      <c r="A7" s="16"/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P7" s="17"/>
      <c r="Q7" s="17"/>
      <c r="R7" s="17"/>
      <c r="S7" s="17"/>
      <c r="T7" s="17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3" s="21" customFormat="1">
      <c r="A8" s="20"/>
      <c r="B8" s="20"/>
      <c r="C8" s="20"/>
      <c r="D8" s="20"/>
      <c r="E8" s="22" t="s">
        <v>1</v>
      </c>
      <c r="F8" s="15"/>
      <c r="G8" s="23" t="s">
        <v>2</v>
      </c>
      <c r="H8" s="15"/>
      <c r="I8" s="23" t="s">
        <v>3</v>
      </c>
      <c r="J8" s="15"/>
      <c r="K8" s="23" t="s">
        <v>1</v>
      </c>
      <c r="L8" s="15"/>
      <c r="M8" s="23" t="s">
        <v>2</v>
      </c>
      <c r="N8" s="15"/>
      <c r="O8" s="23" t="s">
        <v>3</v>
      </c>
      <c r="P8" s="20"/>
      <c r="Q8" s="20"/>
      <c r="R8" s="20"/>
      <c r="S8" s="20"/>
      <c r="T8" s="23" t="s">
        <v>1</v>
      </c>
      <c r="U8" s="15"/>
      <c r="V8" s="23" t="s">
        <v>2</v>
      </c>
      <c r="W8" s="15"/>
      <c r="X8" s="23" t="s">
        <v>3</v>
      </c>
      <c r="Y8" s="15"/>
      <c r="Z8" s="23" t="s">
        <v>1</v>
      </c>
      <c r="AA8" s="15"/>
      <c r="AB8" s="23" t="s">
        <v>2</v>
      </c>
      <c r="AC8" s="15"/>
      <c r="AD8" s="23" t="s">
        <v>3</v>
      </c>
      <c r="AE8" s="15"/>
    </row>
    <row r="9" spans="1:33" ht="6" customHeight="1">
      <c r="A9" s="11"/>
      <c r="D9" s="5"/>
      <c r="I9" s="2"/>
      <c r="J9"/>
      <c r="P9" s="3"/>
      <c r="S9" s="3"/>
      <c r="T9" s="3"/>
    </row>
    <row r="10" spans="1:33" ht="14.1" customHeight="1">
      <c r="A10" s="4"/>
      <c r="B10" s="3" t="s">
        <v>5</v>
      </c>
      <c r="E10" s="3"/>
      <c r="F10" s="3"/>
      <c r="I10" s="10"/>
      <c r="Q10" s="3" t="s">
        <v>5</v>
      </c>
      <c r="S10" s="3"/>
    </row>
    <row r="11" spans="1:33" ht="14.1" customHeight="1">
      <c r="A11" s="4"/>
      <c r="C11" s="3" t="s">
        <v>6</v>
      </c>
      <c r="E11" s="5">
        <v>96506</v>
      </c>
      <c r="I11" s="5">
        <v>96506</v>
      </c>
      <c r="K11" s="5">
        <v>18528</v>
      </c>
      <c r="L11" s="5"/>
      <c r="M11" s="5"/>
      <c r="N11" s="5"/>
      <c r="O11" s="5">
        <v>18528</v>
      </c>
      <c r="R11" s="3" t="s">
        <v>6</v>
      </c>
      <c r="S11" s="3"/>
      <c r="T11" s="5">
        <v>5158</v>
      </c>
      <c r="U11" s="5"/>
      <c r="V11" s="5"/>
      <c r="W11" s="5"/>
      <c r="X11" s="5">
        <v>5158</v>
      </c>
      <c r="Z11" s="5">
        <v>120192</v>
      </c>
      <c r="AA11" s="5"/>
      <c r="AB11" s="5"/>
      <c r="AC11" s="5"/>
      <c r="AD11" s="5">
        <v>120192</v>
      </c>
    </row>
    <row r="12" spans="1:33" ht="14.1" customHeight="1">
      <c r="A12" s="4"/>
      <c r="C12" s="3" t="s">
        <v>7</v>
      </c>
      <c r="E12" s="5">
        <v>240011</v>
      </c>
      <c r="I12" s="5">
        <v>240011</v>
      </c>
      <c r="K12" s="5">
        <v>107782</v>
      </c>
      <c r="L12" s="5"/>
      <c r="M12" s="5"/>
      <c r="N12" s="5"/>
      <c r="O12" s="5">
        <v>107782</v>
      </c>
      <c r="R12" s="3" t="s">
        <v>7</v>
      </c>
      <c r="S12" s="3"/>
      <c r="T12" s="5">
        <v>114288</v>
      </c>
      <c r="U12" s="5"/>
      <c r="V12" s="5"/>
      <c r="W12" s="5"/>
      <c r="X12" s="5">
        <v>114288</v>
      </c>
      <c r="Z12" s="5">
        <v>462081</v>
      </c>
      <c r="AA12" s="5"/>
      <c r="AB12" s="5"/>
      <c r="AC12" s="5"/>
      <c r="AD12" s="5">
        <v>462081</v>
      </c>
    </row>
    <row r="13" spans="1:33" ht="14.1" customHeight="1">
      <c r="A13" s="4"/>
      <c r="C13" s="3" t="s">
        <v>8</v>
      </c>
      <c r="K13" s="5"/>
      <c r="L13" s="5"/>
      <c r="M13" s="5"/>
      <c r="N13" s="5"/>
      <c r="O13" s="5"/>
      <c r="R13" s="3" t="s">
        <v>8</v>
      </c>
      <c r="S13" s="3"/>
      <c r="T13" s="5"/>
      <c r="U13" s="5"/>
      <c r="V13" s="5">
        <v>7032</v>
      </c>
      <c r="W13" s="5"/>
      <c r="X13" s="5">
        <v>7032</v>
      </c>
      <c r="Z13" s="5"/>
      <c r="AA13" s="5"/>
      <c r="AB13" s="5">
        <v>7032</v>
      </c>
      <c r="AC13" s="5"/>
      <c r="AD13" s="5">
        <v>7032</v>
      </c>
    </row>
    <row r="14" spans="1:33" ht="14.1" customHeight="1">
      <c r="A14" s="4"/>
      <c r="C14" s="3" t="s">
        <v>9</v>
      </c>
      <c r="E14" s="3"/>
      <c r="F14" s="3"/>
      <c r="G14" s="3"/>
      <c r="H14" s="3"/>
      <c r="K14" s="3"/>
      <c r="L14" s="3"/>
      <c r="M14" s="3"/>
      <c r="N14" s="3"/>
      <c r="O14" s="10"/>
      <c r="R14" s="3" t="s">
        <v>9</v>
      </c>
      <c r="S14" s="3"/>
      <c r="T14" s="3" t="s">
        <v>54</v>
      </c>
      <c r="U14" s="3"/>
      <c r="V14" s="3"/>
      <c r="W14" s="3"/>
      <c r="X14" s="10"/>
      <c r="Z14" s="3"/>
      <c r="AA14" s="3"/>
      <c r="AB14" s="3"/>
      <c r="AC14" s="3"/>
      <c r="AD14" s="10"/>
    </row>
    <row r="15" spans="1:33" ht="14.1" customHeight="1">
      <c r="A15" s="4"/>
      <c r="D15" s="3" t="s">
        <v>10</v>
      </c>
      <c r="E15" s="5">
        <v>167</v>
      </c>
      <c r="G15" s="5">
        <v>187860</v>
      </c>
      <c r="I15" s="5">
        <v>188027</v>
      </c>
      <c r="K15" s="5"/>
      <c r="L15" s="5"/>
      <c r="M15" s="5">
        <v>39092</v>
      </c>
      <c r="N15" s="5"/>
      <c r="O15" s="5">
        <v>39092</v>
      </c>
      <c r="S15" s="3" t="s">
        <v>10</v>
      </c>
      <c r="T15" s="5"/>
      <c r="U15" s="5"/>
      <c r="V15" s="5">
        <v>17163</v>
      </c>
      <c r="W15" s="5"/>
      <c r="X15" s="5">
        <v>17163</v>
      </c>
      <c r="Z15" s="5">
        <v>167</v>
      </c>
      <c r="AA15" s="5"/>
      <c r="AB15" s="5">
        <v>244115</v>
      </c>
      <c r="AC15" s="5"/>
      <c r="AD15" s="5">
        <v>244282</v>
      </c>
    </row>
    <row r="16" spans="1:33" ht="14.1" customHeight="1">
      <c r="A16" s="4"/>
      <c r="D16" s="3" t="s">
        <v>11</v>
      </c>
      <c r="E16" s="5">
        <v>3369</v>
      </c>
      <c r="G16" s="5">
        <v>12027</v>
      </c>
      <c r="I16" s="5">
        <v>15396</v>
      </c>
      <c r="K16" s="5">
        <v>500</v>
      </c>
      <c r="L16" s="5"/>
      <c r="M16" s="5">
        <v>8235</v>
      </c>
      <c r="N16" s="5"/>
      <c r="O16" s="5">
        <v>8735</v>
      </c>
      <c r="S16" s="3" t="s">
        <v>11</v>
      </c>
      <c r="T16" s="5">
        <v>379</v>
      </c>
      <c r="U16" s="5"/>
      <c r="V16" s="5">
        <v>8748</v>
      </c>
      <c r="W16" s="5"/>
      <c r="X16" s="5">
        <v>9127</v>
      </c>
      <c r="Z16" s="5">
        <v>4248</v>
      </c>
      <c r="AA16" s="5"/>
      <c r="AB16" s="5">
        <v>29010</v>
      </c>
      <c r="AC16" s="5"/>
      <c r="AD16" s="5">
        <v>33258</v>
      </c>
    </row>
    <row r="17" spans="1:30" ht="14.1" customHeight="1">
      <c r="A17" s="4"/>
      <c r="D17" s="3" t="s">
        <v>12</v>
      </c>
      <c r="E17" s="5">
        <v>-1972</v>
      </c>
      <c r="G17" s="5">
        <v>16091</v>
      </c>
      <c r="I17" s="5">
        <v>14119</v>
      </c>
      <c r="K17" s="5">
        <v>9113</v>
      </c>
      <c r="L17" s="5"/>
      <c r="M17" s="5">
        <v>16917</v>
      </c>
      <c r="N17" s="5"/>
      <c r="O17" s="5">
        <v>26030</v>
      </c>
      <c r="S17" s="3" t="s">
        <v>12</v>
      </c>
      <c r="T17" s="5">
        <v>172</v>
      </c>
      <c r="U17" s="5"/>
      <c r="V17" s="5">
        <v>12665</v>
      </c>
      <c r="W17" s="5"/>
      <c r="X17" s="5">
        <v>12837</v>
      </c>
      <c r="Z17" s="5">
        <v>7313</v>
      </c>
      <c r="AA17" s="5"/>
      <c r="AB17" s="5">
        <v>45673</v>
      </c>
      <c r="AC17" s="5"/>
      <c r="AD17" s="5">
        <v>52986</v>
      </c>
    </row>
    <row r="18" spans="1:30" ht="14.1" customHeight="1">
      <c r="A18" s="4"/>
      <c r="C18" s="3" t="s">
        <v>13</v>
      </c>
      <c r="E18" s="5">
        <v>66478</v>
      </c>
      <c r="I18" s="5">
        <v>66478</v>
      </c>
      <c r="K18" s="5">
        <v>4185</v>
      </c>
      <c r="L18" s="5"/>
      <c r="M18" s="5"/>
      <c r="N18" s="5"/>
      <c r="O18" s="5">
        <v>4185</v>
      </c>
      <c r="R18" s="3" t="s">
        <v>13</v>
      </c>
      <c r="S18" s="3"/>
      <c r="T18" s="5"/>
      <c r="U18" s="5"/>
      <c r="V18" s="5"/>
      <c r="W18" s="5"/>
      <c r="X18" s="5"/>
      <c r="Z18" s="5">
        <v>70663</v>
      </c>
      <c r="AA18" s="5"/>
      <c r="AB18" s="5"/>
      <c r="AC18" s="5"/>
      <c r="AD18" s="5">
        <v>70663</v>
      </c>
    </row>
    <row r="19" spans="1:30" ht="14.1" customHeight="1">
      <c r="A19" s="4"/>
      <c r="C19" s="3" t="s">
        <v>14</v>
      </c>
      <c r="E19" s="5">
        <v>9877</v>
      </c>
      <c r="G19" s="5">
        <v>11157</v>
      </c>
      <c r="I19" s="5">
        <v>21034</v>
      </c>
      <c r="K19" s="5">
        <v>24443</v>
      </c>
      <c r="L19" s="5"/>
      <c r="M19" s="5">
        <v>7091</v>
      </c>
      <c r="N19" s="5"/>
      <c r="O19" s="5">
        <v>31534</v>
      </c>
      <c r="R19" s="3" t="s">
        <v>14</v>
      </c>
      <c r="S19" s="3"/>
      <c r="T19" s="5">
        <v>1213</v>
      </c>
      <c r="U19" s="5"/>
      <c r="V19" s="5">
        <v>582</v>
      </c>
      <c r="W19" s="5"/>
      <c r="X19" s="5">
        <v>1795</v>
      </c>
      <c r="Z19" s="5">
        <v>35533</v>
      </c>
      <c r="AA19" s="5"/>
      <c r="AB19" s="5">
        <v>18830</v>
      </c>
      <c r="AC19" s="5"/>
      <c r="AD19" s="5">
        <v>54363</v>
      </c>
    </row>
    <row r="20" spans="1:30" ht="14.1" customHeight="1">
      <c r="A20" s="4"/>
      <c r="C20" s="3" t="s">
        <v>15</v>
      </c>
      <c r="E20" s="5">
        <v>3025</v>
      </c>
      <c r="G20" s="5">
        <v>2121</v>
      </c>
      <c r="I20" s="5">
        <v>5146</v>
      </c>
      <c r="K20" s="5">
        <v>9530</v>
      </c>
      <c r="L20" s="5"/>
      <c r="M20" s="5"/>
      <c r="N20" s="5"/>
      <c r="O20" s="5">
        <v>9530</v>
      </c>
      <c r="R20" s="3" t="s">
        <v>15</v>
      </c>
      <c r="S20" s="3"/>
      <c r="T20" s="5">
        <v>69</v>
      </c>
      <c r="U20" s="5"/>
      <c r="V20" s="5">
        <v>617</v>
      </c>
      <c r="W20" s="5"/>
      <c r="X20" s="5">
        <v>686</v>
      </c>
      <c r="Z20" s="5">
        <v>12624</v>
      </c>
      <c r="AA20" s="5"/>
      <c r="AB20" s="5">
        <v>2738</v>
      </c>
      <c r="AC20" s="5"/>
      <c r="AD20" s="5">
        <v>15362</v>
      </c>
    </row>
    <row r="21" spans="1:30" ht="14.1" customHeight="1">
      <c r="A21" s="4"/>
      <c r="C21" s="3" t="s">
        <v>16</v>
      </c>
      <c r="E21" s="5">
        <v>2190</v>
      </c>
      <c r="G21" s="5">
        <v>252</v>
      </c>
      <c r="I21" s="5">
        <v>2442</v>
      </c>
      <c r="K21" s="5">
        <v>97</v>
      </c>
      <c r="L21" s="5"/>
      <c r="M21" s="5">
        <v>39</v>
      </c>
      <c r="N21" s="5"/>
      <c r="O21" s="5">
        <v>136</v>
      </c>
      <c r="R21" s="3" t="s">
        <v>16</v>
      </c>
      <c r="S21" s="3"/>
      <c r="T21" s="5">
        <v>40</v>
      </c>
      <c r="U21" s="5"/>
      <c r="V21" s="5">
        <v>11</v>
      </c>
      <c r="W21" s="5"/>
      <c r="X21" s="5">
        <v>51</v>
      </c>
      <c r="Z21" s="5">
        <v>2327</v>
      </c>
      <c r="AA21" s="5"/>
      <c r="AB21" s="5">
        <v>302</v>
      </c>
      <c r="AC21" s="5"/>
      <c r="AD21" s="5">
        <v>2629</v>
      </c>
    </row>
    <row r="22" spans="1:30" ht="14.1" customHeight="1">
      <c r="A22" s="4"/>
      <c r="C22" s="3" t="s">
        <v>17</v>
      </c>
      <c r="K22" s="5"/>
      <c r="L22" s="5"/>
      <c r="M22" s="5"/>
      <c r="N22" s="5"/>
      <c r="O22" s="5"/>
      <c r="R22" s="3" t="s">
        <v>17</v>
      </c>
      <c r="S22" s="3"/>
      <c r="T22" s="5"/>
      <c r="U22" s="5"/>
      <c r="V22" s="5"/>
      <c r="W22" s="5"/>
      <c r="X22" s="5"/>
      <c r="Z22" s="5"/>
      <c r="AA22" s="5"/>
      <c r="AB22" s="5"/>
      <c r="AC22" s="5"/>
      <c r="AD22" s="5"/>
    </row>
    <row r="23" spans="1:30" ht="3" customHeight="1">
      <c r="A23" s="4"/>
      <c r="E23" s="5" t="s">
        <v>18</v>
      </c>
      <c r="G23" s="5" t="s">
        <v>18</v>
      </c>
      <c r="I23" s="5" t="s">
        <v>18</v>
      </c>
      <c r="K23" s="5" t="s">
        <v>18</v>
      </c>
      <c r="L23" s="5"/>
      <c r="M23" s="5" t="s">
        <v>18</v>
      </c>
      <c r="N23" s="5"/>
      <c r="O23" s="5" t="s">
        <v>18</v>
      </c>
      <c r="S23" s="3"/>
      <c r="T23" s="5" t="s">
        <v>18</v>
      </c>
      <c r="U23" s="5"/>
      <c r="V23" s="5" t="s">
        <v>18</v>
      </c>
      <c r="W23" s="5"/>
      <c r="X23" s="5" t="s">
        <v>18</v>
      </c>
      <c r="Z23" s="5" t="s">
        <v>18</v>
      </c>
      <c r="AA23" s="5"/>
      <c r="AB23" s="5" t="s">
        <v>18</v>
      </c>
      <c r="AC23" s="5"/>
      <c r="AD23" s="5" t="s">
        <v>18</v>
      </c>
    </row>
    <row r="24" spans="1:30" ht="14.1" customHeight="1">
      <c r="A24" s="4"/>
      <c r="B24" s="3" t="s">
        <v>34</v>
      </c>
      <c r="E24" s="5">
        <v>419651</v>
      </c>
      <c r="G24" s="5">
        <v>229508</v>
      </c>
      <c r="I24" s="5">
        <v>649159</v>
      </c>
      <c r="K24" s="5">
        <v>174178</v>
      </c>
      <c r="L24" s="5"/>
      <c r="M24" s="5">
        <v>71374</v>
      </c>
      <c r="N24" s="5"/>
      <c r="O24" s="5">
        <v>245552</v>
      </c>
      <c r="Q24" s="3" t="s">
        <v>34</v>
      </c>
      <c r="S24" s="3"/>
      <c r="T24" s="5">
        <v>121319</v>
      </c>
      <c r="U24" s="5"/>
      <c r="V24" s="5">
        <v>46818</v>
      </c>
      <c r="W24" s="5"/>
      <c r="X24" s="5">
        <v>168137</v>
      </c>
      <c r="Z24" s="5">
        <v>715148</v>
      </c>
      <c r="AA24" s="5"/>
      <c r="AB24" s="5">
        <v>347700</v>
      </c>
      <c r="AC24" s="5"/>
      <c r="AD24" s="5">
        <v>1062848</v>
      </c>
    </row>
    <row r="25" spans="1:30" ht="3" customHeight="1">
      <c r="A25" s="4"/>
      <c r="E25" s="5" t="s">
        <v>18</v>
      </c>
      <c r="G25" s="5" t="s">
        <v>18</v>
      </c>
      <c r="I25" s="5" t="s">
        <v>18</v>
      </c>
      <c r="K25" s="5" t="s">
        <v>18</v>
      </c>
      <c r="L25" s="5"/>
      <c r="M25" s="5" t="s">
        <v>18</v>
      </c>
      <c r="N25" s="5"/>
      <c r="O25" s="5" t="s">
        <v>18</v>
      </c>
      <c r="S25" s="3"/>
      <c r="T25" s="5" t="s">
        <v>18</v>
      </c>
      <c r="U25" s="5"/>
      <c r="V25" s="5" t="s">
        <v>18</v>
      </c>
      <c r="W25" s="5"/>
      <c r="X25" s="5" t="s">
        <v>18</v>
      </c>
      <c r="Z25" s="5" t="s">
        <v>18</v>
      </c>
      <c r="AA25" s="5"/>
      <c r="AB25" s="5" t="s">
        <v>18</v>
      </c>
      <c r="AC25" s="5"/>
      <c r="AD25" s="5" t="s">
        <v>18</v>
      </c>
    </row>
    <row r="26" spans="1:30" ht="6" customHeight="1">
      <c r="A26" s="4"/>
      <c r="K26" s="5"/>
      <c r="L26" s="5"/>
      <c r="M26" s="5"/>
      <c r="N26" s="5"/>
      <c r="O26" s="5"/>
      <c r="S26" s="3"/>
      <c r="T26" s="5"/>
      <c r="U26" s="5"/>
      <c r="V26" s="5"/>
      <c r="W26" s="5"/>
      <c r="X26" s="5"/>
      <c r="Z26" s="5"/>
      <c r="AA26" s="5"/>
      <c r="AB26" s="5"/>
      <c r="AC26" s="5"/>
      <c r="AD26" s="5"/>
    </row>
    <row r="27" spans="1:30" ht="14.1" customHeight="1">
      <c r="A27" s="4"/>
      <c r="B27" s="3" t="s">
        <v>35</v>
      </c>
      <c r="K27" s="5"/>
      <c r="L27" s="5"/>
      <c r="M27" s="5"/>
      <c r="N27" s="5"/>
      <c r="O27" s="5"/>
      <c r="Q27" s="3" t="s">
        <v>35</v>
      </c>
      <c r="S27" s="3"/>
      <c r="T27" s="5"/>
      <c r="U27" s="5"/>
      <c r="V27" s="5"/>
      <c r="W27" s="5"/>
      <c r="X27" s="5"/>
      <c r="Z27" s="5"/>
      <c r="AA27" s="5"/>
      <c r="AB27" s="5"/>
      <c r="AC27" s="5"/>
      <c r="AD27" s="5"/>
    </row>
    <row r="28" spans="1:30" ht="14.1" customHeight="1">
      <c r="A28" s="4"/>
      <c r="C28" s="3" t="s">
        <v>19</v>
      </c>
      <c r="E28" s="5">
        <v>174339</v>
      </c>
      <c r="G28" s="5">
        <v>4229</v>
      </c>
      <c r="I28" s="5">
        <v>178568</v>
      </c>
      <c r="K28" s="5">
        <v>123447</v>
      </c>
      <c r="L28" s="5"/>
      <c r="M28" s="5">
        <v>29078</v>
      </c>
      <c r="N28" s="5"/>
      <c r="O28" s="5">
        <v>152525</v>
      </c>
      <c r="R28" s="3" t="s">
        <v>19</v>
      </c>
      <c r="S28" s="3"/>
      <c r="T28" s="5">
        <v>16492</v>
      </c>
      <c r="U28" s="5"/>
      <c r="V28" s="5">
        <v>219</v>
      </c>
      <c r="W28" s="5"/>
      <c r="X28" s="5">
        <v>16711</v>
      </c>
      <c r="Z28" s="5">
        <v>314278</v>
      </c>
      <c r="AA28" s="5"/>
      <c r="AB28" s="5">
        <v>33526</v>
      </c>
      <c r="AC28" s="5"/>
      <c r="AD28" s="5">
        <v>347804</v>
      </c>
    </row>
    <row r="29" spans="1:30" ht="14.1" customHeight="1">
      <c r="A29" s="4"/>
      <c r="C29" s="3" t="s">
        <v>20</v>
      </c>
      <c r="E29" s="5">
        <v>27709</v>
      </c>
      <c r="G29" s="5">
        <v>57458</v>
      </c>
      <c r="I29" s="5">
        <v>85167</v>
      </c>
      <c r="K29" s="5">
        <v>23754</v>
      </c>
      <c r="L29" s="5"/>
      <c r="M29" s="5">
        <v>42925</v>
      </c>
      <c r="N29" s="5"/>
      <c r="O29" s="5">
        <v>66679</v>
      </c>
      <c r="R29" s="3" t="s">
        <v>20</v>
      </c>
      <c r="S29" s="3"/>
      <c r="T29" s="5">
        <v>66162</v>
      </c>
      <c r="U29" s="5"/>
      <c r="V29" s="5">
        <v>34172</v>
      </c>
      <c r="W29" s="5"/>
      <c r="X29" s="5">
        <v>100334</v>
      </c>
      <c r="Z29" s="5">
        <v>117625</v>
      </c>
      <c r="AA29" s="5"/>
      <c r="AB29" s="5">
        <v>134555</v>
      </c>
      <c r="AC29" s="5"/>
      <c r="AD29" s="5">
        <v>252180</v>
      </c>
    </row>
    <row r="30" spans="1:30" ht="14.1" customHeight="1">
      <c r="A30" s="4"/>
      <c r="C30" s="3" t="s">
        <v>21</v>
      </c>
      <c r="E30" s="5">
        <v>2125</v>
      </c>
      <c r="G30" s="5">
        <v>4252</v>
      </c>
      <c r="I30" s="5">
        <v>6377</v>
      </c>
      <c r="K30" s="5">
        <v>26991</v>
      </c>
      <c r="L30" s="5"/>
      <c r="M30" s="5">
        <v>12825</v>
      </c>
      <c r="N30" s="5"/>
      <c r="O30" s="5">
        <v>39816</v>
      </c>
      <c r="R30" s="3" t="s">
        <v>21</v>
      </c>
      <c r="S30" s="3"/>
      <c r="T30" s="5">
        <v>24006</v>
      </c>
      <c r="U30" s="5"/>
      <c r="V30" s="5">
        <v>13098</v>
      </c>
      <c r="W30" s="5"/>
      <c r="X30" s="5">
        <v>37104</v>
      </c>
      <c r="Z30" s="5">
        <v>53122</v>
      </c>
      <c r="AA30" s="5"/>
      <c r="AB30" s="5">
        <v>30175</v>
      </c>
      <c r="AC30" s="5"/>
      <c r="AD30" s="5">
        <v>83297</v>
      </c>
    </row>
    <row r="31" spans="1:30" ht="14.1" customHeight="1">
      <c r="A31" s="4"/>
      <c r="C31" s="3" t="s">
        <v>22</v>
      </c>
      <c r="E31" s="5">
        <v>59896</v>
      </c>
      <c r="G31" s="5">
        <v>652</v>
      </c>
      <c r="I31" s="5">
        <v>60548</v>
      </c>
      <c r="K31" s="5">
        <v>11027</v>
      </c>
      <c r="L31" s="5"/>
      <c r="M31" s="5">
        <v>104</v>
      </c>
      <c r="N31" s="5"/>
      <c r="O31" s="5">
        <v>11131</v>
      </c>
      <c r="R31" s="3" t="s">
        <v>22</v>
      </c>
      <c r="S31" s="3"/>
      <c r="T31" s="5"/>
      <c r="U31" s="5"/>
      <c r="V31" s="5">
        <v>111</v>
      </c>
      <c r="W31" s="5"/>
      <c r="X31" s="5">
        <v>111</v>
      </c>
      <c r="Z31" s="5">
        <v>70923</v>
      </c>
      <c r="AA31" s="5"/>
      <c r="AB31" s="5">
        <v>867</v>
      </c>
      <c r="AC31" s="5"/>
      <c r="AD31" s="5">
        <v>71790</v>
      </c>
    </row>
    <row r="32" spans="1:30" ht="14.1" customHeight="1">
      <c r="A32" s="4"/>
      <c r="C32" s="3" t="s">
        <v>23</v>
      </c>
      <c r="E32" s="5">
        <v>18675</v>
      </c>
      <c r="G32" s="5">
        <v>1978</v>
      </c>
      <c r="I32" s="5">
        <v>20653</v>
      </c>
      <c r="K32" s="5"/>
      <c r="L32" s="5"/>
      <c r="M32" s="5">
        <v>176</v>
      </c>
      <c r="N32" s="5"/>
      <c r="O32" s="5">
        <v>176</v>
      </c>
      <c r="R32" s="3" t="s">
        <v>23</v>
      </c>
      <c r="S32" s="3"/>
      <c r="T32" s="5"/>
      <c r="U32" s="5"/>
      <c r="V32" s="5"/>
      <c r="W32" s="5"/>
      <c r="X32" s="5"/>
      <c r="Z32" s="5">
        <v>18675</v>
      </c>
      <c r="AA32" s="5"/>
      <c r="AB32" s="5">
        <v>2154</v>
      </c>
      <c r="AC32" s="5"/>
      <c r="AD32" s="5">
        <v>20829</v>
      </c>
    </row>
    <row r="33" spans="1:30" ht="14.1" customHeight="1">
      <c r="A33" s="4"/>
      <c r="C33" s="3" t="s">
        <v>24</v>
      </c>
      <c r="E33" s="5">
        <v>30020</v>
      </c>
      <c r="G33" s="5">
        <v>888</v>
      </c>
      <c r="I33" s="5">
        <v>30908</v>
      </c>
      <c r="K33" s="5">
        <v>28094</v>
      </c>
      <c r="L33" s="5"/>
      <c r="M33" s="5">
        <v>12</v>
      </c>
      <c r="N33" s="5"/>
      <c r="O33" s="5">
        <v>28106</v>
      </c>
      <c r="R33" s="3" t="s">
        <v>24</v>
      </c>
      <c r="S33" s="3"/>
      <c r="T33" s="5">
        <v>7964</v>
      </c>
      <c r="U33" s="5"/>
      <c r="V33" s="5">
        <v>858</v>
      </c>
      <c r="W33" s="5"/>
      <c r="X33" s="5">
        <v>8822</v>
      </c>
      <c r="Z33" s="5">
        <v>66078</v>
      </c>
      <c r="AA33" s="5"/>
      <c r="AB33" s="5">
        <v>1758</v>
      </c>
      <c r="AC33" s="5"/>
      <c r="AD33" s="5">
        <v>67836</v>
      </c>
    </row>
    <row r="34" spans="1:30" ht="14.1" customHeight="1">
      <c r="A34" s="4"/>
      <c r="C34" s="3" t="s">
        <v>25</v>
      </c>
      <c r="E34" s="5">
        <v>29073</v>
      </c>
      <c r="I34" s="5">
        <v>29073</v>
      </c>
      <c r="K34" s="5">
        <v>13616</v>
      </c>
      <c r="L34" s="5"/>
      <c r="M34" s="5">
        <v>1</v>
      </c>
      <c r="N34" s="5"/>
      <c r="O34" s="5">
        <v>13617</v>
      </c>
      <c r="R34" s="3" t="s">
        <v>25</v>
      </c>
      <c r="S34" s="3"/>
      <c r="T34" s="5">
        <v>9247</v>
      </c>
      <c r="U34" s="5"/>
      <c r="V34" s="5">
        <v>755</v>
      </c>
      <c r="W34" s="5"/>
      <c r="X34" s="5">
        <v>10002</v>
      </c>
      <c r="Z34" s="5">
        <v>51936</v>
      </c>
      <c r="AA34" s="5"/>
      <c r="AB34" s="5">
        <v>756</v>
      </c>
      <c r="AC34" s="5"/>
      <c r="AD34" s="5">
        <v>52692</v>
      </c>
    </row>
    <row r="35" spans="1:30" ht="14.1" customHeight="1">
      <c r="A35" s="4"/>
      <c r="C35" s="3" t="s">
        <v>26</v>
      </c>
      <c r="E35" s="5">
        <v>7280</v>
      </c>
      <c r="G35" s="5">
        <v>141945</v>
      </c>
      <c r="I35" s="5">
        <v>149225</v>
      </c>
      <c r="K35" s="5">
        <v>210</v>
      </c>
      <c r="L35" s="5"/>
      <c r="M35" s="5">
        <v>662</v>
      </c>
      <c r="N35" s="5"/>
      <c r="O35" s="5">
        <v>872</v>
      </c>
      <c r="R35" s="3" t="s">
        <v>26</v>
      </c>
      <c r="S35" s="3"/>
      <c r="T35" s="5"/>
      <c r="U35" s="5"/>
      <c r="V35" s="5"/>
      <c r="W35" s="5"/>
      <c r="X35" s="5"/>
      <c r="Z35" s="5">
        <v>7490</v>
      </c>
      <c r="AA35" s="5"/>
      <c r="AB35" s="5">
        <v>142607</v>
      </c>
      <c r="AC35" s="5"/>
      <c r="AD35" s="5">
        <v>150097</v>
      </c>
    </row>
    <row r="36" spans="1:30" ht="14.1" customHeight="1">
      <c r="A36" s="4"/>
      <c r="C36" s="3" t="s">
        <v>27</v>
      </c>
      <c r="E36" s="5">
        <v>64836</v>
      </c>
      <c r="I36" s="5">
        <v>64836</v>
      </c>
      <c r="K36" s="5">
        <v>8510</v>
      </c>
      <c r="L36" s="5"/>
      <c r="M36" s="5"/>
      <c r="N36" s="5"/>
      <c r="O36" s="5">
        <v>8510</v>
      </c>
      <c r="R36" s="3" t="s">
        <v>27</v>
      </c>
      <c r="S36" s="3"/>
      <c r="T36" s="5">
        <v>44</v>
      </c>
      <c r="U36" s="5"/>
      <c r="V36" s="5"/>
      <c r="W36" s="5"/>
      <c r="X36" s="5">
        <v>44</v>
      </c>
      <c r="Z36" s="5">
        <v>73390</v>
      </c>
      <c r="AA36" s="5"/>
      <c r="AB36" s="5"/>
      <c r="AC36" s="5"/>
      <c r="AD36" s="5">
        <v>73390</v>
      </c>
    </row>
    <row r="37" spans="1:30" ht="14.1" customHeight="1">
      <c r="A37" s="4"/>
      <c r="C37" s="3" t="s">
        <v>28</v>
      </c>
      <c r="E37" s="5">
        <v>31</v>
      </c>
      <c r="I37" s="5">
        <v>31</v>
      </c>
      <c r="K37" s="5"/>
      <c r="L37" s="5"/>
      <c r="M37" s="5"/>
      <c r="N37" s="5"/>
      <c r="O37" s="5"/>
      <c r="R37" s="3" t="s">
        <v>28</v>
      </c>
      <c r="S37" s="3"/>
      <c r="T37" s="5"/>
      <c r="U37" s="5"/>
      <c r="V37" s="5"/>
      <c r="W37" s="5"/>
      <c r="X37" s="5"/>
      <c r="Z37" s="5">
        <v>31</v>
      </c>
      <c r="AA37" s="5"/>
      <c r="AB37" s="5"/>
      <c r="AC37" s="5"/>
      <c r="AD37" s="5">
        <v>31</v>
      </c>
    </row>
    <row r="38" spans="1:30" ht="3" customHeight="1">
      <c r="A38" s="4"/>
      <c r="E38" s="5" t="s">
        <v>18</v>
      </c>
      <c r="G38" s="5" t="s">
        <v>18</v>
      </c>
      <c r="I38" s="5" t="s">
        <v>18</v>
      </c>
      <c r="K38" s="5" t="s">
        <v>18</v>
      </c>
      <c r="L38" s="5"/>
      <c r="M38" s="5" t="s">
        <v>18</v>
      </c>
      <c r="N38" s="5"/>
      <c r="O38" s="5" t="s">
        <v>18</v>
      </c>
      <c r="S38" s="3"/>
      <c r="T38" s="5" t="s">
        <v>18</v>
      </c>
      <c r="U38" s="5"/>
      <c r="V38" s="5" t="s">
        <v>18</v>
      </c>
      <c r="W38" s="5"/>
      <c r="X38" s="5" t="s">
        <v>18</v>
      </c>
      <c r="Z38" s="5" t="s">
        <v>18</v>
      </c>
      <c r="AA38" s="5"/>
      <c r="AB38" s="5" t="s">
        <v>18</v>
      </c>
      <c r="AC38" s="5"/>
      <c r="AD38" s="5" t="s">
        <v>18</v>
      </c>
    </row>
    <row r="39" spans="1:30" ht="14.1" customHeight="1">
      <c r="A39" s="4"/>
      <c r="B39" s="3" t="s">
        <v>36</v>
      </c>
      <c r="E39" s="5">
        <v>413984</v>
      </c>
      <c r="G39" s="5">
        <v>211402</v>
      </c>
      <c r="I39" s="5">
        <v>625386</v>
      </c>
      <c r="K39" s="5">
        <v>235649</v>
      </c>
      <c r="L39" s="5"/>
      <c r="M39" s="5">
        <v>85783</v>
      </c>
      <c r="N39" s="5"/>
      <c r="O39" s="5">
        <v>321432</v>
      </c>
      <c r="Q39" s="3" t="s">
        <v>36</v>
      </c>
      <c r="S39" s="3"/>
      <c r="T39" s="5">
        <v>123915</v>
      </c>
      <c r="U39" s="5"/>
      <c r="V39" s="5">
        <v>49213</v>
      </c>
      <c r="W39" s="5"/>
      <c r="X39" s="5">
        <v>173128</v>
      </c>
      <c r="Z39" s="5">
        <v>773548</v>
      </c>
      <c r="AA39" s="5"/>
      <c r="AB39" s="5">
        <v>346398</v>
      </c>
      <c r="AC39" s="5"/>
      <c r="AD39" s="5">
        <v>1119946</v>
      </c>
    </row>
    <row r="40" spans="1:30" ht="3" customHeight="1">
      <c r="A40" s="4"/>
      <c r="E40" s="5" t="s">
        <v>18</v>
      </c>
      <c r="G40" s="5" t="s">
        <v>18</v>
      </c>
      <c r="I40" s="5" t="s">
        <v>18</v>
      </c>
      <c r="K40" s="5" t="s">
        <v>18</v>
      </c>
      <c r="L40" s="5"/>
      <c r="M40" s="5" t="s">
        <v>18</v>
      </c>
      <c r="N40" s="5"/>
      <c r="O40" s="5" t="s">
        <v>18</v>
      </c>
      <c r="S40" s="3"/>
      <c r="T40" s="5" t="s">
        <v>18</v>
      </c>
      <c r="U40" s="5"/>
      <c r="V40" s="5" t="s">
        <v>18</v>
      </c>
      <c r="W40" s="5"/>
      <c r="X40" s="5" t="s">
        <v>18</v>
      </c>
      <c r="Z40" s="5" t="s">
        <v>18</v>
      </c>
      <c r="AA40" s="5"/>
      <c r="AB40" s="5" t="s">
        <v>18</v>
      </c>
      <c r="AC40" s="5"/>
      <c r="AD40" s="5" t="s">
        <v>18</v>
      </c>
    </row>
    <row r="41" spans="1:30" ht="6" customHeight="1">
      <c r="A41" s="11"/>
      <c r="K41" s="5"/>
      <c r="L41" s="5"/>
      <c r="M41" s="5"/>
      <c r="N41" s="5"/>
      <c r="O41" s="5"/>
      <c r="S41" s="3"/>
      <c r="T41" s="5"/>
      <c r="U41" s="5"/>
      <c r="V41" s="5"/>
      <c r="W41" s="5"/>
      <c r="X41" s="5"/>
      <c r="Z41" s="5"/>
      <c r="AA41" s="5"/>
      <c r="AB41" s="5"/>
      <c r="AC41" s="5"/>
      <c r="AD41" s="5"/>
    </row>
    <row r="42" spans="1:30" ht="14.1" customHeight="1">
      <c r="A42" s="4"/>
      <c r="B42" s="3" t="s">
        <v>37</v>
      </c>
      <c r="K42" s="5"/>
      <c r="L42" s="5"/>
      <c r="M42" s="5"/>
      <c r="N42" s="5"/>
      <c r="O42" s="5"/>
      <c r="Q42" s="3" t="s">
        <v>37</v>
      </c>
      <c r="S42" s="3"/>
      <c r="T42" s="5"/>
      <c r="U42" s="5"/>
      <c r="V42" s="5"/>
      <c r="W42" s="5"/>
      <c r="X42" s="5"/>
      <c r="Z42" s="5"/>
      <c r="AA42" s="5"/>
      <c r="AB42" s="5"/>
      <c r="AC42" s="5"/>
      <c r="AD42" s="5"/>
    </row>
    <row r="43" spans="1:30" ht="14.1" customHeight="1">
      <c r="A43" s="4"/>
      <c r="C43" s="3" t="s">
        <v>29</v>
      </c>
      <c r="E43" s="5">
        <v>-4583</v>
      </c>
      <c r="I43" s="5">
        <v>-4583</v>
      </c>
      <c r="K43" s="5">
        <v>-2145</v>
      </c>
      <c r="L43" s="5"/>
      <c r="M43" s="5"/>
      <c r="N43" s="5"/>
      <c r="O43" s="5">
        <v>-2145</v>
      </c>
      <c r="R43" s="3" t="s">
        <v>29</v>
      </c>
      <c r="S43" s="3"/>
      <c r="T43" s="5"/>
      <c r="U43" s="5"/>
      <c r="V43" s="5"/>
      <c r="W43" s="5"/>
      <c r="X43" s="5"/>
      <c r="Z43" s="5">
        <v>-6728</v>
      </c>
      <c r="AA43" s="5"/>
      <c r="AB43" s="5"/>
      <c r="AC43" s="5"/>
      <c r="AD43" s="5">
        <v>-6728</v>
      </c>
    </row>
    <row r="44" spans="1:30" ht="14.1" customHeight="1">
      <c r="A44" s="4"/>
      <c r="C44" s="3" t="s">
        <v>30</v>
      </c>
      <c r="E44" s="5">
        <v>5492</v>
      </c>
      <c r="G44" s="5">
        <v>-2710</v>
      </c>
      <c r="I44" s="5">
        <v>2782</v>
      </c>
      <c r="K44" s="5">
        <v>7019</v>
      </c>
      <c r="L44" s="5"/>
      <c r="M44" s="5">
        <v>-21212</v>
      </c>
      <c r="N44" s="5"/>
      <c r="O44" s="5">
        <v>-14193</v>
      </c>
      <c r="R44" s="3" t="s">
        <v>30</v>
      </c>
      <c r="S44" s="3"/>
      <c r="T44" s="5">
        <v>-1228</v>
      </c>
      <c r="U44" s="5"/>
      <c r="V44" s="5">
        <v>759</v>
      </c>
      <c r="W44" s="5"/>
      <c r="X44" s="5">
        <v>-469</v>
      </c>
      <c r="Z44" s="5">
        <v>11283</v>
      </c>
      <c r="AA44" s="5"/>
      <c r="AB44" s="5">
        <v>-23163</v>
      </c>
      <c r="AC44" s="5"/>
      <c r="AD44" s="5">
        <v>-11880</v>
      </c>
    </row>
    <row r="45" spans="1:30" ht="14.1" customHeight="1">
      <c r="A45" s="4"/>
      <c r="C45" s="3" t="s">
        <v>31</v>
      </c>
      <c r="G45" s="5">
        <v>-354</v>
      </c>
      <c r="I45" s="5">
        <v>-354</v>
      </c>
      <c r="K45" s="5"/>
      <c r="L45" s="5"/>
      <c r="M45" s="5"/>
      <c r="N45" s="5"/>
      <c r="O45" s="5"/>
      <c r="R45" s="3" t="s">
        <v>31</v>
      </c>
      <c r="S45" s="3"/>
      <c r="T45" s="5"/>
      <c r="U45" s="5"/>
      <c r="V45" s="5"/>
      <c r="W45" s="5"/>
      <c r="X45" s="5"/>
      <c r="Z45" s="5"/>
      <c r="AA45" s="5"/>
      <c r="AB45" s="5">
        <v>-354</v>
      </c>
      <c r="AC45" s="5"/>
      <c r="AD45" s="5">
        <v>-354</v>
      </c>
    </row>
    <row r="46" spans="1:30" ht="14.1" customHeight="1">
      <c r="A46" s="4"/>
      <c r="C46" s="3" t="s">
        <v>38</v>
      </c>
      <c r="E46" s="5">
        <v>14587</v>
      </c>
      <c r="G46" s="5">
        <v>2085</v>
      </c>
      <c r="I46" s="5">
        <v>16672</v>
      </c>
      <c r="K46" s="5">
        <v>62882</v>
      </c>
      <c r="L46" s="5"/>
      <c r="M46" s="5">
        <v>11617</v>
      </c>
      <c r="N46" s="5"/>
      <c r="O46" s="5">
        <v>74499</v>
      </c>
      <c r="R46" s="3" t="s">
        <v>38</v>
      </c>
      <c r="S46" s="3"/>
      <c r="T46" s="5">
        <v>303</v>
      </c>
      <c r="U46" s="5"/>
      <c r="V46" s="5">
        <v>2429</v>
      </c>
      <c r="W46" s="5"/>
      <c r="X46" s="5">
        <v>2732</v>
      </c>
      <c r="Z46" s="5">
        <v>77772</v>
      </c>
      <c r="AA46" s="5"/>
      <c r="AB46" s="5">
        <v>16131</v>
      </c>
      <c r="AC46" s="5"/>
      <c r="AD46" s="5">
        <v>93903</v>
      </c>
    </row>
    <row r="47" spans="1:30" ht="2.25" customHeight="1">
      <c r="A47" s="4"/>
      <c r="E47" s="5" t="s">
        <v>18</v>
      </c>
      <c r="G47" s="5" t="s">
        <v>18</v>
      </c>
      <c r="I47" s="5" t="s">
        <v>18</v>
      </c>
      <c r="K47" s="5" t="s">
        <v>18</v>
      </c>
      <c r="L47" s="5"/>
      <c r="M47" s="5" t="s">
        <v>18</v>
      </c>
      <c r="N47" s="5"/>
      <c r="O47" s="5" t="s">
        <v>18</v>
      </c>
      <c r="S47" s="3"/>
      <c r="T47" s="5" t="s">
        <v>18</v>
      </c>
      <c r="U47" s="5"/>
      <c r="V47" s="5" t="s">
        <v>18</v>
      </c>
      <c r="W47" s="5"/>
      <c r="X47" s="5" t="s">
        <v>18</v>
      </c>
      <c r="Z47" s="5" t="s">
        <v>18</v>
      </c>
      <c r="AA47" s="5"/>
      <c r="AB47" s="5" t="s">
        <v>18</v>
      </c>
      <c r="AC47" s="5"/>
      <c r="AD47" s="5" t="s">
        <v>18</v>
      </c>
    </row>
    <row r="48" spans="1:30" ht="14.1" customHeight="1">
      <c r="A48" s="4"/>
      <c r="B48" s="3" t="s">
        <v>39</v>
      </c>
      <c r="E48" s="5">
        <v>15496</v>
      </c>
      <c r="G48" s="5">
        <v>-979</v>
      </c>
      <c r="I48" s="5">
        <v>14517</v>
      </c>
      <c r="K48" s="5">
        <v>67756</v>
      </c>
      <c r="L48" s="5"/>
      <c r="M48" s="5">
        <v>-9595</v>
      </c>
      <c r="N48" s="5"/>
      <c r="O48" s="5">
        <v>58161</v>
      </c>
      <c r="Q48" s="3" t="s">
        <v>39</v>
      </c>
      <c r="S48" s="3"/>
      <c r="T48" s="5">
        <v>-925</v>
      </c>
      <c r="U48" s="5"/>
      <c r="V48" s="5">
        <v>3188</v>
      </c>
      <c r="W48" s="5"/>
      <c r="X48" s="5">
        <v>2263</v>
      </c>
      <c r="Z48" s="5">
        <v>82327</v>
      </c>
      <c r="AA48" s="5"/>
      <c r="AB48" s="5">
        <v>-7386</v>
      </c>
      <c r="AC48" s="5"/>
      <c r="AD48" s="5">
        <v>74941</v>
      </c>
    </row>
    <row r="49" spans="1:30" ht="3" customHeight="1">
      <c r="A49" s="4"/>
      <c r="E49" s="5" t="s">
        <v>18</v>
      </c>
      <c r="G49" s="5" t="s">
        <v>18</v>
      </c>
      <c r="I49" s="5" t="s">
        <v>18</v>
      </c>
      <c r="K49" s="5" t="s">
        <v>18</v>
      </c>
      <c r="L49" s="5"/>
      <c r="M49" s="5" t="s">
        <v>18</v>
      </c>
      <c r="N49" s="5"/>
      <c r="O49" s="5" t="s">
        <v>18</v>
      </c>
      <c r="S49" s="3"/>
      <c r="T49" s="5" t="s">
        <v>18</v>
      </c>
      <c r="U49" s="5"/>
      <c r="V49" s="5" t="s">
        <v>18</v>
      </c>
      <c r="W49" s="5"/>
      <c r="X49" s="5" t="s">
        <v>18</v>
      </c>
      <c r="Z49" s="5" t="s">
        <v>18</v>
      </c>
      <c r="AA49" s="5"/>
      <c r="AB49" s="5" t="s">
        <v>18</v>
      </c>
      <c r="AC49" s="5"/>
      <c r="AD49" s="5" t="s">
        <v>18</v>
      </c>
    </row>
    <row r="50" spans="1:30" ht="6" customHeight="1">
      <c r="A50" s="4"/>
      <c r="K50" s="5"/>
      <c r="L50" s="5"/>
      <c r="M50" s="5"/>
      <c r="N50" s="5"/>
      <c r="O50" s="5"/>
      <c r="S50" s="3"/>
      <c r="T50" s="5"/>
      <c r="U50" s="5"/>
      <c r="V50" s="5"/>
      <c r="W50" s="5"/>
      <c r="X50" s="5"/>
      <c r="Z50" s="5"/>
      <c r="AA50" s="5"/>
      <c r="AB50" s="5"/>
      <c r="AC50" s="5"/>
      <c r="AD50" s="5"/>
    </row>
    <row r="51" spans="1:30" ht="14.1" customHeight="1">
      <c r="A51" s="4"/>
      <c r="B51" s="3" t="s">
        <v>40</v>
      </c>
      <c r="E51" s="5">
        <v>21163</v>
      </c>
      <c r="G51" s="5">
        <v>17127</v>
      </c>
      <c r="I51" s="5">
        <v>38290</v>
      </c>
      <c r="K51" s="5">
        <v>6285</v>
      </c>
      <c r="L51" s="5"/>
      <c r="M51" s="5">
        <v>-24004</v>
      </c>
      <c r="N51" s="5"/>
      <c r="O51" s="5">
        <v>-17719</v>
      </c>
      <c r="Q51" s="3" t="s">
        <v>40</v>
      </c>
      <c r="S51" s="3"/>
      <c r="T51" s="5">
        <v>-3521</v>
      </c>
      <c r="U51" s="5"/>
      <c r="V51" s="5">
        <v>793</v>
      </c>
      <c r="W51" s="5"/>
      <c r="X51" s="5">
        <v>-2728</v>
      </c>
      <c r="Z51" s="5">
        <v>23927</v>
      </c>
      <c r="AA51" s="5"/>
      <c r="AB51" s="5">
        <v>-6084</v>
      </c>
      <c r="AC51" s="5"/>
      <c r="AD51" s="5">
        <v>17843</v>
      </c>
    </row>
    <row r="52" spans="1:30" ht="3" customHeight="1">
      <c r="A52" s="4"/>
      <c r="E52" s="5" t="s">
        <v>18</v>
      </c>
      <c r="G52" s="5" t="s">
        <v>18</v>
      </c>
      <c r="I52" s="5" t="s">
        <v>18</v>
      </c>
      <c r="K52" s="5" t="s">
        <v>18</v>
      </c>
      <c r="L52" s="5"/>
      <c r="M52" s="5" t="s">
        <v>18</v>
      </c>
      <c r="N52" s="5"/>
      <c r="O52" s="5" t="s">
        <v>18</v>
      </c>
      <c r="S52" s="3"/>
      <c r="T52" s="5" t="s">
        <v>18</v>
      </c>
      <c r="U52" s="5"/>
      <c r="V52" s="5" t="s">
        <v>18</v>
      </c>
      <c r="W52" s="5"/>
      <c r="X52" s="5" t="s">
        <v>18</v>
      </c>
      <c r="Z52" s="5" t="s">
        <v>18</v>
      </c>
      <c r="AA52" s="10"/>
      <c r="AB52" s="5" t="s">
        <v>18</v>
      </c>
      <c r="AC52" s="10"/>
      <c r="AD52" s="5" t="s">
        <v>18</v>
      </c>
    </row>
    <row r="53" spans="1:30" ht="3" customHeight="1">
      <c r="A53" s="4"/>
      <c r="E53" s="5" t="s">
        <v>18</v>
      </c>
      <c r="G53" s="5" t="s">
        <v>18</v>
      </c>
      <c r="I53" s="5" t="s">
        <v>18</v>
      </c>
      <c r="K53" s="5" t="s">
        <v>18</v>
      </c>
      <c r="L53" s="5"/>
      <c r="M53" s="5" t="s">
        <v>18</v>
      </c>
      <c r="N53" s="5"/>
      <c r="O53" s="5" t="s">
        <v>18</v>
      </c>
      <c r="S53" s="3"/>
      <c r="T53" s="5" t="s">
        <v>18</v>
      </c>
      <c r="U53" s="5"/>
      <c r="V53" s="5" t="s">
        <v>18</v>
      </c>
      <c r="W53" s="5"/>
      <c r="X53" s="5" t="s">
        <v>18</v>
      </c>
      <c r="Z53" s="5" t="s">
        <v>18</v>
      </c>
      <c r="AA53" s="5"/>
      <c r="AB53" s="5" t="s">
        <v>18</v>
      </c>
      <c r="AC53" s="5"/>
      <c r="AD53" s="5" t="s">
        <v>18</v>
      </c>
    </row>
    <row r="54" spans="1:30">
      <c r="A54" s="6"/>
      <c r="B54" s="7"/>
      <c r="C54" s="7"/>
      <c r="D54" s="7"/>
      <c r="E54" s="8"/>
      <c r="F54" s="8"/>
      <c r="G54" s="8"/>
      <c r="H54" s="8"/>
      <c r="I54" s="8"/>
      <c r="J54" s="9"/>
      <c r="Q54" s="7"/>
      <c r="R54" s="7"/>
      <c r="S54" s="7"/>
    </row>
    <row r="55" spans="1:30">
      <c r="A55"/>
      <c r="B55"/>
      <c r="C55"/>
      <c r="D55"/>
      <c r="E55"/>
      <c r="F55"/>
      <c r="G55"/>
      <c r="H55"/>
      <c r="I55"/>
      <c r="J55"/>
      <c r="Q55"/>
      <c r="R55"/>
    </row>
    <row r="56" spans="1:30">
      <c r="A56"/>
      <c r="B56"/>
      <c r="C56"/>
      <c r="D56"/>
      <c r="E56"/>
      <c r="F56"/>
      <c r="G56"/>
      <c r="H56"/>
      <c r="I56"/>
      <c r="J56"/>
      <c r="Q56"/>
      <c r="R56"/>
    </row>
    <row r="57" spans="1:30">
      <c r="A57"/>
      <c r="B57"/>
      <c r="C57"/>
      <c r="D57"/>
      <c r="E57"/>
      <c r="F57"/>
      <c r="G57"/>
      <c r="H57"/>
      <c r="I57"/>
      <c r="J57"/>
      <c r="Q57"/>
      <c r="R57"/>
    </row>
    <row r="58" spans="1:30">
      <c r="A58"/>
      <c r="B58"/>
      <c r="C58"/>
      <c r="D58"/>
      <c r="E58"/>
      <c r="F58"/>
      <c r="G58"/>
      <c r="H58"/>
      <c r="I58"/>
      <c r="J58"/>
      <c r="Q58"/>
      <c r="R58"/>
    </row>
    <row r="59" spans="1:30">
      <c r="A59"/>
      <c r="B59"/>
      <c r="C59"/>
      <c r="D59"/>
      <c r="E59"/>
      <c r="F59"/>
      <c r="G59"/>
      <c r="H59"/>
      <c r="I59"/>
      <c r="J59"/>
      <c r="Q59"/>
      <c r="R59"/>
    </row>
    <row r="60" spans="1:30">
      <c r="A60"/>
      <c r="B60"/>
      <c r="C60"/>
      <c r="D60"/>
      <c r="E60"/>
      <c r="F60"/>
      <c r="G60"/>
      <c r="H60"/>
      <c r="I60"/>
      <c r="J60"/>
      <c r="Q60"/>
      <c r="R60"/>
    </row>
    <row r="61" spans="1:30">
      <c r="A61"/>
      <c r="B61"/>
      <c r="C61"/>
      <c r="D61"/>
      <c r="E61"/>
      <c r="F61"/>
      <c r="G61"/>
      <c r="H61"/>
      <c r="I61"/>
      <c r="J61"/>
      <c r="Q61"/>
      <c r="R61"/>
    </row>
    <row r="62" spans="1:30">
      <c r="A62"/>
      <c r="B62"/>
      <c r="C62"/>
      <c r="D62"/>
      <c r="E62"/>
      <c r="F62"/>
      <c r="G62"/>
      <c r="H62"/>
      <c r="I62"/>
      <c r="J62"/>
      <c r="Q62"/>
      <c r="R62"/>
    </row>
    <row r="63" spans="1:30">
      <c r="A63"/>
      <c r="B63"/>
      <c r="C63"/>
      <c r="D63"/>
      <c r="E63"/>
      <c r="F63"/>
      <c r="G63"/>
      <c r="H63"/>
      <c r="I63"/>
      <c r="J63"/>
      <c r="Q63"/>
      <c r="R63"/>
    </row>
    <row r="64" spans="1:30">
      <c r="A64"/>
      <c r="B64"/>
      <c r="C64"/>
      <c r="D64"/>
      <c r="E64"/>
      <c r="F64"/>
      <c r="G64"/>
      <c r="H64"/>
      <c r="I64"/>
      <c r="J64"/>
      <c r="Q64"/>
      <c r="R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</sheetData>
  <mergeCells count="11">
    <mergeCell ref="E6:I6"/>
    <mergeCell ref="J6:O6"/>
    <mergeCell ref="B1:O1"/>
    <mergeCell ref="B2:O2"/>
    <mergeCell ref="B3:O3"/>
    <mergeCell ref="Z6:AD6"/>
    <mergeCell ref="T5:X5"/>
    <mergeCell ref="Q1:AD1"/>
    <mergeCell ref="Q2:AD2"/>
    <mergeCell ref="T6:X6"/>
    <mergeCell ref="Q3:AD3"/>
  </mergeCells>
  <phoneticPr fontId="0" type="noConversion"/>
  <printOptions horizontalCentered="1"/>
  <pageMargins left="0" right="0" top="0" bottom="0.5" header="0" footer="0"/>
  <pageSetup scale="90" orientation="landscape" r:id="rId1"/>
  <headerFooter alignWithMargins="0">
    <oddFooter>&amp;L&amp;8Source:  Finance and Accounting</oddFooter>
  </headerFooter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8"/>
  <sheetViews>
    <sheetView zoomScale="75" workbookViewId="0">
      <selection activeCell="A66" sqref="A66"/>
    </sheetView>
  </sheetViews>
  <sheetFormatPr defaultColWidth="8.81640625" defaultRowHeight="15"/>
  <cols>
    <col min="1" max="1" width="0.54296875" style="2" customWidth="1"/>
    <col min="2" max="3" width="2" style="3" customWidth="1"/>
    <col min="4" max="4" width="32.90625" style="3" customWidth="1"/>
    <col min="5" max="5" width="10.453125" style="5" customWidth="1"/>
    <col min="6" max="6" width="1" style="5" customWidth="1"/>
    <col min="7" max="7" width="9.36328125" style="5" bestFit="1" customWidth="1"/>
    <col min="8" max="8" width="1" style="5" customWidth="1"/>
    <col min="9" max="9" width="9.36328125" style="5" bestFit="1" customWidth="1"/>
    <col min="10" max="10" width="1" style="2" customWidth="1"/>
    <col min="11" max="11" width="10.453125" bestFit="1" customWidth="1"/>
    <col min="12" max="12" width="1" customWidth="1"/>
    <col min="13" max="13" width="9.36328125" bestFit="1" customWidth="1"/>
    <col min="14" max="14" width="1" customWidth="1"/>
    <col min="15" max="15" width="9.36328125" bestFit="1" customWidth="1"/>
    <col min="16" max="16" width="1" customWidth="1"/>
    <col min="17" max="18" width="2" customWidth="1"/>
    <col min="19" max="19" width="32.90625" customWidth="1"/>
    <col min="20" max="20" width="10.36328125" customWidth="1"/>
    <col min="21" max="21" width="1" customWidth="1"/>
    <col min="22" max="22" width="10.1796875" customWidth="1"/>
    <col min="23" max="23" width="1" customWidth="1"/>
    <col min="24" max="24" width="9.36328125" customWidth="1"/>
    <col min="25" max="25" width="1" customWidth="1"/>
    <col min="26" max="26" width="8.7265625" customWidth="1"/>
    <col min="27" max="27" width="1" customWidth="1"/>
    <col min="28" max="28" width="10.08984375" customWidth="1"/>
    <col min="29" max="29" width="1.08984375" style="2" customWidth="1"/>
    <col min="30" max="30" width="10.81640625" style="2" customWidth="1"/>
    <col min="31" max="16384" width="8.81640625" style="2"/>
  </cols>
  <sheetData>
    <row r="1" spans="1:31" customFormat="1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4"/>
      <c r="Q1" s="65" t="s">
        <v>0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24"/>
    </row>
    <row r="2" spans="1:31" customFormat="1">
      <c r="A2" s="1"/>
      <c r="B2" s="71" t="s">
        <v>41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14"/>
      <c r="Q2" s="65" t="s">
        <v>41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24"/>
    </row>
    <row r="3" spans="1:31" customFormat="1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14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24"/>
    </row>
    <row r="4" spans="1:31" customFormat="1" ht="6.7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customFormat="1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T5" s="68" t="s">
        <v>56</v>
      </c>
      <c r="U5" s="68"/>
      <c r="V5" s="68"/>
      <c r="W5" s="68"/>
      <c r="X5" s="68"/>
    </row>
    <row r="6" spans="1:31" customFormat="1">
      <c r="A6" s="1"/>
      <c r="B6" s="1"/>
      <c r="C6" s="3"/>
      <c r="D6" s="3"/>
      <c r="E6" s="69" t="s">
        <v>4</v>
      </c>
      <c r="F6" s="69"/>
      <c r="G6" s="69"/>
      <c r="H6" s="69"/>
      <c r="I6" s="69"/>
      <c r="J6" s="69" t="s">
        <v>32</v>
      </c>
      <c r="K6" s="69"/>
      <c r="L6" s="69"/>
      <c r="M6" s="69"/>
      <c r="N6" s="69"/>
      <c r="O6" s="69"/>
      <c r="P6" s="12"/>
      <c r="Q6" s="1"/>
      <c r="S6" s="13"/>
      <c r="T6" s="70" t="s">
        <v>55</v>
      </c>
      <c r="U6" s="70"/>
      <c r="V6" s="70"/>
      <c r="W6" s="70"/>
      <c r="X6" s="70"/>
      <c r="Z6" s="69" t="s">
        <v>33</v>
      </c>
      <c r="AA6" s="69"/>
      <c r="AB6" s="69"/>
      <c r="AC6" s="69"/>
      <c r="AD6" s="69"/>
    </row>
    <row r="7" spans="1:31" s="19" customFormat="1" ht="6" customHeight="1">
      <c r="A7" s="16"/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1" s="21" customFormat="1">
      <c r="A8" s="20"/>
      <c r="B8" s="20"/>
      <c r="C8" s="20"/>
      <c r="D8" s="20"/>
      <c r="E8" s="22" t="s">
        <v>1</v>
      </c>
      <c r="F8" s="15"/>
      <c r="G8" s="23" t="s">
        <v>2</v>
      </c>
      <c r="H8" s="15"/>
      <c r="I8" s="23" t="s">
        <v>3</v>
      </c>
      <c r="J8" s="15"/>
      <c r="K8" s="23" t="s">
        <v>1</v>
      </c>
      <c r="L8" s="15"/>
      <c r="M8" s="23" t="s">
        <v>2</v>
      </c>
      <c r="N8" s="15"/>
      <c r="O8" s="23" t="s">
        <v>3</v>
      </c>
      <c r="P8" s="15"/>
      <c r="Q8" s="20"/>
      <c r="R8" s="20"/>
      <c r="S8" s="20"/>
      <c r="T8" s="23" t="s">
        <v>1</v>
      </c>
      <c r="U8" s="15"/>
      <c r="V8" s="23" t="s">
        <v>2</v>
      </c>
      <c r="W8" s="15"/>
      <c r="X8" s="23" t="s">
        <v>3</v>
      </c>
      <c r="Y8" s="15"/>
      <c r="Z8" s="23" t="s">
        <v>1</v>
      </c>
      <c r="AA8" s="15"/>
      <c r="AB8" s="23" t="s">
        <v>2</v>
      </c>
      <c r="AC8" s="15"/>
      <c r="AD8" s="23" t="s">
        <v>3</v>
      </c>
      <c r="AE8" s="15"/>
    </row>
    <row r="9" spans="1:31" customFormat="1" ht="6" customHeight="1">
      <c r="A9" s="11"/>
      <c r="B9" s="3"/>
      <c r="C9" s="3"/>
      <c r="D9" s="5"/>
      <c r="E9" s="5"/>
      <c r="F9" s="5"/>
      <c r="G9" s="5"/>
      <c r="H9" s="5"/>
      <c r="I9" s="2"/>
      <c r="Q9" s="3"/>
      <c r="R9" s="3"/>
    </row>
    <row r="10" spans="1:31" ht="13.2" customHeight="1">
      <c r="A10" s="4"/>
      <c r="B10" s="3" t="s">
        <v>5</v>
      </c>
      <c r="K10" s="5"/>
      <c r="L10" s="5"/>
      <c r="M10" s="5"/>
      <c r="N10" s="5"/>
      <c r="O10" s="5"/>
      <c r="P10" s="5"/>
      <c r="Q10" s="3" t="s">
        <v>5</v>
      </c>
      <c r="R10" s="3"/>
      <c r="S10" s="3"/>
      <c r="T10" s="5"/>
      <c r="U10" s="5"/>
      <c r="V10" s="5"/>
      <c r="X10" s="5"/>
      <c r="Y10" s="5"/>
      <c r="Z10" s="5"/>
      <c r="AA10" s="5"/>
      <c r="AB10" s="5"/>
    </row>
    <row r="11" spans="1:31" ht="13.2" customHeight="1">
      <c r="A11" s="4"/>
      <c r="C11" s="3" t="s">
        <v>6</v>
      </c>
      <c r="E11" s="5">
        <v>83774</v>
      </c>
      <c r="G11" s="34" t="s">
        <v>59</v>
      </c>
      <c r="I11" s="5">
        <v>83774</v>
      </c>
      <c r="K11" s="5">
        <v>15971</v>
      </c>
      <c r="L11" s="5"/>
      <c r="M11" s="34" t="s">
        <v>59</v>
      </c>
      <c r="N11" s="5"/>
      <c r="O11" s="5">
        <v>15971</v>
      </c>
      <c r="P11" s="5"/>
      <c r="Q11" s="3"/>
      <c r="R11" s="3" t="s">
        <v>6</v>
      </c>
      <c r="S11" s="3"/>
      <c r="T11" s="5">
        <v>4416</v>
      </c>
      <c r="U11" s="5"/>
      <c r="V11" s="34" t="s">
        <v>59</v>
      </c>
      <c r="W11" s="5"/>
      <c r="X11" s="5">
        <v>4416</v>
      </c>
      <c r="Y11" s="5"/>
      <c r="Z11" s="5">
        <v>104161</v>
      </c>
      <c r="AA11" s="5"/>
      <c r="AB11" s="34" t="s">
        <v>59</v>
      </c>
      <c r="AC11" s="5"/>
      <c r="AD11" s="5">
        <v>104161</v>
      </c>
    </row>
    <row r="12" spans="1:31" ht="13.2" customHeight="1">
      <c r="A12" s="4"/>
      <c r="C12" s="3" t="s">
        <v>7</v>
      </c>
      <c r="E12" s="5">
        <v>224107</v>
      </c>
      <c r="G12" s="34" t="s">
        <v>59</v>
      </c>
      <c r="I12" s="5">
        <v>224107</v>
      </c>
      <c r="K12" s="5">
        <v>99932</v>
      </c>
      <c r="L12" s="5"/>
      <c r="M12" s="34" t="s">
        <v>59</v>
      </c>
      <c r="N12" s="5"/>
      <c r="O12" s="5">
        <v>99932</v>
      </c>
      <c r="P12" s="5"/>
      <c r="Q12" s="3"/>
      <c r="R12" s="3" t="s">
        <v>7</v>
      </c>
      <c r="S12" s="3"/>
      <c r="T12" s="5">
        <v>108958</v>
      </c>
      <c r="U12" s="5"/>
      <c r="V12" s="34" t="s">
        <v>59</v>
      </c>
      <c r="W12" s="5"/>
      <c r="X12" s="5">
        <v>108958</v>
      </c>
      <c r="Y12" s="5"/>
      <c r="Z12" s="5">
        <v>432997</v>
      </c>
      <c r="AA12" s="5"/>
      <c r="AB12" s="34" t="s">
        <v>59</v>
      </c>
      <c r="AC12" s="5"/>
      <c r="AD12" s="5">
        <v>432997</v>
      </c>
    </row>
    <row r="13" spans="1:31" ht="13.2" customHeight="1">
      <c r="A13" s="4"/>
      <c r="C13" s="3" t="s">
        <v>8</v>
      </c>
      <c r="E13" s="34" t="s">
        <v>59</v>
      </c>
      <c r="F13" s="3"/>
      <c r="G13" s="34" t="s">
        <v>59</v>
      </c>
      <c r="H13" s="3"/>
      <c r="I13" s="34" t="s">
        <v>59</v>
      </c>
      <c r="K13" s="34" t="s">
        <v>59</v>
      </c>
      <c r="L13" s="5"/>
      <c r="M13" s="34" t="s">
        <v>59</v>
      </c>
      <c r="N13" s="5"/>
      <c r="O13" s="34" t="s">
        <v>59</v>
      </c>
      <c r="P13" s="5"/>
      <c r="Q13" s="3"/>
      <c r="R13" s="3" t="s">
        <v>8</v>
      </c>
      <c r="S13" s="3"/>
      <c r="T13" s="34" t="s">
        <v>59</v>
      </c>
      <c r="U13" s="5"/>
      <c r="V13" s="5">
        <v>5332</v>
      </c>
      <c r="W13" s="5"/>
      <c r="X13" s="5">
        <v>5332</v>
      </c>
      <c r="Y13" s="3"/>
      <c r="Z13" s="34" t="s">
        <v>59</v>
      </c>
      <c r="AA13" s="5"/>
      <c r="AB13" s="5">
        <v>5332</v>
      </c>
      <c r="AC13" s="5"/>
      <c r="AD13" s="5">
        <v>5332</v>
      </c>
    </row>
    <row r="14" spans="1:31" ht="13.2" customHeight="1">
      <c r="A14" s="4"/>
      <c r="C14" s="3" t="s">
        <v>9</v>
      </c>
      <c r="K14" s="5"/>
      <c r="L14" s="5"/>
      <c r="M14" s="5"/>
      <c r="N14" s="5"/>
      <c r="O14" s="5"/>
      <c r="P14" s="5"/>
      <c r="Q14" s="3"/>
      <c r="R14" s="3" t="s">
        <v>9</v>
      </c>
      <c r="S14" s="3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1" ht="13.2" customHeight="1">
      <c r="A15" s="4"/>
      <c r="D15" s="3" t="s">
        <v>10</v>
      </c>
      <c r="E15" s="34" t="s">
        <v>59</v>
      </c>
      <c r="G15" s="5">
        <v>165304</v>
      </c>
      <c r="I15" s="5">
        <v>165304</v>
      </c>
      <c r="K15" s="34" t="s">
        <v>59</v>
      </c>
      <c r="L15" s="5"/>
      <c r="M15" s="5">
        <v>52424</v>
      </c>
      <c r="N15" s="5"/>
      <c r="O15" s="5">
        <v>52424</v>
      </c>
      <c r="P15" s="5"/>
      <c r="Q15" s="3"/>
      <c r="R15" s="3"/>
      <c r="S15" s="3" t="s">
        <v>10</v>
      </c>
      <c r="T15" s="34" t="s">
        <v>59</v>
      </c>
      <c r="U15" s="5"/>
      <c r="V15" s="5">
        <v>23695</v>
      </c>
      <c r="W15" s="5"/>
      <c r="X15" s="5">
        <v>23695</v>
      </c>
      <c r="Y15" s="5"/>
      <c r="Z15" s="34" t="s">
        <v>59</v>
      </c>
      <c r="AA15" s="5"/>
      <c r="AB15" s="5">
        <v>241423</v>
      </c>
      <c r="AC15" s="5"/>
      <c r="AD15" s="5">
        <v>241423</v>
      </c>
    </row>
    <row r="16" spans="1:31" ht="13.2" customHeight="1">
      <c r="A16" s="4"/>
      <c r="D16" s="3" t="s">
        <v>11</v>
      </c>
      <c r="E16" s="5">
        <v>23363</v>
      </c>
      <c r="G16" s="5">
        <v>9886</v>
      </c>
      <c r="I16" s="5">
        <v>33249</v>
      </c>
      <c r="K16" s="5">
        <v>804</v>
      </c>
      <c r="L16" s="5"/>
      <c r="M16" s="5">
        <v>13556</v>
      </c>
      <c r="N16" s="5"/>
      <c r="O16" s="5">
        <v>14360</v>
      </c>
      <c r="P16" s="5"/>
      <c r="Q16" s="3"/>
      <c r="R16" s="3"/>
      <c r="S16" s="3" t="s">
        <v>11</v>
      </c>
      <c r="T16" s="5">
        <v>89</v>
      </c>
      <c r="U16" s="5"/>
      <c r="V16" s="5">
        <v>8522</v>
      </c>
      <c r="W16" s="5"/>
      <c r="X16" s="5">
        <v>8611</v>
      </c>
      <c r="Y16" s="5"/>
      <c r="Z16" s="5">
        <v>24255</v>
      </c>
      <c r="AA16" s="5"/>
      <c r="AB16" s="5">
        <v>31964</v>
      </c>
      <c r="AC16" s="5"/>
      <c r="AD16" s="5">
        <v>56219</v>
      </c>
    </row>
    <row r="17" spans="1:30" ht="13.2" customHeight="1">
      <c r="A17" s="4"/>
      <c r="D17" s="3" t="s">
        <v>12</v>
      </c>
      <c r="E17" s="5">
        <v>1730</v>
      </c>
      <c r="G17" s="5">
        <v>17063</v>
      </c>
      <c r="I17" s="5">
        <v>18793</v>
      </c>
      <c r="K17" s="5">
        <v>21842</v>
      </c>
      <c r="L17" s="5"/>
      <c r="M17" s="5">
        <v>12891</v>
      </c>
      <c r="N17" s="5"/>
      <c r="O17" s="5">
        <v>34733</v>
      </c>
      <c r="P17" s="5"/>
      <c r="Q17" s="3"/>
      <c r="R17" s="3"/>
      <c r="S17" s="3" t="s">
        <v>12</v>
      </c>
      <c r="T17" s="5">
        <v>87</v>
      </c>
      <c r="U17" s="5"/>
      <c r="V17" s="5">
        <v>11436</v>
      </c>
      <c r="W17" s="5"/>
      <c r="X17" s="5">
        <v>11523</v>
      </c>
      <c r="Y17" s="5"/>
      <c r="Z17" s="5">
        <v>23659</v>
      </c>
      <c r="AA17" s="5"/>
      <c r="AB17" s="5">
        <v>41389</v>
      </c>
      <c r="AC17" s="5"/>
      <c r="AD17" s="5">
        <v>65048</v>
      </c>
    </row>
    <row r="18" spans="1:30" ht="13.2" customHeight="1">
      <c r="A18" s="4"/>
      <c r="C18" s="3" t="s">
        <v>13</v>
      </c>
      <c r="E18" s="5">
        <v>56878</v>
      </c>
      <c r="G18" s="34" t="s">
        <v>59</v>
      </c>
      <c r="I18" s="5">
        <v>56878</v>
      </c>
      <c r="K18" s="5">
        <v>2746</v>
      </c>
      <c r="L18" s="5"/>
      <c r="M18" s="34" t="s">
        <v>59</v>
      </c>
      <c r="N18" s="5"/>
      <c r="O18" s="5">
        <v>2746</v>
      </c>
      <c r="P18" s="5"/>
      <c r="Q18" s="3"/>
      <c r="R18" s="3" t="s">
        <v>13</v>
      </c>
      <c r="S18" s="3"/>
      <c r="T18" s="34" t="s">
        <v>59</v>
      </c>
      <c r="U18" s="5"/>
      <c r="V18" s="34" t="s">
        <v>59</v>
      </c>
      <c r="W18" s="5"/>
      <c r="X18" s="34" t="s">
        <v>59</v>
      </c>
      <c r="Y18" s="5"/>
      <c r="Z18" s="5">
        <v>59624</v>
      </c>
      <c r="AA18" s="5"/>
      <c r="AB18" s="34" t="s">
        <v>59</v>
      </c>
      <c r="AC18" s="5"/>
      <c r="AD18" s="5">
        <v>59624</v>
      </c>
    </row>
    <row r="19" spans="1:30" ht="13.2" customHeight="1">
      <c r="A19" s="4"/>
      <c r="C19" s="3" t="s">
        <v>14</v>
      </c>
      <c r="E19" s="5">
        <v>8195</v>
      </c>
      <c r="G19" s="5">
        <v>9705</v>
      </c>
      <c r="I19" s="5">
        <v>17900</v>
      </c>
      <c r="K19" s="5">
        <v>21106</v>
      </c>
      <c r="L19" s="5"/>
      <c r="M19" s="5">
        <v>2551</v>
      </c>
      <c r="N19" s="5"/>
      <c r="O19" s="5">
        <v>23657</v>
      </c>
      <c r="P19" s="5"/>
      <c r="Q19" s="3"/>
      <c r="R19" s="3" t="s">
        <v>14</v>
      </c>
      <c r="S19" s="3"/>
      <c r="T19" s="5">
        <v>1519</v>
      </c>
      <c r="U19" s="5"/>
      <c r="V19" s="5">
        <v>1258</v>
      </c>
      <c r="W19" s="5"/>
      <c r="X19" s="5">
        <v>2777</v>
      </c>
      <c r="Y19" s="5"/>
      <c r="Z19" s="5">
        <v>30820</v>
      </c>
      <c r="AA19" s="5"/>
      <c r="AB19" s="5">
        <v>13514</v>
      </c>
      <c r="AC19" s="5"/>
      <c r="AD19" s="5">
        <v>44334</v>
      </c>
    </row>
    <row r="20" spans="1:30" ht="13.2" customHeight="1">
      <c r="A20" s="4"/>
      <c r="C20" s="3" t="s">
        <v>15</v>
      </c>
      <c r="E20" s="5">
        <v>3408</v>
      </c>
      <c r="G20" s="5">
        <v>2363</v>
      </c>
      <c r="I20" s="5">
        <v>5771</v>
      </c>
      <c r="K20" s="5">
        <v>2670</v>
      </c>
      <c r="L20" s="5"/>
      <c r="M20" s="34" t="s">
        <v>59</v>
      </c>
      <c r="N20" s="5"/>
      <c r="O20" s="5">
        <v>2670</v>
      </c>
      <c r="P20" s="5"/>
      <c r="Q20" s="3"/>
      <c r="R20" s="3" t="s">
        <v>15</v>
      </c>
      <c r="S20" s="3"/>
      <c r="T20" s="5">
        <v>152</v>
      </c>
      <c r="U20" s="5"/>
      <c r="V20" s="5">
        <v>515</v>
      </c>
      <c r="W20" s="5"/>
      <c r="X20" s="5">
        <v>667</v>
      </c>
      <c r="Y20" s="5"/>
      <c r="Z20" s="5">
        <v>6230</v>
      </c>
      <c r="AA20" s="5"/>
      <c r="AB20" s="5">
        <v>2878</v>
      </c>
      <c r="AC20" s="5"/>
      <c r="AD20" s="5">
        <v>9108</v>
      </c>
    </row>
    <row r="21" spans="1:30" ht="13.2" customHeight="1">
      <c r="A21" s="4"/>
      <c r="C21" s="3" t="s">
        <v>16</v>
      </c>
      <c r="E21" s="5">
        <v>1989</v>
      </c>
      <c r="G21" s="5">
        <v>65</v>
      </c>
      <c r="I21" s="5">
        <v>2054</v>
      </c>
      <c r="K21" s="5">
        <v>505</v>
      </c>
      <c r="L21" s="5"/>
      <c r="M21" s="5">
        <v>15</v>
      </c>
      <c r="N21" s="5"/>
      <c r="O21" s="5">
        <v>520</v>
      </c>
      <c r="P21" s="5"/>
      <c r="Q21" s="3"/>
      <c r="R21" s="3" t="s">
        <v>16</v>
      </c>
      <c r="S21" s="3"/>
      <c r="T21" s="5">
        <v>45</v>
      </c>
      <c r="U21" s="5"/>
      <c r="V21" s="5">
        <v>2</v>
      </c>
      <c r="W21" s="5"/>
      <c r="X21" s="5">
        <v>47</v>
      </c>
      <c r="Y21" s="5"/>
      <c r="Z21" s="5">
        <v>2540</v>
      </c>
      <c r="AA21" s="5"/>
      <c r="AB21" s="5">
        <v>81</v>
      </c>
      <c r="AC21" s="5"/>
      <c r="AD21" s="5">
        <v>2621</v>
      </c>
    </row>
    <row r="22" spans="1:30" ht="13.2" customHeight="1">
      <c r="A22" s="4"/>
      <c r="C22" s="3" t="s">
        <v>17</v>
      </c>
      <c r="E22" s="5">
        <v>524</v>
      </c>
      <c r="G22" s="34" t="s">
        <v>59</v>
      </c>
      <c r="I22" s="5">
        <v>524</v>
      </c>
      <c r="K22" s="34" t="s">
        <v>59</v>
      </c>
      <c r="L22" s="5"/>
      <c r="M22" s="34" t="s">
        <v>59</v>
      </c>
      <c r="N22" s="5"/>
      <c r="O22" s="34" t="s">
        <v>59</v>
      </c>
      <c r="P22" s="5"/>
      <c r="Q22" s="3"/>
      <c r="R22" s="3" t="s">
        <v>17</v>
      </c>
      <c r="S22" s="3"/>
      <c r="T22" s="34" t="s">
        <v>59</v>
      </c>
      <c r="U22" s="5"/>
      <c r="V22" s="34" t="s">
        <v>59</v>
      </c>
      <c r="W22" s="5"/>
      <c r="X22" s="34" t="s">
        <v>59</v>
      </c>
      <c r="Y22" s="5"/>
      <c r="Z22" s="5">
        <v>524</v>
      </c>
      <c r="AA22" s="5"/>
      <c r="AB22" s="34" t="s">
        <v>59</v>
      </c>
      <c r="AC22" s="5"/>
      <c r="AD22" s="5">
        <v>524</v>
      </c>
    </row>
    <row r="23" spans="1:30" ht="4.2" customHeight="1">
      <c r="A23" s="4"/>
      <c r="E23" s="5" t="s">
        <v>18</v>
      </c>
      <c r="G23" s="5" t="s">
        <v>18</v>
      </c>
      <c r="I23" s="5" t="s">
        <v>18</v>
      </c>
      <c r="K23" s="5" t="s">
        <v>18</v>
      </c>
      <c r="L23" s="5"/>
      <c r="M23" s="5" t="s">
        <v>18</v>
      </c>
      <c r="N23" s="5"/>
      <c r="O23" s="5" t="s">
        <v>18</v>
      </c>
      <c r="P23" s="5"/>
      <c r="Q23" s="3"/>
      <c r="R23" s="3"/>
      <c r="S23" s="3"/>
      <c r="T23" s="5" t="s">
        <v>18</v>
      </c>
      <c r="U23" s="5"/>
      <c r="V23" s="5" t="s">
        <v>18</v>
      </c>
      <c r="W23" s="5"/>
      <c r="X23" s="5" t="s">
        <v>18</v>
      </c>
      <c r="Y23" s="5"/>
      <c r="Z23" s="5" t="s">
        <v>18</v>
      </c>
      <c r="AA23" s="5"/>
      <c r="AB23" s="5" t="s">
        <v>18</v>
      </c>
      <c r="AC23" s="5"/>
      <c r="AD23" s="5" t="s">
        <v>18</v>
      </c>
    </row>
    <row r="24" spans="1:30" ht="13.2" customHeight="1">
      <c r="A24" s="4"/>
      <c r="B24" s="3" t="s">
        <v>34</v>
      </c>
      <c r="E24" s="5">
        <v>403968</v>
      </c>
      <c r="G24" s="5">
        <v>204386</v>
      </c>
      <c r="I24" s="5">
        <v>608354</v>
      </c>
      <c r="K24" s="5">
        <v>165576</v>
      </c>
      <c r="L24" s="5"/>
      <c r="M24" s="5">
        <v>81437</v>
      </c>
      <c r="N24" s="5"/>
      <c r="O24" s="5">
        <v>247013</v>
      </c>
      <c r="P24" s="5"/>
      <c r="Q24" s="3" t="s">
        <v>34</v>
      </c>
      <c r="R24" s="3"/>
      <c r="S24" s="3"/>
      <c r="T24" s="5">
        <v>115266</v>
      </c>
      <c r="U24" s="5"/>
      <c r="V24" s="5">
        <v>50760</v>
      </c>
      <c r="W24" s="5"/>
      <c r="X24" s="5">
        <v>166026</v>
      </c>
      <c r="Y24" s="5"/>
      <c r="Z24" s="5">
        <v>684810</v>
      </c>
      <c r="AA24" s="5"/>
      <c r="AB24" s="5">
        <v>336581</v>
      </c>
      <c r="AC24" s="5"/>
      <c r="AD24" s="5">
        <v>1021391</v>
      </c>
    </row>
    <row r="25" spans="1:30" ht="4.2" customHeight="1">
      <c r="A25" s="4"/>
      <c r="E25" s="5" t="s">
        <v>18</v>
      </c>
      <c r="G25" s="5" t="s">
        <v>18</v>
      </c>
      <c r="I25" s="5" t="s">
        <v>18</v>
      </c>
      <c r="K25" s="5" t="s">
        <v>18</v>
      </c>
      <c r="L25" s="5"/>
      <c r="M25" s="5" t="s">
        <v>18</v>
      </c>
      <c r="N25" s="5"/>
      <c r="O25" s="5" t="s">
        <v>18</v>
      </c>
      <c r="P25" s="5"/>
      <c r="Q25" s="3"/>
      <c r="R25" s="3"/>
      <c r="S25" s="3"/>
      <c r="T25" s="5" t="s">
        <v>18</v>
      </c>
      <c r="U25" s="5"/>
      <c r="V25" s="5" t="s">
        <v>18</v>
      </c>
      <c r="W25" s="5"/>
      <c r="X25" s="5" t="s">
        <v>18</v>
      </c>
      <c r="Y25" s="5"/>
      <c r="Z25" s="5" t="s">
        <v>18</v>
      </c>
      <c r="AA25" s="5"/>
      <c r="AB25" s="5" t="s">
        <v>18</v>
      </c>
      <c r="AC25" s="5"/>
      <c r="AD25" s="5" t="s">
        <v>18</v>
      </c>
    </row>
    <row r="26" spans="1:30" ht="6" customHeight="1">
      <c r="A26" s="4"/>
      <c r="K26" s="5"/>
      <c r="L26" s="5"/>
      <c r="M26" s="5"/>
      <c r="N26" s="5"/>
      <c r="O26" s="5"/>
      <c r="P26" s="5"/>
      <c r="Q26" s="3"/>
      <c r="R26" s="3"/>
      <c r="S26" s="3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3.2" customHeight="1">
      <c r="A27" s="4"/>
      <c r="B27" s="3" t="s">
        <v>35</v>
      </c>
      <c r="K27" s="5"/>
      <c r="L27" s="5"/>
      <c r="M27" s="5"/>
      <c r="N27" s="5"/>
      <c r="O27" s="5"/>
      <c r="P27" s="5"/>
      <c r="Q27" s="3" t="s">
        <v>35</v>
      </c>
      <c r="R27" s="3"/>
      <c r="S27" s="3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3.2" customHeight="1">
      <c r="A28" s="4"/>
      <c r="C28" s="3" t="s">
        <v>19</v>
      </c>
      <c r="E28" s="5">
        <v>152617</v>
      </c>
      <c r="G28" s="5">
        <v>3875</v>
      </c>
      <c r="I28" s="5">
        <v>156492</v>
      </c>
      <c r="K28" s="5">
        <v>114594</v>
      </c>
      <c r="L28" s="5"/>
      <c r="M28" s="5">
        <v>17131</v>
      </c>
      <c r="N28" s="5"/>
      <c r="O28" s="5">
        <v>131725</v>
      </c>
      <c r="P28" s="5"/>
      <c r="Q28" s="3"/>
      <c r="R28" s="3" t="s">
        <v>19</v>
      </c>
      <c r="S28" s="3"/>
      <c r="T28" s="5">
        <v>15287</v>
      </c>
      <c r="U28" s="5"/>
      <c r="V28" s="5">
        <v>412</v>
      </c>
      <c r="W28" s="5"/>
      <c r="X28" s="5">
        <v>15699</v>
      </c>
      <c r="Y28" s="5"/>
      <c r="Z28" s="5">
        <v>282497</v>
      </c>
      <c r="AA28" s="5"/>
      <c r="AB28" s="5">
        <v>21417</v>
      </c>
      <c r="AC28" s="5"/>
      <c r="AD28" s="5">
        <v>303914</v>
      </c>
    </row>
    <row r="29" spans="1:30" ht="13.2" customHeight="1">
      <c r="A29" s="4"/>
      <c r="C29" s="3" t="s">
        <v>20</v>
      </c>
      <c r="E29" s="5">
        <v>37121</v>
      </c>
      <c r="G29" s="5">
        <v>54578</v>
      </c>
      <c r="I29" s="5">
        <v>91699</v>
      </c>
      <c r="K29" s="5">
        <v>23190</v>
      </c>
      <c r="L29" s="5"/>
      <c r="M29" s="5">
        <v>41245</v>
      </c>
      <c r="N29" s="5"/>
      <c r="O29" s="5">
        <v>64435</v>
      </c>
      <c r="P29" s="5"/>
      <c r="Q29" s="3"/>
      <c r="R29" s="3" t="s">
        <v>20</v>
      </c>
      <c r="S29" s="3"/>
      <c r="T29" s="5">
        <v>64631</v>
      </c>
      <c r="U29" s="5"/>
      <c r="V29" s="5">
        <v>33129</v>
      </c>
      <c r="W29" s="5"/>
      <c r="X29" s="5">
        <v>97760</v>
      </c>
      <c r="Y29" s="5"/>
      <c r="Z29" s="5">
        <v>124942</v>
      </c>
      <c r="AA29" s="5"/>
      <c r="AB29" s="5">
        <v>128951</v>
      </c>
      <c r="AC29" s="5"/>
      <c r="AD29" s="5">
        <v>253893</v>
      </c>
    </row>
    <row r="30" spans="1:30" ht="13.2" customHeight="1">
      <c r="A30" s="4"/>
      <c r="C30" s="3" t="s">
        <v>21</v>
      </c>
      <c r="E30" s="5">
        <v>2320</v>
      </c>
      <c r="G30" s="5">
        <v>3209</v>
      </c>
      <c r="I30" s="5">
        <v>5529</v>
      </c>
      <c r="K30" s="5">
        <v>38305</v>
      </c>
      <c r="L30" s="5"/>
      <c r="M30" s="5">
        <v>12650</v>
      </c>
      <c r="N30" s="5"/>
      <c r="O30" s="5">
        <v>50955</v>
      </c>
      <c r="P30" s="5"/>
      <c r="Q30" s="3"/>
      <c r="R30" s="3" t="s">
        <v>21</v>
      </c>
      <c r="S30" s="3"/>
      <c r="T30" s="5">
        <v>22869</v>
      </c>
      <c r="U30" s="5"/>
      <c r="V30" s="5">
        <v>12480</v>
      </c>
      <c r="W30" s="5"/>
      <c r="X30" s="5">
        <v>35349</v>
      </c>
      <c r="Y30" s="5"/>
      <c r="Z30" s="5">
        <v>63494</v>
      </c>
      <c r="AA30" s="5"/>
      <c r="AB30" s="5">
        <v>28339</v>
      </c>
      <c r="AC30" s="5"/>
      <c r="AD30" s="5">
        <v>91833</v>
      </c>
    </row>
    <row r="31" spans="1:30" ht="13.2" customHeight="1">
      <c r="A31" s="4"/>
      <c r="C31" s="3" t="s">
        <v>22</v>
      </c>
      <c r="E31" s="5">
        <v>56546</v>
      </c>
      <c r="G31" s="5">
        <v>1752</v>
      </c>
      <c r="I31" s="5">
        <v>58298</v>
      </c>
      <c r="K31" s="5">
        <v>9864</v>
      </c>
      <c r="L31" s="5"/>
      <c r="M31" s="5">
        <v>74</v>
      </c>
      <c r="N31" s="5"/>
      <c r="O31" s="5">
        <v>9938</v>
      </c>
      <c r="P31" s="5"/>
      <c r="Q31" s="3"/>
      <c r="R31" s="3" t="s">
        <v>22</v>
      </c>
      <c r="S31" s="3"/>
      <c r="T31" s="34" t="s">
        <v>59</v>
      </c>
      <c r="U31" s="5"/>
      <c r="V31" s="5">
        <v>20</v>
      </c>
      <c r="W31" s="5"/>
      <c r="X31" s="5">
        <v>20</v>
      </c>
      <c r="Y31" s="5"/>
      <c r="Z31" s="5">
        <v>66410</v>
      </c>
      <c r="AA31" s="5"/>
      <c r="AB31" s="5">
        <v>1845</v>
      </c>
      <c r="AC31" s="5"/>
      <c r="AD31" s="5">
        <v>68255</v>
      </c>
    </row>
    <row r="32" spans="1:30" ht="13.2" customHeight="1">
      <c r="A32" s="4"/>
      <c r="C32" s="3" t="s">
        <v>23</v>
      </c>
      <c r="E32" s="5">
        <v>17386</v>
      </c>
      <c r="G32" s="5">
        <v>1311</v>
      </c>
      <c r="I32" s="5">
        <v>18697</v>
      </c>
      <c r="K32" s="34" t="s">
        <v>59</v>
      </c>
      <c r="L32" s="5"/>
      <c r="M32" s="5">
        <v>75</v>
      </c>
      <c r="N32" s="5"/>
      <c r="O32" s="5">
        <v>75</v>
      </c>
      <c r="P32" s="5"/>
      <c r="Q32" s="3"/>
      <c r="R32" s="3" t="s">
        <v>23</v>
      </c>
      <c r="S32" s="3"/>
      <c r="T32" s="34" t="s">
        <v>59</v>
      </c>
      <c r="U32" s="5"/>
      <c r="V32" s="34" t="s">
        <v>59</v>
      </c>
      <c r="W32" s="5"/>
      <c r="X32" s="34" t="s">
        <v>59</v>
      </c>
      <c r="Y32" s="5"/>
      <c r="Z32" s="5">
        <v>17386</v>
      </c>
      <c r="AA32" s="5"/>
      <c r="AB32" s="5">
        <v>1386</v>
      </c>
      <c r="AC32" s="5"/>
      <c r="AD32" s="5">
        <v>18772</v>
      </c>
    </row>
    <row r="33" spans="1:30" ht="13.2" customHeight="1">
      <c r="A33" s="4"/>
      <c r="C33" s="3" t="s">
        <v>24</v>
      </c>
      <c r="E33" s="5">
        <v>29588</v>
      </c>
      <c r="G33" s="5">
        <v>591</v>
      </c>
      <c r="I33" s="5">
        <v>30179</v>
      </c>
      <c r="K33" s="5">
        <v>20494</v>
      </c>
      <c r="L33" s="5"/>
      <c r="M33" s="34" t="s">
        <v>59</v>
      </c>
      <c r="N33" s="5"/>
      <c r="O33" s="5">
        <v>20494</v>
      </c>
      <c r="P33" s="5"/>
      <c r="Q33" s="3"/>
      <c r="R33" s="3" t="s">
        <v>24</v>
      </c>
      <c r="S33" s="3"/>
      <c r="T33" s="5">
        <v>7015</v>
      </c>
      <c r="U33" s="5"/>
      <c r="V33" s="5">
        <v>1857</v>
      </c>
      <c r="W33" s="5"/>
      <c r="X33" s="5">
        <v>8872</v>
      </c>
      <c r="Y33" s="5"/>
      <c r="Z33" s="5">
        <v>57096</v>
      </c>
      <c r="AA33" s="5"/>
      <c r="AB33" s="5">
        <v>2449</v>
      </c>
      <c r="AC33" s="5"/>
      <c r="AD33" s="5">
        <v>59545</v>
      </c>
    </row>
    <row r="34" spans="1:30" ht="13.2" customHeight="1">
      <c r="A34" s="4"/>
      <c r="C34" s="3" t="s">
        <v>25</v>
      </c>
      <c r="E34" s="5">
        <v>28001</v>
      </c>
      <c r="G34" s="5">
        <v>1</v>
      </c>
      <c r="I34" s="5">
        <v>28002</v>
      </c>
      <c r="K34" s="5">
        <v>12963</v>
      </c>
      <c r="L34" s="5"/>
      <c r="M34" s="34" t="s">
        <v>59</v>
      </c>
      <c r="N34" s="5"/>
      <c r="O34" s="5">
        <v>12963</v>
      </c>
      <c r="P34" s="5"/>
      <c r="Q34" s="3"/>
      <c r="R34" s="3" t="s">
        <v>25</v>
      </c>
      <c r="S34" s="3"/>
      <c r="T34" s="5">
        <v>8572</v>
      </c>
      <c r="U34" s="5"/>
      <c r="V34" s="5">
        <v>89</v>
      </c>
      <c r="W34" s="5"/>
      <c r="X34" s="5">
        <v>8661</v>
      </c>
      <c r="Y34" s="5"/>
      <c r="Z34" s="5">
        <v>49536</v>
      </c>
      <c r="AA34" s="5"/>
      <c r="AB34" s="5">
        <v>90</v>
      </c>
      <c r="AC34" s="5"/>
      <c r="AD34" s="5">
        <v>49626</v>
      </c>
    </row>
    <row r="35" spans="1:30" ht="13.2" customHeight="1">
      <c r="A35" s="4"/>
      <c r="C35" s="3" t="s">
        <v>26</v>
      </c>
      <c r="E35" s="5">
        <v>24412</v>
      </c>
      <c r="G35" s="5">
        <v>127253</v>
      </c>
      <c r="I35" s="5">
        <v>151665</v>
      </c>
      <c r="K35" s="5">
        <v>55</v>
      </c>
      <c r="L35" s="5"/>
      <c r="M35" s="5">
        <v>869</v>
      </c>
      <c r="N35" s="5"/>
      <c r="O35" s="5">
        <v>924</v>
      </c>
      <c r="P35" s="5"/>
      <c r="Q35" s="3"/>
      <c r="R35" s="3" t="s">
        <v>26</v>
      </c>
      <c r="S35" s="3"/>
      <c r="T35" s="34" t="s">
        <v>59</v>
      </c>
      <c r="U35" s="5"/>
      <c r="V35" s="34" t="s">
        <v>59</v>
      </c>
      <c r="W35" s="5"/>
      <c r="X35" s="34" t="s">
        <v>59</v>
      </c>
      <c r="Y35" s="5"/>
      <c r="Z35" s="5">
        <v>24468</v>
      </c>
      <c r="AA35" s="5"/>
      <c r="AB35" s="5">
        <v>128122</v>
      </c>
      <c r="AC35" s="5"/>
      <c r="AD35" s="5">
        <v>152590</v>
      </c>
    </row>
    <row r="36" spans="1:30" ht="13.2" customHeight="1">
      <c r="A36" s="4"/>
      <c r="C36" s="3" t="s">
        <v>27</v>
      </c>
      <c r="E36" s="5">
        <v>58218</v>
      </c>
      <c r="G36" s="34" t="s">
        <v>59</v>
      </c>
      <c r="I36" s="5">
        <v>58218</v>
      </c>
      <c r="K36" s="5">
        <v>9597</v>
      </c>
      <c r="L36" s="5"/>
      <c r="M36" s="34" t="s">
        <v>59</v>
      </c>
      <c r="N36" s="5"/>
      <c r="O36" s="5">
        <v>9597</v>
      </c>
      <c r="P36" s="5"/>
      <c r="Q36" s="3"/>
      <c r="R36" s="3" t="s">
        <v>27</v>
      </c>
      <c r="S36" s="3"/>
      <c r="T36" s="5">
        <v>34</v>
      </c>
      <c r="U36" s="5"/>
      <c r="V36" s="34" t="s">
        <v>59</v>
      </c>
      <c r="W36" s="5"/>
      <c r="X36" s="5">
        <v>34</v>
      </c>
      <c r="Y36" s="5"/>
      <c r="Z36" s="5">
        <v>67849</v>
      </c>
      <c r="AA36" s="5"/>
      <c r="AB36" s="34" t="s">
        <v>59</v>
      </c>
      <c r="AC36" s="5"/>
      <c r="AD36" s="5">
        <v>67849</v>
      </c>
    </row>
    <row r="37" spans="1:30" ht="13.2" customHeight="1">
      <c r="A37" s="4"/>
      <c r="C37" s="3" t="s">
        <v>28</v>
      </c>
      <c r="E37" s="34" t="s">
        <v>59</v>
      </c>
      <c r="G37" s="34" t="s">
        <v>59</v>
      </c>
      <c r="I37" s="34" t="s">
        <v>59</v>
      </c>
      <c r="K37" s="34" t="s">
        <v>59</v>
      </c>
      <c r="L37" s="5"/>
      <c r="M37" s="34" t="s">
        <v>59</v>
      </c>
      <c r="N37" s="5"/>
      <c r="O37" s="34" t="s">
        <v>59</v>
      </c>
      <c r="P37" s="5"/>
      <c r="Q37" s="3"/>
      <c r="R37" s="3" t="s">
        <v>28</v>
      </c>
      <c r="S37" s="3"/>
      <c r="T37" s="34" t="s">
        <v>59</v>
      </c>
      <c r="U37" s="5"/>
      <c r="V37" s="34" t="s">
        <v>59</v>
      </c>
      <c r="W37" s="5"/>
      <c r="X37" s="34" t="s">
        <v>59</v>
      </c>
      <c r="Y37" s="5"/>
      <c r="Z37" s="34" t="s">
        <v>59</v>
      </c>
      <c r="AA37" s="5"/>
      <c r="AB37" s="34" t="s">
        <v>59</v>
      </c>
      <c r="AC37" s="5"/>
      <c r="AD37" s="34" t="s">
        <v>59</v>
      </c>
    </row>
    <row r="38" spans="1:30" ht="4.5" customHeight="1">
      <c r="A38" s="4"/>
      <c r="E38" s="5" t="s">
        <v>18</v>
      </c>
      <c r="G38" s="5" t="s">
        <v>18</v>
      </c>
      <c r="I38" s="5" t="s">
        <v>18</v>
      </c>
      <c r="K38" s="5" t="s">
        <v>18</v>
      </c>
      <c r="L38" s="5"/>
      <c r="M38" s="5" t="s">
        <v>18</v>
      </c>
      <c r="N38" s="5"/>
      <c r="O38" s="5" t="s">
        <v>18</v>
      </c>
      <c r="P38" s="5"/>
      <c r="Q38" s="3"/>
      <c r="R38" s="3"/>
      <c r="S38" s="3"/>
      <c r="T38" s="5" t="s">
        <v>18</v>
      </c>
      <c r="U38" s="5"/>
      <c r="V38" s="5" t="s">
        <v>18</v>
      </c>
      <c r="W38" s="5"/>
      <c r="X38" s="5" t="s">
        <v>18</v>
      </c>
      <c r="Y38" s="5"/>
      <c r="Z38" s="5" t="s">
        <v>18</v>
      </c>
      <c r="AA38" s="5"/>
      <c r="AB38" s="5" t="s">
        <v>18</v>
      </c>
      <c r="AC38" s="5"/>
      <c r="AD38" s="5" t="s">
        <v>18</v>
      </c>
    </row>
    <row r="39" spans="1:30" ht="13.2">
      <c r="A39" s="4"/>
      <c r="B39" s="3" t="s">
        <v>36</v>
      </c>
      <c r="E39" s="5">
        <v>406209</v>
      </c>
      <c r="G39" s="5">
        <v>192570</v>
      </c>
      <c r="I39" s="5">
        <v>598779</v>
      </c>
      <c r="K39" s="5">
        <v>229062</v>
      </c>
      <c r="L39" s="5"/>
      <c r="M39" s="5">
        <v>72044</v>
      </c>
      <c r="N39" s="5"/>
      <c r="O39" s="5">
        <v>301106</v>
      </c>
      <c r="P39" s="5"/>
      <c r="Q39" s="3" t="s">
        <v>36</v>
      </c>
      <c r="R39" s="3"/>
      <c r="S39" s="3"/>
      <c r="T39" s="5">
        <v>118408</v>
      </c>
      <c r="U39" s="5"/>
      <c r="V39" s="5">
        <v>47987</v>
      </c>
      <c r="W39" s="5"/>
      <c r="X39" s="5">
        <v>166395</v>
      </c>
      <c r="Y39" s="5"/>
      <c r="Z39" s="5">
        <v>753678</v>
      </c>
      <c r="AA39" s="5"/>
      <c r="AB39" s="5">
        <v>312599</v>
      </c>
      <c r="AC39" s="5"/>
      <c r="AD39" s="5">
        <v>1066277</v>
      </c>
    </row>
    <row r="40" spans="1:30" ht="4.5" customHeight="1">
      <c r="A40" s="11"/>
      <c r="E40" s="5" t="s">
        <v>18</v>
      </c>
      <c r="G40" s="5" t="s">
        <v>18</v>
      </c>
      <c r="I40" s="5" t="s">
        <v>18</v>
      </c>
      <c r="K40" s="5" t="s">
        <v>18</v>
      </c>
      <c r="L40" s="5"/>
      <c r="M40" s="5" t="s">
        <v>18</v>
      </c>
      <c r="N40" s="5"/>
      <c r="O40" s="5" t="s">
        <v>18</v>
      </c>
      <c r="P40" s="5"/>
      <c r="Q40" s="3"/>
      <c r="R40" s="3"/>
      <c r="S40" s="3"/>
      <c r="T40" s="5" t="s">
        <v>18</v>
      </c>
      <c r="U40" s="5"/>
      <c r="V40" s="5" t="s">
        <v>18</v>
      </c>
      <c r="W40" s="5"/>
      <c r="X40" s="5" t="s">
        <v>18</v>
      </c>
      <c r="Y40" s="5"/>
      <c r="Z40" s="5" t="s">
        <v>18</v>
      </c>
      <c r="AA40" s="5"/>
      <c r="AB40" s="5" t="s">
        <v>18</v>
      </c>
      <c r="AC40" s="5"/>
      <c r="AD40" s="5" t="s">
        <v>18</v>
      </c>
    </row>
    <row r="41" spans="1:30" ht="6" customHeight="1">
      <c r="A41" s="4"/>
      <c r="K41" s="5"/>
      <c r="L41" s="5"/>
      <c r="M41" s="5"/>
      <c r="N41" s="5"/>
      <c r="O41" s="5"/>
      <c r="P41" s="5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3.2" customHeight="1">
      <c r="A42" s="4"/>
      <c r="B42" s="3" t="s">
        <v>37</v>
      </c>
      <c r="K42" s="5"/>
      <c r="L42" s="5"/>
      <c r="M42" s="5"/>
      <c r="N42" s="5"/>
      <c r="O42" s="5"/>
      <c r="P42" s="5"/>
      <c r="Q42" s="3" t="s">
        <v>37</v>
      </c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3.2" customHeight="1">
      <c r="A43" s="4"/>
      <c r="C43" s="3" t="s">
        <v>29</v>
      </c>
      <c r="E43" s="5">
        <v>-4833</v>
      </c>
      <c r="G43" s="34" t="s">
        <v>59</v>
      </c>
      <c r="I43" s="5">
        <v>-4833</v>
      </c>
      <c r="K43" s="34" t="s">
        <v>59</v>
      </c>
      <c r="L43" s="5"/>
      <c r="M43" s="34" t="s">
        <v>59</v>
      </c>
      <c r="N43" s="5"/>
      <c r="O43" s="34" t="s">
        <v>59</v>
      </c>
      <c r="P43" s="5"/>
      <c r="Q43" s="3"/>
      <c r="R43" s="3" t="s">
        <v>29</v>
      </c>
      <c r="S43" s="3"/>
      <c r="T43" s="34" t="s">
        <v>59</v>
      </c>
      <c r="U43" s="5"/>
      <c r="V43" s="34" t="s">
        <v>59</v>
      </c>
      <c r="W43" s="5"/>
      <c r="X43" s="34" t="s">
        <v>59</v>
      </c>
      <c r="Y43" s="5"/>
      <c r="Z43" s="5">
        <v>-4833</v>
      </c>
      <c r="AA43" s="5"/>
      <c r="AB43" s="34" t="s">
        <v>59</v>
      </c>
      <c r="AC43" s="5"/>
      <c r="AD43" s="5">
        <v>-4833</v>
      </c>
    </row>
    <row r="44" spans="1:30" ht="13.2" customHeight="1">
      <c r="A44" s="4"/>
      <c r="C44" s="3" t="s">
        <v>30</v>
      </c>
      <c r="E44" s="5">
        <v>11379</v>
      </c>
      <c r="G44" s="5">
        <v>-10391</v>
      </c>
      <c r="I44" s="5">
        <v>988</v>
      </c>
      <c r="K44" s="5">
        <v>5474</v>
      </c>
      <c r="L44" s="5"/>
      <c r="M44" s="5">
        <v>-12011</v>
      </c>
      <c r="N44" s="5"/>
      <c r="O44" s="5">
        <v>-6537</v>
      </c>
      <c r="P44" s="5"/>
      <c r="Q44" s="3"/>
      <c r="R44" s="3" t="s">
        <v>30</v>
      </c>
      <c r="S44" s="3"/>
      <c r="T44" s="5">
        <v>-524</v>
      </c>
      <c r="U44" s="5"/>
      <c r="V44" s="5">
        <v>-332</v>
      </c>
      <c r="W44" s="5"/>
      <c r="X44" s="5">
        <v>-856</v>
      </c>
      <c r="Y44" s="5"/>
      <c r="Z44" s="5">
        <v>16329</v>
      </c>
      <c r="AA44" s="5"/>
      <c r="AB44" s="5">
        <v>-22733</v>
      </c>
      <c r="AC44" s="5"/>
      <c r="AD44" s="5">
        <v>-6404</v>
      </c>
    </row>
    <row r="45" spans="1:30" ht="13.2" customHeight="1">
      <c r="A45" s="4"/>
      <c r="C45" s="3" t="s">
        <v>31</v>
      </c>
      <c r="G45" s="5">
        <v>-222</v>
      </c>
      <c r="I45" s="5">
        <v>-222</v>
      </c>
      <c r="K45" s="34" t="s">
        <v>59</v>
      </c>
      <c r="L45" s="5"/>
      <c r="M45" s="34" t="s">
        <v>59</v>
      </c>
      <c r="N45" s="5"/>
      <c r="O45" s="34" t="s">
        <v>59</v>
      </c>
      <c r="P45" s="5"/>
      <c r="Q45" s="3"/>
      <c r="R45" s="3" t="s">
        <v>31</v>
      </c>
      <c r="S45" s="3"/>
      <c r="T45" s="5"/>
      <c r="U45" s="5"/>
      <c r="V45" s="34" t="s">
        <v>59</v>
      </c>
      <c r="W45" s="5"/>
      <c r="X45" s="34" t="s">
        <v>59</v>
      </c>
      <c r="Y45" s="5"/>
      <c r="Z45" s="5">
        <v>-1</v>
      </c>
      <c r="AA45" s="5"/>
      <c r="AB45" s="5">
        <v>-222</v>
      </c>
      <c r="AC45" s="5"/>
      <c r="AD45" s="5">
        <v>-223</v>
      </c>
    </row>
    <row r="46" spans="1:30" ht="13.2" customHeight="1">
      <c r="A46" s="4"/>
      <c r="C46" s="3" t="s">
        <v>38</v>
      </c>
      <c r="E46" s="5">
        <v>11872</v>
      </c>
      <c r="G46" s="5">
        <v>1587</v>
      </c>
      <c r="I46" s="5">
        <v>13459</v>
      </c>
      <c r="K46" s="5">
        <v>65055</v>
      </c>
      <c r="L46" s="5"/>
      <c r="M46" s="5">
        <v>2020</v>
      </c>
      <c r="N46" s="5"/>
      <c r="O46" s="5">
        <v>67075</v>
      </c>
      <c r="P46" s="5"/>
      <c r="Q46" s="3"/>
      <c r="R46" s="3" t="s">
        <v>38</v>
      </c>
      <c r="S46" s="3"/>
      <c r="T46" s="5">
        <v>68</v>
      </c>
      <c r="U46" s="5"/>
      <c r="V46" s="5">
        <v>2983</v>
      </c>
      <c r="W46" s="5"/>
      <c r="X46" s="5">
        <v>3051</v>
      </c>
      <c r="Y46" s="5"/>
      <c r="Z46" s="5">
        <v>76995</v>
      </c>
      <c r="AA46" s="5"/>
      <c r="AB46" s="5">
        <v>6591</v>
      </c>
      <c r="AC46" s="5"/>
      <c r="AD46" s="5">
        <v>83586</v>
      </c>
    </row>
    <row r="47" spans="1:30" ht="4.95" customHeight="1">
      <c r="A47" s="4"/>
      <c r="E47" s="5" t="s">
        <v>18</v>
      </c>
      <c r="G47" s="5" t="s">
        <v>18</v>
      </c>
      <c r="I47" s="5" t="s">
        <v>18</v>
      </c>
      <c r="K47" s="5" t="s">
        <v>18</v>
      </c>
      <c r="L47" s="5"/>
      <c r="M47" s="5" t="s">
        <v>18</v>
      </c>
      <c r="N47" s="5"/>
      <c r="O47" s="5" t="s">
        <v>18</v>
      </c>
      <c r="P47" s="5"/>
      <c r="Q47" s="3"/>
      <c r="R47" s="3"/>
      <c r="S47" s="3"/>
      <c r="T47" s="5" t="s">
        <v>18</v>
      </c>
      <c r="U47" s="5"/>
      <c r="V47" s="5" t="s">
        <v>18</v>
      </c>
      <c r="W47" s="5"/>
      <c r="X47" s="5" t="s">
        <v>18</v>
      </c>
      <c r="Y47" s="5"/>
      <c r="Z47" s="5" t="s">
        <v>18</v>
      </c>
      <c r="AA47" s="5"/>
      <c r="AB47" s="5" t="s">
        <v>18</v>
      </c>
      <c r="AC47" s="5"/>
      <c r="AD47" s="5" t="s">
        <v>18</v>
      </c>
    </row>
    <row r="48" spans="1:30" ht="13.2" customHeight="1">
      <c r="A48" s="4"/>
      <c r="B48" s="3" t="s">
        <v>39</v>
      </c>
      <c r="E48" s="5">
        <v>18418</v>
      </c>
      <c r="G48" s="5">
        <v>-9026</v>
      </c>
      <c r="I48" s="5">
        <v>9392</v>
      </c>
      <c r="K48" s="5">
        <v>70529</v>
      </c>
      <c r="L48" s="5"/>
      <c r="M48" s="5">
        <v>-9991</v>
      </c>
      <c r="N48" s="5"/>
      <c r="O48" s="5">
        <v>60538</v>
      </c>
      <c r="P48" s="5"/>
      <c r="Q48" s="3" t="s">
        <v>39</v>
      </c>
      <c r="R48" s="3"/>
      <c r="S48" s="3"/>
      <c r="T48" s="5">
        <v>-456</v>
      </c>
      <c r="U48" s="5"/>
      <c r="V48" s="5">
        <v>2651</v>
      </c>
      <c r="W48" s="5"/>
      <c r="X48" s="5">
        <v>2195</v>
      </c>
      <c r="Y48" s="5"/>
      <c r="Z48" s="5">
        <v>88490</v>
      </c>
      <c r="AA48" s="5"/>
      <c r="AB48" s="5">
        <v>-16364</v>
      </c>
      <c r="AC48" s="5"/>
      <c r="AD48" s="5">
        <v>72126</v>
      </c>
    </row>
    <row r="49" spans="1:30" ht="4.95" customHeight="1">
      <c r="A49" s="4"/>
      <c r="E49" s="5" t="s">
        <v>18</v>
      </c>
      <c r="G49" s="5" t="s">
        <v>18</v>
      </c>
      <c r="I49" s="5" t="s">
        <v>18</v>
      </c>
      <c r="K49" s="5" t="s">
        <v>18</v>
      </c>
      <c r="L49" s="5"/>
      <c r="M49" s="5" t="s">
        <v>18</v>
      </c>
      <c r="N49" s="5"/>
      <c r="O49" s="5" t="s">
        <v>18</v>
      </c>
      <c r="P49" s="5"/>
      <c r="Q49" s="3"/>
      <c r="R49" s="3"/>
      <c r="S49" s="3"/>
      <c r="T49" s="5" t="s">
        <v>18</v>
      </c>
      <c r="U49" s="5"/>
      <c r="V49" s="5" t="s">
        <v>18</v>
      </c>
      <c r="W49" s="5"/>
      <c r="X49" s="5" t="s">
        <v>18</v>
      </c>
      <c r="Y49" s="5"/>
      <c r="Z49" s="5" t="s">
        <v>18</v>
      </c>
      <c r="AA49" s="5"/>
      <c r="AB49" s="5" t="s">
        <v>18</v>
      </c>
      <c r="AC49" s="5"/>
      <c r="AD49" s="5" t="s">
        <v>18</v>
      </c>
    </row>
    <row r="50" spans="1:30" ht="6" customHeight="1">
      <c r="A50" s="4"/>
      <c r="K50" s="5"/>
      <c r="L50" s="5"/>
      <c r="M50" s="5"/>
      <c r="N50" s="5"/>
      <c r="O50" s="5"/>
      <c r="P50" s="5"/>
      <c r="Q50" s="3"/>
      <c r="R50" s="3"/>
      <c r="S50" s="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3.2" customHeight="1">
      <c r="A51" s="4"/>
      <c r="B51" s="3" t="s">
        <v>40</v>
      </c>
      <c r="E51" s="5">
        <v>16177</v>
      </c>
      <c r="G51" s="5">
        <v>2790</v>
      </c>
      <c r="I51" s="5">
        <v>18967</v>
      </c>
      <c r="K51" s="5">
        <v>7043</v>
      </c>
      <c r="L51" s="5"/>
      <c r="M51" s="5">
        <v>-598</v>
      </c>
      <c r="N51" s="5"/>
      <c r="O51" s="5">
        <v>6445</v>
      </c>
      <c r="P51" s="5"/>
      <c r="Q51" s="3" t="s">
        <v>40</v>
      </c>
      <c r="R51" s="3"/>
      <c r="S51" s="3"/>
      <c r="T51" s="5">
        <v>-3598</v>
      </c>
      <c r="U51" s="5"/>
      <c r="V51" s="5">
        <v>5424</v>
      </c>
      <c r="W51" s="5"/>
      <c r="X51" s="5">
        <v>1826</v>
      </c>
      <c r="Y51" s="10"/>
      <c r="Z51" s="5">
        <v>19622</v>
      </c>
      <c r="AA51" s="5"/>
      <c r="AB51" s="5">
        <v>7618</v>
      </c>
      <c r="AC51" s="5"/>
      <c r="AD51" s="5">
        <v>27240</v>
      </c>
    </row>
    <row r="52" spans="1:30" ht="4.95" customHeight="1">
      <c r="A52" s="4"/>
      <c r="E52" s="5" t="s">
        <v>18</v>
      </c>
      <c r="G52" s="5" t="s">
        <v>18</v>
      </c>
      <c r="I52" s="5" t="s">
        <v>18</v>
      </c>
      <c r="K52" s="25" t="s">
        <v>18</v>
      </c>
      <c r="L52" s="25"/>
      <c r="M52" s="25" t="s">
        <v>18</v>
      </c>
      <c r="N52" s="25"/>
      <c r="O52" s="25" t="s">
        <v>18</v>
      </c>
      <c r="P52" s="25"/>
      <c r="Q52" s="3"/>
      <c r="R52" s="5"/>
      <c r="S52" s="5"/>
      <c r="T52" s="5" t="s">
        <v>18</v>
      </c>
      <c r="U52" s="5"/>
      <c r="V52" s="5" t="s">
        <v>18</v>
      </c>
      <c r="W52" s="5"/>
      <c r="X52" s="5" t="s">
        <v>18</v>
      </c>
      <c r="Y52" s="5"/>
      <c r="Z52" s="5" t="s">
        <v>18</v>
      </c>
      <c r="AA52" s="5"/>
      <c r="AB52" s="5" t="s">
        <v>18</v>
      </c>
      <c r="AC52" s="5"/>
      <c r="AD52" s="5" t="s">
        <v>18</v>
      </c>
    </row>
    <row r="53" spans="1:30" ht="4.95" customHeight="1">
      <c r="A53" s="6"/>
      <c r="B53" s="7"/>
      <c r="C53" s="7"/>
      <c r="D53" s="7"/>
      <c r="E53" s="8" t="s">
        <v>18</v>
      </c>
      <c r="F53" s="8"/>
      <c r="G53" s="8" t="s">
        <v>18</v>
      </c>
      <c r="H53" s="8"/>
      <c r="I53" s="8" t="s">
        <v>18</v>
      </c>
      <c r="J53" s="9"/>
      <c r="K53" s="25" t="s">
        <v>18</v>
      </c>
      <c r="L53" s="25"/>
      <c r="M53" s="25" t="s">
        <v>18</v>
      </c>
      <c r="N53" s="25"/>
      <c r="O53" s="25" t="s">
        <v>18</v>
      </c>
      <c r="P53" s="25"/>
      <c r="Q53" s="7"/>
      <c r="T53" s="5" t="s">
        <v>18</v>
      </c>
      <c r="U53" s="5"/>
      <c r="V53" s="5" t="s">
        <v>18</v>
      </c>
      <c r="W53" s="5"/>
      <c r="X53" s="5" t="s">
        <v>18</v>
      </c>
      <c r="Z53" s="5" t="s">
        <v>18</v>
      </c>
      <c r="AA53" s="5"/>
      <c r="AB53" s="5" t="s">
        <v>18</v>
      </c>
      <c r="AC53" s="5"/>
      <c r="AD53" s="5" t="s">
        <v>18</v>
      </c>
    </row>
    <row r="54" spans="1:30" s="9" customFormat="1" ht="12" customHeight="1">
      <c r="A54"/>
      <c r="B54"/>
      <c r="C54"/>
      <c r="D54"/>
      <c r="E54"/>
      <c r="F54"/>
      <c r="G54"/>
      <c r="H54"/>
      <c r="I54"/>
      <c r="J54"/>
      <c r="K54" s="25"/>
      <c r="L54" s="25"/>
      <c r="M54" s="25"/>
      <c r="N54" s="25"/>
      <c r="O54" s="25"/>
      <c r="P54" s="25"/>
      <c r="Q54"/>
      <c r="R54"/>
      <c r="S54"/>
      <c r="T54"/>
      <c r="U54"/>
      <c r="V54"/>
      <c r="W54"/>
      <c r="X54"/>
      <c r="Y54"/>
      <c r="Z54" s="5"/>
      <c r="AA54" s="5"/>
      <c r="AB54" s="5"/>
      <c r="AC54" s="5"/>
      <c r="AD54" s="5"/>
    </row>
    <row r="55" spans="1:30">
      <c r="A55"/>
      <c r="B55"/>
      <c r="C55"/>
      <c r="D55"/>
      <c r="E55"/>
      <c r="F55"/>
      <c r="G55"/>
      <c r="H55"/>
      <c r="I55"/>
      <c r="J55"/>
      <c r="Z55" s="5"/>
      <c r="AA55" s="5"/>
      <c r="AB55" s="5"/>
      <c r="AC55" s="5"/>
      <c r="AD55" s="5"/>
    </row>
    <row r="56" spans="1:30" ht="10.199999999999999" customHeight="1">
      <c r="A56"/>
      <c r="B56"/>
      <c r="C56"/>
      <c r="D56"/>
      <c r="E56"/>
      <c r="F56"/>
      <c r="G56"/>
      <c r="H56"/>
      <c r="I56"/>
      <c r="J56"/>
      <c r="Z56" s="5"/>
      <c r="AA56" s="5"/>
      <c r="AB56" s="5"/>
      <c r="AC56" s="5"/>
      <c r="AD56" s="5"/>
    </row>
    <row r="57" spans="1:30" customFormat="1" ht="13.2" customHeight="1"/>
    <row r="58" spans="1:30" customFormat="1" ht="13.2" customHeight="1"/>
    <row r="59" spans="1:30" customFormat="1" ht="13.2" customHeight="1"/>
    <row r="60" spans="1:30" customFormat="1" ht="13.2" customHeight="1"/>
    <row r="61" spans="1:30" customFormat="1" ht="13.2" customHeight="1"/>
    <row r="62" spans="1:30" customFormat="1" ht="13.2" customHeight="1"/>
    <row r="63" spans="1:30" customFormat="1" ht="13.2" customHeight="1"/>
    <row r="64" spans="1:30" customFormat="1" ht="13.2" customHeight="1"/>
    <row r="65" customFormat="1" ht="13.2" customHeight="1"/>
    <row r="66" customFormat="1" ht="13.2" customHeight="1"/>
    <row r="67" customFormat="1" ht="13.2" customHeight="1"/>
    <row r="68" customFormat="1" ht="13.2" customHeight="1"/>
    <row r="69" customFormat="1" ht="13.2" customHeight="1"/>
    <row r="70" customFormat="1" ht="4.95" customHeight="1"/>
    <row r="71" customFormat="1" ht="13.2" customHeight="1"/>
    <row r="72" customFormat="1" ht="4.95" customHeight="1"/>
    <row r="73" customFormat="1" ht="10.199999999999999" customHeight="1"/>
    <row r="74" customFormat="1" ht="13.2" customHeight="1"/>
    <row r="75" customFormat="1" ht="13.2" customHeight="1"/>
    <row r="76" customFormat="1" ht="13.2" customHeight="1"/>
    <row r="77" customFormat="1" ht="13.2" customHeight="1"/>
    <row r="78" customFormat="1" ht="13.2" customHeight="1"/>
    <row r="79" customFormat="1" ht="13.2" customHeight="1"/>
    <row r="80" customFormat="1" ht="13.2" customHeight="1"/>
    <row r="81" customFormat="1" ht="13.2" customHeight="1"/>
    <row r="82" customFormat="1" ht="13.2" customHeight="1"/>
    <row r="83" customFormat="1" ht="13.2" customHeight="1"/>
    <row r="84" customFormat="1" ht="13.2" customHeight="1"/>
    <row r="85" customFormat="1" ht="5.4" customHeight="1"/>
    <row r="86" customFormat="1" ht="13.2" customHeight="1"/>
    <row r="87" customFormat="1" ht="4.95" customHeight="1"/>
    <row r="88" customFormat="1" ht="13.2" customHeight="1"/>
    <row r="89" customFormat="1" ht="13.2" customHeight="1"/>
    <row r="90" customFormat="1" ht="13.2" customHeight="1"/>
    <row r="91" customFormat="1" ht="13.2" customHeight="1"/>
    <row r="92" customFormat="1" ht="13.2" customHeight="1"/>
    <row r="93" customFormat="1" ht="13.2" customHeight="1"/>
    <row r="94" customFormat="1" ht="13.2" customHeight="1"/>
    <row r="95" customFormat="1" ht="4.95" customHeight="1"/>
    <row r="96" customFormat="1" ht="13.2" customHeight="1"/>
    <row r="97" customFormat="1" ht="4.95" customHeight="1"/>
    <row r="98" customFormat="1" ht="13.2" customHeight="1"/>
    <row r="99" customFormat="1" ht="13.2" customHeight="1"/>
    <row r="100" customFormat="1" ht="4.2" customHeight="1"/>
    <row r="101" customFormat="1" ht="4.95" customHeight="1"/>
    <row r="102" customFormat="1" ht="13.2" customHeight="1"/>
    <row r="103" customFormat="1" ht="13.2" customHeight="1"/>
    <row r="104" customFormat="1" ht="13.2" customHeight="1"/>
    <row r="105" customFormat="1" ht="13.2" customHeigh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 ht="13.2" customHeigh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 ht="13.2" customHeigh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</sheetData>
  <mergeCells count="11">
    <mergeCell ref="T5:X5"/>
    <mergeCell ref="Z6:AD6"/>
    <mergeCell ref="T6:X6"/>
    <mergeCell ref="E6:I6"/>
    <mergeCell ref="J6:O6"/>
    <mergeCell ref="B1:O1"/>
    <mergeCell ref="B2:O2"/>
    <mergeCell ref="Q1:AD1"/>
    <mergeCell ref="Q2:AD2"/>
    <mergeCell ref="B3:O3"/>
    <mergeCell ref="Q3:AD3"/>
  </mergeCells>
  <phoneticPr fontId="0" type="noConversion"/>
  <printOptions horizontalCentered="1"/>
  <pageMargins left="0.25" right="0.25" top="0.25" bottom="0.5" header="0" footer="0.25"/>
  <pageSetup scale="90" orientation="landscape" horizontalDpi="300" verticalDpi="300" r:id="rId1"/>
  <headerFooter alignWithMargins="0">
    <oddFooter>&amp;L&amp;"Palatino,Regular"&amp;9Source:  Finance and Accounting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2"/>
  <sheetViews>
    <sheetView zoomScale="75" workbookViewId="0">
      <selection activeCell="A66" sqref="A66"/>
    </sheetView>
  </sheetViews>
  <sheetFormatPr defaultColWidth="8.90625" defaultRowHeight="13.2"/>
  <cols>
    <col min="1" max="1" width="2.1796875" style="3" customWidth="1"/>
    <col min="2" max="2" width="2.81640625" style="3" customWidth="1"/>
    <col min="3" max="3" width="2" style="3" customWidth="1"/>
    <col min="4" max="4" width="33" style="3" customWidth="1"/>
    <col min="5" max="5" width="12.453125" style="5" bestFit="1" customWidth="1"/>
    <col min="6" max="6" width="1" style="5" customWidth="1"/>
    <col min="7" max="7" width="12.453125" style="5" bestFit="1" customWidth="1"/>
    <col min="8" max="8" width="1" style="5" customWidth="1"/>
    <col min="9" max="9" width="12.453125" style="5" bestFit="1" customWidth="1"/>
    <col min="10" max="10" width="1.08984375" style="3" customWidth="1"/>
    <col min="11" max="11" width="10.453125" style="3" customWidth="1"/>
    <col min="12" max="12" width="1" style="3" customWidth="1"/>
    <col min="13" max="13" width="9.36328125" style="3" bestFit="1" customWidth="1"/>
    <col min="14" max="14" width="1" style="3" customWidth="1"/>
    <col min="15" max="15" width="9.36328125" style="3" bestFit="1" customWidth="1"/>
    <col min="16" max="16" width="1" style="3" customWidth="1"/>
    <col min="17" max="18" width="1.90625" style="3" customWidth="1"/>
    <col min="19" max="19" width="32.90625" style="3" customWidth="1"/>
    <col min="20" max="20" width="10.453125" style="3" bestFit="1" customWidth="1"/>
    <col min="21" max="21" width="1" style="3" customWidth="1"/>
    <col min="22" max="22" width="9.36328125" style="3" bestFit="1" customWidth="1"/>
    <col min="23" max="23" width="1" style="3" customWidth="1"/>
    <col min="24" max="24" width="9.36328125" style="3" bestFit="1" customWidth="1"/>
    <col min="25" max="25" width="1" style="3" customWidth="1"/>
    <col min="26" max="26" width="10.453125" style="3" bestFit="1" customWidth="1"/>
    <col min="27" max="27" width="1" style="3" customWidth="1"/>
    <col min="28" max="28" width="9.36328125" style="3" bestFit="1" customWidth="1"/>
    <col min="29" max="29" width="1" style="3" customWidth="1"/>
    <col min="30" max="30" width="9.90625" style="3" customWidth="1"/>
    <col min="31" max="16384" width="8.90625" style="3"/>
  </cols>
  <sheetData>
    <row r="1" spans="1:32" customFormat="1" ht="1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4"/>
      <c r="Q1" s="65" t="s">
        <v>0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3"/>
      <c r="AF1" s="24"/>
    </row>
    <row r="2" spans="1:32" customFormat="1" ht="15">
      <c r="A2" s="1"/>
      <c r="B2" s="71" t="s">
        <v>51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14"/>
      <c r="Q2" s="65" t="s">
        <v>51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3"/>
      <c r="AF2" s="24"/>
    </row>
    <row r="3" spans="1:32" customFormat="1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14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3"/>
      <c r="AF3" s="24"/>
    </row>
    <row r="4" spans="1:32" customFormat="1" ht="6.7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customFormat="1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T5" s="68" t="s">
        <v>56</v>
      </c>
      <c r="U5" s="68"/>
      <c r="V5" s="68"/>
      <c r="W5" s="68"/>
      <c r="X5" s="68"/>
      <c r="Y5" s="3"/>
    </row>
    <row r="6" spans="1:32" customFormat="1" ht="15">
      <c r="A6" s="1"/>
      <c r="B6" s="1"/>
      <c r="C6" s="3"/>
      <c r="D6" s="3"/>
      <c r="E6" s="69" t="s">
        <v>4</v>
      </c>
      <c r="F6" s="69"/>
      <c r="G6" s="69"/>
      <c r="H6" s="69"/>
      <c r="I6" s="69"/>
      <c r="J6" s="69" t="s">
        <v>32</v>
      </c>
      <c r="K6" s="69"/>
      <c r="L6" s="69"/>
      <c r="M6" s="69"/>
      <c r="N6" s="69"/>
      <c r="O6" s="69"/>
      <c r="P6" s="12"/>
      <c r="Q6" s="12"/>
      <c r="R6" s="1"/>
      <c r="T6" s="70" t="s">
        <v>55</v>
      </c>
      <c r="U6" s="70"/>
      <c r="V6" s="70"/>
      <c r="W6" s="70"/>
      <c r="X6" s="70"/>
      <c r="Y6" s="3"/>
      <c r="Z6" s="69" t="s">
        <v>33</v>
      </c>
      <c r="AA6" s="69"/>
      <c r="AB6" s="69"/>
      <c r="AC6" s="69"/>
      <c r="AD6" s="69"/>
      <c r="AE6" s="3"/>
    </row>
    <row r="7" spans="1:32" s="19" customFormat="1" ht="6" customHeight="1">
      <c r="A7" s="16"/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R7" s="17"/>
      <c r="S7" s="17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 s="21" customFormat="1" ht="15">
      <c r="A8" s="20"/>
      <c r="B8" s="20"/>
      <c r="C8" s="20"/>
      <c r="D8" s="20"/>
      <c r="E8" s="22" t="s">
        <v>1</v>
      </c>
      <c r="F8" s="15"/>
      <c r="G8" s="23" t="s">
        <v>2</v>
      </c>
      <c r="H8" s="15"/>
      <c r="I8" s="23" t="s">
        <v>3</v>
      </c>
      <c r="J8" s="15"/>
      <c r="K8" s="23" t="s">
        <v>1</v>
      </c>
      <c r="L8" s="15"/>
      <c r="M8" s="23" t="s">
        <v>2</v>
      </c>
      <c r="N8" s="15"/>
      <c r="O8" s="23" t="s">
        <v>3</v>
      </c>
      <c r="P8" s="15"/>
      <c r="Q8" s="15"/>
      <c r="R8" s="20"/>
      <c r="S8" s="20"/>
      <c r="T8" s="23" t="s">
        <v>1</v>
      </c>
      <c r="V8" s="23" t="s">
        <v>2</v>
      </c>
      <c r="X8" s="23" t="s">
        <v>3</v>
      </c>
      <c r="Y8" s="15"/>
      <c r="Z8" s="23" t="s">
        <v>1</v>
      </c>
      <c r="AA8" s="15"/>
      <c r="AB8" s="23" t="s">
        <v>2</v>
      </c>
      <c r="AC8" s="15"/>
      <c r="AD8" s="23" t="s">
        <v>3</v>
      </c>
      <c r="AE8" s="15"/>
    </row>
    <row r="9" spans="1:32" customFormat="1" ht="6" customHeight="1">
      <c r="A9" s="11"/>
      <c r="B9" s="3"/>
      <c r="C9" s="3"/>
      <c r="D9" s="5"/>
      <c r="E9" s="5"/>
      <c r="F9" s="5"/>
      <c r="G9" s="5"/>
      <c r="H9" s="5"/>
      <c r="I9" s="2"/>
      <c r="R9" s="3"/>
      <c r="S9" s="3"/>
    </row>
    <row r="10" spans="1:32" s="2" customFormat="1" ht="13.2" customHeight="1">
      <c r="A10" s="4"/>
      <c r="B10" s="3" t="s">
        <v>5</v>
      </c>
      <c r="C10" s="3"/>
      <c r="D10" s="3"/>
      <c r="E10" s="5"/>
      <c r="F10" s="5"/>
      <c r="G10" s="5"/>
      <c r="H10" s="5"/>
      <c r="I10" s="5"/>
      <c r="K10" s="5"/>
      <c r="L10" s="5"/>
      <c r="M10" s="5"/>
      <c r="N10" s="5"/>
      <c r="O10" s="5"/>
      <c r="P10" s="5"/>
      <c r="Q10" s="3" t="s">
        <v>5</v>
      </c>
      <c r="R10" s="3"/>
      <c r="S10" s="3"/>
      <c r="T10" s="3"/>
      <c r="U10" s="5"/>
      <c r="V10" s="5"/>
      <c r="W10" s="5"/>
      <c r="X10"/>
      <c r="Y10" s="5"/>
      <c r="Z10" s="5"/>
      <c r="AA10" s="5"/>
      <c r="AB10" s="5"/>
      <c r="AC10" s="5"/>
    </row>
    <row r="11" spans="1:32" s="2" customFormat="1" ht="13.2" customHeight="1">
      <c r="A11" s="4"/>
      <c r="B11" s="3"/>
      <c r="C11" s="3" t="s">
        <v>6</v>
      </c>
      <c r="D11" s="3"/>
      <c r="E11" s="5">
        <v>80274</v>
      </c>
      <c r="F11" s="5"/>
      <c r="G11" s="34" t="s">
        <v>59</v>
      </c>
      <c r="H11" s="5"/>
      <c r="I11" s="5">
        <v>80274</v>
      </c>
      <c r="K11" s="5">
        <v>14930</v>
      </c>
      <c r="L11" s="5"/>
      <c r="M11" s="34" t="s">
        <v>59</v>
      </c>
      <c r="N11" s="5"/>
      <c r="O11" s="5">
        <v>14930</v>
      </c>
      <c r="P11" s="5"/>
      <c r="Q11" s="3"/>
      <c r="R11" s="3" t="s">
        <v>6</v>
      </c>
      <c r="S11" s="3"/>
      <c r="T11" s="5">
        <v>3584</v>
      </c>
      <c r="U11" s="5"/>
      <c r="V11" s="34" t="s">
        <v>59</v>
      </c>
      <c r="W11" s="5"/>
      <c r="X11" s="5">
        <v>3584</v>
      </c>
      <c r="Y11" s="5"/>
      <c r="Z11" s="5">
        <v>98789</v>
      </c>
      <c r="AA11" s="5"/>
      <c r="AB11" s="34" t="s">
        <v>59</v>
      </c>
      <c r="AC11" s="5"/>
      <c r="AD11" s="5">
        <v>98789</v>
      </c>
      <c r="AE11" s="5"/>
    </row>
    <row r="12" spans="1:32" s="2" customFormat="1" ht="13.2" customHeight="1">
      <c r="A12" s="4"/>
      <c r="B12" s="3"/>
      <c r="C12" s="3" t="s">
        <v>7</v>
      </c>
      <c r="D12" s="3"/>
      <c r="E12" s="5">
        <v>214420</v>
      </c>
      <c r="F12" s="5"/>
      <c r="G12" s="34" t="s">
        <v>59</v>
      </c>
      <c r="H12" s="5"/>
      <c r="I12" s="5">
        <v>214420</v>
      </c>
      <c r="K12" s="5">
        <v>95396</v>
      </c>
      <c r="L12" s="5"/>
      <c r="M12" s="34" t="s">
        <v>59</v>
      </c>
      <c r="N12" s="5"/>
      <c r="O12" s="5">
        <v>95396</v>
      </c>
      <c r="P12" s="5"/>
      <c r="Q12" s="3"/>
      <c r="R12" s="3" t="s">
        <v>7</v>
      </c>
      <c r="S12" s="3"/>
      <c r="T12" s="5">
        <v>106640</v>
      </c>
      <c r="U12" s="5"/>
      <c r="V12" s="34" t="s">
        <v>59</v>
      </c>
      <c r="W12" s="5"/>
      <c r="X12" s="5">
        <v>106640</v>
      </c>
      <c r="Y12" s="5"/>
      <c r="Z12" s="5">
        <v>416456</v>
      </c>
      <c r="AA12" s="5"/>
      <c r="AB12" s="34" t="s">
        <v>59</v>
      </c>
      <c r="AC12" s="5"/>
      <c r="AD12" s="5">
        <v>416456</v>
      </c>
      <c r="AE12" s="5"/>
    </row>
    <row r="13" spans="1:32" s="2" customFormat="1" ht="13.2" customHeight="1">
      <c r="A13" s="4"/>
      <c r="B13" s="3"/>
      <c r="C13" s="3" t="s">
        <v>8</v>
      </c>
      <c r="D13" s="3"/>
      <c r="E13" s="34" t="s">
        <v>59</v>
      </c>
      <c r="F13" s="3"/>
      <c r="G13" s="34" t="s">
        <v>59</v>
      </c>
      <c r="H13" s="3"/>
      <c r="I13" s="34" t="s">
        <v>59</v>
      </c>
      <c r="K13" s="34" t="s">
        <v>59</v>
      </c>
      <c r="L13" s="5"/>
      <c r="M13" s="34" t="s">
        <v>59</v>
      </c>
      <c r="N13" s="5"/>
      <c r="O13" s="34" t="s">
        <v>59</v>
      </c>
      <c r="P13" s="5"/>
      <c r="Q13" s="3"/>
      <c r="R13" s="3" t="s">
        <v>8</v>
      </c>
      <c r="S13" s="3"/>
      <c r="T13" s="34" t="s">
        <v>59</v>
      </c>
      <c r="U13" s="5"/>
      <c r="V13" s="5">
        <v>6362</v>
      </c>
      <c r="W13" s="5"/>
      <c r="X13" s="5">
        <v>6362</v>
      </c>
      <c r="Y13" s="5"/>
      <c r="Z13" s="34" t="s">
        <v>59</v>
      </c>
      <c r="AA13" s="5"/>
      <c r="AB13" s="5">
        <v>6362</v>
      </c>
      <c r="AC13" s="5"/>
      <c r="AD13" s="5">
        <v>6362</v>
      </c>
      <c r="AE13" s="5"/>
    </row>
    <row r="14" spans="1:32" s="2" customFormat="1" ht="13.2" customHeight="1">
      <c r="A14" s="4"/>
      <c r="B14" s="3"/>
      <c r="C14" s="3" t="s">
        <v>9</v>
      </c>
      <c r="D14" s="3"/>
      <c r="E14" s="5"/>
      <c r="F14" s="5"/>
      <c r="G14" s="5"/>
      <c r="H14" s="5"/>
      <c r="I14" s="5"/>
      <c r="K14" s="3"/>
      <c r="L14" s="3"/>
      <c r="M14" s="3"/>
      <c r="N14" s="3"/>
      <c r="O14" s="10"/>
      <c r="P14" s="5"/>
      <c r="Q14" s="3"/>
      <c r="R14" s="3" t="s">
        <v>9</v>
      </c>
      <c r="S14" s="3"/>
      <c r="T14" s="3"/>
      <c r="U14" s="3"/>
      <c r="V14" s="3"/>
      <c r="W14" s="3"/>
      <c r="X14" s="10"/>
      <c r="Y14" s="5"/>
      <c r="Z14" s="3"/>
      <c r="AA14" s="3"/>
      <c r="AB14" s="3"/>
      <c r="AC14" s="3"/>
      <c r="AD14" s="10"/>
      <c r="AE14" s="5"/>
    </row>
    <row r="15" spans="1:32" s="2" customFormat="1" ht="13.2" customHeight="1">
      <c r="A15" s="4"/>
      <c r="B15" s="3"/>
      <c r="C15" s="3"/>
      <c r="D15" s="3" t="s">
        <v>10</v>
      </c>
      <c r="E15" s="5">
        <v>311</v>
      </c>
      <c r="F15" s="5"/>
      <c r="G15" s="5">
        <v>151623</v>
      </c>
      <c r="H15" s="5"/>
      <c r="I15" s="5">
        <v>151934</v>
      </c>
      <c r="K15" s="5">
        <v>64</v>
      </c>
      <c r="L15" s="5"/>
      <c r="M15" s="5">
        <v>43845</v>
      </c>
      <c r="N15" s="5"/>
      <c r="O15" s="5">
        <v>43909</v>
      </c>
      <c r="P15" s="5"/>
      <c r="Q15" s="3"/>
      <c r="R15" s="3"/>
      <c r="S15" s="3" t="s">
        <v>10</v>
      </c>
      <c r="T15" s="34" t="s">
        <v>59</v>
      </c>
      <c r="U15" s="5"/>
      <c r="V15" s="5">
        <v>19522</v>
      </c>
      <c r="W15" s="5"/>
      <c r="X15" s="5">
        <v>19522</v>
      </c>
      <c r="Y15" s="5"/>
      <c r="Z15" s="5">
        <v>375</v>
      </c>
      <c r="AA15" s="5"/>
      <c r="AB15" s="5">
        <v>214991</v>
      </c>
      <c r="AC15" s="5"/>
      <c r="AD15" s="5">
        <v>215366</v>
      </c>
      <c r="AE15" s="5"/>
    </row>
    <row r="16" spans="1:32" s="2" customFormat="1" ht="13.2" customHeight="1">
      <c r="A16" s="4"/>
      <c r="B16" s="3"/>
      <c r="C16" s="3"/>
      <c r="D16" s="3" t="s">
        <v>11</v>
      </c>
      <c r="E16" s="5">
        <v>5262</v>
      </c>
      <c r="F16" s="5"/>
      <c r="G16" s="5">
        <v>6513</v>
      </c>
      <c r="H16" s="5"/>
      <c r="I16" s="5">
        <v>11775</v>
      </c>
      <c r="K16" s="5">
        <v>744</v>
      </c>
      <c r="L16" s="5"/>
      <c r="M16" s="5">
        <v>15150</v>
      </c>
      <c r="N16" s="5"/>
      <c r="O16" s="5">
        <v>15894</v>
      </c>
      <c r="P16" s="5"/>
      <c r="Q16" s="3"/>
      <c r="R16" s="3"/>
      <c r="S16" s="3" t="s">
        <v>11</v>
      </c>
      <c r="T16" s="34" t="s">
        <v>59</v>
      </c>
      <c r="U16" s="5"/>
      <c r="V16" s="5">
        <v>5590</v>
      </c>
      <c r="W16" s="5"/>
      <c r="X16" s="5">
        <v>5590</v>
      </c>
      <c r="Y16" s="5"/>
      <c r="Z16" s="5">
        <v>6006</v>
      </c>
      <c r="AA16" s="5"/>
      <c r="AB16" s="5">
        <v>27253</v>
      </c>
      <c r="AC16" s="5"/>
      <c r="AD16" s="5">
        <v>33259</v>
      </c>
      <c r="AE16" s="5"/>
    </row>
    <row r="17" spans="1:31" s="2" customFormat="1" ht="13.2" customHeight="1">
      <c r="A17" s="4"/>
      <c r="B17" s="3"/>
      <c r="C17" s="3"/>
      <c r="D17" s="3" t="s">
        <v>12</v>
      </c>
      <c r="E17" s="5">
        <v>8103</v>
      </c>
      <c r="F17" s="5"/>
      <c r="G17" s="5">
        <v>25198</v>
      </c>
      <c r="H17" s="5"/>
      <c r="I17" s="5">
        <v>33301</v>
      </c>
      <c r="K17" s="5">
        <v>11736</v>
      </c>
      <c r="L17" s="5"/>
      <c r="M17" s="5">
        <v>14838</v>
      </c>
      <c r="N17" s="5"/>
      <c r="O17" s="5">
        <v>26574</v>
      </c>
      <c r="P17" s="5"/>
      <c r="Q17" s="3"/>
      <c r="R17" s="3"/>
      <c r="S17" s="3" t="s">
        <v>12</v>
      </c>
      <c r="T17" s="5">
        <v>53</v>
      </c>
      <c r="U17" s="5"/>
      <c r="V17" s="5">
        <v>11430</v>
      </c>
      <c r="W17" s="5"/>
      <c r="X17" s="5">
        <v>11483</v>
      </c>
      <c r="Y17" s="5"/>
      <c r="Z17" s="5">
        <v>19892</v>
      </c>
      <c r="AA17" s="5"/>
      <c r="AB17" s="5">
        <v>51467</v>
      </c>
      <c r="AC17" s="5"/>
      <c r="AD17" s="5">
        <v>71359</v>
      </c>
      <c r="AE17" s="5"/>
    </row>
    <row r="18" spans="1:31" s="2" customFormat="1" ht="13.2" customHeight="1">
      <c r="A18" s="4"/>
      <c r="B18" s="3"/>
      <c r="C18" s="3" t="s">
        <v>13</v>
      </c>
      <c r="D18" s="3"/>
      <c r="E18" s="5">
        <v>54305</v>
      </c>
      <c r="F18" s="5"/>
      <c r="G18" s="34" t="s">
        <v>59</v>
      </c>
      <c r="H18" s="5"/>
      <c r="I18" s="5">
        <v>54305</v>
      </c>
      <c r="K18" s="5">
        <v>3560</v>
      </c>
      <c r="L18" s="5"/>
      <c r="M18" s="34" t="s">
        <v>59</v>
      </c>
      <c r="N18" s="5"/>
      <c r="O18" s="5">
        <v>3560</v>
      </c>
      <c r="P18" s="5"/>
      <c r="Q18" s="3"/>
      <c r="R18" s="3" t="s">
        <v>13</v>
      </c>
      <c r="S18" s="3"/>
      <c r="T18" s="34" t="s">
        <v>59</v>
      </c>
      <c r="U18" s="5"/>
      <c r="V18" s="34" t="s">
        <v>59</v>
      </c>
      <c r="W18" s="5"/>
      <c r="X18" s="34" t="s">
        <v>59</v>
      </c>
      <c r="Y18" s="5"/>
      <c r="Z18" s="5">
        <v>57864</v>
      </c>
      <c r="AA18" s="5"/>
      <c r="AB18" s="34" t="s">
        <v>59</v>
      </c>
      <c r="AC18" s="5"/>
      <c r="AD18" s="5">
        <v>57864</v>
      </c>
      <c r="AE18" s="5"/>
    </row>
    <row r="19" spans="1:31" s="2" customFormat="1" ht="13.2" customHeight="1">
      <c r="A19" s="4"/>
      <c r="B19" s="3"/>
      <c r="C19" s="3" t="s">
        <v>14</v>
      </c>
      <c r="D19" s="3"/>
      <c r="E19" s="5">
        <v>6551</v>
      </c>
      <c r="F19" s="5"/>
      <c r="G19" s="5">
        <v>9095</v>
      </c>
      <c r="H19" s="5"/>
      <c r="I19" s="5">
        <v>15646</v>
      </c>
      <c r="K19" s="5">
        <v>15001</v>
      </c>
      <c r="L19" s="5"/>
      <c r="M19" s="5">
        <v>1813</v>
      </c>
      <c r="N19" s="5"/>
      <c r="O19" s="5">
        <v>16814</v>
      </c>
      <c r="P19" s="5"/>
      <c r="Q19" s="3"/>
      <c r="R19" s="3" t="s">
        <v>14</v>
      </c>
      <c r="S19" s="3"/>
      <c r="T19" s="5">
        <v>3672</v>
      </c>
      <c r="U19" s="5"/>
      <c r="V19" s="5">
        <v>617</v>
      </c>
      <c r="W19" s="5"/>
      <c r="X19" s="5">
        <v>4289</v>
      </c>
      <c r="Y19" s="5"/>
      <c r="Z19" s="5">
        <v>25224</v>
      </c>
      <c r="AA19" s="5"/>
      <c r="AB19" s="5">
        <v>11524</v>
      </c>
      <c r="AC19" s="5"/>
      <c r="AD19" s="5">
        <v>36748</v>
      </c>
      <c r="AE19" s="5"/>
    </row>
    <row r="20" spans="1:31" s="2" customFormat="1" ht="13.2" customHeight="1">
      <c r="A20" s="4"/>
      <c r="B20" s="3"/>
      <c r="C20" s="3" t="s">
        <v>15</v>
      </c>
      <c r="D20" s="3"/>
      <c r="E20" s="5">
        <v>1597</v>
      </c>
      <c r="F20" s="5"/>
      <c r="G20" s="5">
        <v>3624</v>
      </c>
      <c r="H20" s="5"/>
      <c r="I20" s="5">
        <v>5221</v>
      </c>
      <c r="K20" s="5">
        <v>2282</v>
      </c>
      <c r="L20" s="5"/>
      <c r="M20" s="34" t="s">
        <v>59</v>
      </c>
      <c r="N20" s="5"/>
      <c r="O20" s="5">
        <v>2282</v>
      </c>
      <c r="P20" s="5"/>
      <c r="Q20" s="3"/>
      <c r="R20" s="3" t="s">
        <v>15</v>
      </c>
      <c r="S20" s="3"/>
      <c r="T20" s="5">
        <v>201</v>
      </c>
      <c r="U20" s="5"/>
      <c r="V20" s="5">
        <v>606</v>
      </c>
      <c r="W20" s="5"/>
      <c r="X20" s="5">
        <v>807</v>
      </c>
      <c r="Y20" s="5"/>
      <c r="Z20" s="5">
        <v>4080</v>
      </c>
      <c r="AA20" s="5"/>
      <c r="AB20" s="5">
        <v>4230</v>
      </c>
      <c r="AC20" s="5"/>
      <c r="AD20" s="5">
        <v>8310</v>
      </c>
      <c r="AE20" s="5"/>
    </row>
    <row r="21" spans="1:31" s="2" customFormat="1" ht="13.2" customHeight="1">
      <c r="A21" s="4"/>
      <c r="B21" s="3"/>
      <c r="C21" s="3" t="s">
        <v>16</v>
      </c>
      <c r="D21" s="3"/>
      <c r="E21" s="5">
        <v>2194</v>
      </c>
      <c r="F21" s="5"/>
      <c r="G21" s="5">
        <v>1899</v>
      </c>
      <c r="H21" s="5"/>
      <c r="I21" s="5">
        <v>4093</v>
      </c>
      <c r="K21" s="5">
        <v>230</v>
      </c>
      <c r="L21" s="5"/>
      <c r="M21" s="5">
        <v>34</v>
      </c>
      <c r="N21" s="5"/>
      <c r="O21" s="5">
        <v>264</v>
      </c>
      <c r="P21" s="5"/>
      <c r="Q21" s="3"/>
      <c r="R21" s="3" t="s">
        <v>16</v>
      </c>
      <c r="S21" s="3"/>
      <c r="T21" s="5">
        <v>35</v>
      </c>
      <c r="U21" s="5"/>
      <c r="V21" s="5">
        <v>41</v>
      </c>
      <c r="W21" s="5"/>
      <c r="X21" s="5">
        <v>76</v>
      </c>
      <c r="Y21" s="5"/>
      <c r="Z21" s="5">
        <v>2459</v>
      </c>
      <c r="AA21" s="5"/>
      <c r="AB21" s="5">
        <v>1974</v>
      </c>
      <c r="AC21" s="5"/>
      <c r="AD21" s="5">
        <v>4433</v>
      </c>
      <c r="AE21" s="5"/>
    </row>
    <row r="22" spans="1:31" s="2" customFormat="1" ht="13.2" customHeight="1">
      <c r="A22" s="4"/>
      <c r="B22" s="3"/>
      <c r="C22" s="3" t="s">
        <v>17</v>
      </c>
      <c r="D22" s="3"/>
      <c r="E22" s="34" t="s">
        <v>59</v>
      </c>
      <c r="F22" s="5"/>
      <c r="G22" s="34" t="s">
        <v>59</v>
      </c>
      <c r="H22" s="5"/>
      <c r="I22" s="34" t="s">
        <v>59</v>
      </c>
      <c r="K22" s="34" t="s">
        <v>59</v>
      </c>
      <c r="L22" s="5"/>
      <c r="M22" s="34" t="s">
        <v>59</v>
      </c>
      <c r="N22" s="5"/>
      <c r="O22" s="34" t="s">
        <v>59</v>
      </c>
      <c r="P22" s="5"/>
      <c r="Q22" s="3"/>
      <c r="R22" s="3" t="s">
        <v>17</v>
      </c>
      <c r="S22" s="3"/>
      <c r="T22" s="34" t="s">
        <v>59</v>
      </c>
      <c r="U22" s="5"/>
      <c r="V22" s="34" t="s">
        <v>59</v>
      </c>
      <c r="W22" s="5"/>
      <c r="X22" s="34" t="s">
        <v>59</v>
      </c>
      <c r="Y22" s="30" t="s">
        <v>54</v>
      </c>
      <c r="Z22" s="34" t="s">
        <v>59</v>
      </c>
      <c r="AA22" s="5"/>
      <c r="AB22" s="34" t="s">
        <v>59</v>
      </c>
      <c r="AC22" s="5"/>
      <c r="AD22" s="34" t="s">
        <v>59</v>
      </c>
      <c r="AE22" s="5"/>
    </row>
    <row r="23" spans="1:31" s="2" customFormat="1" ht="4.2" customHeight="1">
      <c r="A23" s="4"/>
      <c r="B23" s="3"/>
      <c r="C23" s="3"/>
      <c r="D23" s="3"/>
      <c r="E23" s="5" t="s">
        <v>18</v>
      </c>
      <c r="F23" s="5"/>
      <c r="G23" s="5" t="s">
        <v>18</v>
      </c>
      <c r="H23" s="5"/>
      <c r="I23" s="5" t="s">
        <v>18</v>
      </c>
      <c r="K23" s="5" t="s">
        <v>18</v>
      </c>
      <c r="L23" s="5"/>
      <c r="M23" s="5" t="s">
        <v>18</v>
      </c>
      <c r="N23" s="5"/>
      <c r="O23" s="5" t="s">
        <v>18</v>
      </c>
      <c r="P23" s="5"/>
      <c r="Q23" s="3"/>
      <c r="R23" s="3"/>
      <c r="S23" s="3"/>
      <c r="T23" s="5" t="s">
        <v>18</v>
      </c>
      <c r="U23" s="5"/>
      <c r="V23" s="5" t="s">
        <v>18</v>
      </c>
      <c r="W23" s="5"/>
      <c r="X23" s="5" t="s">
        <v>18</v>
      </c>
      <c r="Y23" s="5"/>
      <c r="Z23" s="5" t="s">
        <v>18</v>
      </c>
      <c r="AA23" s="5"/>
      <c r="AB23" s="5" t="s">
        <v>18</v>
      </c>
      <c r="AC23" s="5"/>
      <c r="AD23" s="5" t="s">
        <v>18</v>
      </c>
      <c r="AE23" s="5"/>
    </row>
    <row r="24" spans="1:31" s="2" customFormat="1" ht="13.2" customHeight="1">
      <c r="A24" s="4"/>
      <c r="B24" s="3" t="s">
        <v>34</v>
      </c>
      <c r="C24" s="3"/>
      <c r="D24" s="3"/>
      <c r="E24" s="5">
        <v>373017</v>
      </c>
      <c r="F24" s="5"/>
      <c r="G24" s="5">
        <v>197952</v>
      </c>
      <c r="H24" s="5"/>
      <c r="I24" s="5">
        <v>570969</v>
      </c>
      <c r="K24" s="5">
        <v>143943</v>
      </c>
      <c r="L24" s="5"/>
      <c r="M24" s="5">
        <v>75680</v>
      </c>
      <c r="N24" s="5"/>
      <c r="O24" s="5">
        <v>219623</v>
      </c>
      <c r="P24" s="5"/>
      <c r="Q24" s="3" t="s">
        <v>34</v>
      </c>
      <c r="R24" s="3"/>
      <c r="S24" s="3"/>
      <c r="T24" s="5">
        <v>114185</v>
      </c>
      <c r="U24" s="5"/>
      <c r="V24" s="5">
        <v>44168</v>
      </c>
      <c r="W24" s="5"/>
      <c r="X24" s="5">
        <v>158353</v>
      </c>
      <c r="Y24" s="5"/>
      <c r="Z24" s="5">
        <v>631145</v>
      </c>
      <c r="AA24" s="5"/>
      <c r="AB24" s="5">
        <v>317801</v>
      </c>
      <c r="AC24" s="5"/>
      <c r="AD24" s="5">
        <v>948946</v>
      </c>
      <c r="AE24" s="5"/>
    </row>
    <row r="25" spans="1:31" s="2" customFormat="1" ht="4.2" customHeight="1">
      <c r="A25" s="4"/>
      <c r="B25" s="3"/>
      <c r="C25" s="3"/>
      <c r="D25" s="3"/>
      <c r="E25" s="5" t="s">
        <v>18</v>
      </c>
      <c r="F25" s="5"/>
      <c r="G25" s="5" t="s">
        <v>18</v>
      </c>
      <c r="H25" s="5"/>
      <c r="I25" s="5" t="s">
        <v>18</v>
      </c>
      <c r="K25" s="5" t="s">
        <v>18</v>
      </c>
      <c r="L25" s="5"/>
      <c r="M25" s="5" t="s">
        <v>18</v>
      </c>
      <c r="N25" s="5"/>
      <c r="O25" s="5" t="s">
        <v>18</v>
      </c>
      <c r="P25" s="5"/>
      <c r="Q25" s="3"/>
      <c r="R25" s="3"/>
      <c r="S25" s="3"/>
      <c r="T25" s="5" t="s">
        <v>18</v>
      </c>
      <c r="U25" s="5"/>
      <c r="V25" s="5" t="s">
        <v>18</v>
      </c>
      <c r="W25" s="5"/>
      <c r="X25" s="5" t="s">
        <v>18</v>
      </c>
      <c r="Y25" s="5"/>
      <c r="Z25" s="5" t="s">
        <v>18</v>
      </c>
      <c r="AA25" s="5"/>
      <c r="AB25" s="5" t="s">
        <v>18</v>
      </c>
      <c r="AC25" s="5"/>
      <c r="AD25" s="5" t="s">
        <v>18</v>
      </c>
      <c r="AE25" s="5"/>
    </row>
    <row r="26" spans="1:31" s="2" customFormat="1" ht="6" customHeight="1">
      <c r="A26" s="4"/>
      <c r="B26" s="3"/>
      <c r="C26" s="3"/>
      <c r="D26" s="3"/>
      <c r="E26" s="5"/>
      <c r="F26" s="5"/>
      <c r="G26" s="5"/>
      <c r="H26" s="5"/>
      <c r="I26" s="5"/>
      <c r="K26" s="5"/>
      <c r="L26" s="5"/>
      <c r="M26" s="5"/>
      <c r="N26" s="5"/>
      <c r="O26" s="5"/>
      <c r="P26" s="5"/>
      <c r="Q26" s="3"/>
      <c r="R26" s="3"/>
      <c r="S26" s="3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s="2" customFormat="1" ht="13.2" customHeight="1">
      <c r="A27" s="4"/>
      <c r="B27" s="3" t="s">
        <v>35</v>
      </c>
      <c r="C27" s="3"/>
      <c r="D27" s="3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3" t="s">
        <v>35</v>
      </c>
      <c r="R27" s="3"/>
      <c r="S27" s="3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s="2" customFormat="1" ht="13.2" customHeight="1">
      <c r="A28" s="4"/>
      <c r="B28" s="3"/>
      <c r="C28" s="3" t="s">
        <v>19</v>
      </c>
      <c r="D28" s="3"/>
      <c r="E28" s="5">
        <v>146607</v>
      </c>
      <c r="F28" s="5"/>
      <c r="G28" s="5">
        <v>3669</v>
      </c>
      <c r="H28" s="5"/>
      <c r="I28" s="5">
        <v>150276</v>
      </c>
      <c r="K28" s="5">
        <v>118767</v>
      </c>
      <c r="L28" s="5"/>
      <c r="M28" s="5">
        <v>13123</v>
      </c>
      <c r="N28" s="5"/>
      <c r="O28" s="5">
        <v>131890</v>
      </c>
      <c r="P28" s="5"/>
      <c r="Q28" s="3"/>
      <c r="R28" s="3" t="s">
        <v>19</v>
      </c>
      <c r="S28" s="3"/>
      <c r="T28" s="5">
        <v>13394</v>
      </c>
      <c r="U28" s="5"/>
      <c r="V28" s="5">
        <v>487</v>
      </c>
      <c r="W28" s="5"/>
      <c r="X28" s="5">
        <v>13881</v>
      </c>
      <c r="Y28" s="5"/>
      <c r="Z28" s="5">
        <v>278767</v>
      </c>
      <c r="AA28" s="5"/>
      <c r="AB28" s="5">
        <v>17279</v>
      </c>
      <c r="AC28" s="5"/>
      <c r="AD28" s="5">
        <v>296046</v>
      </c>
      <c r="AE28" s="5"/>
    </row>
    <row r="29" spans="1:31" s="2" customFormat="1" ht="13.2" customHeight="1">
      <c r="A29" s="4"/>
      <c r="B29" s="3"/>
      <c r="C29" s="3" t="s">
        <v>20</v>
      </c>
      <c r="D29" s="3"/>
      <c r="E29" s="5">
        <v>32967</v>
      </c>
      <c r="F29" s="5"/>
      <c r="G29" s="5">
        <v>55245</v>
      </c>
      <c r="H29" s="5"/>
      <c r="I29" s="5">
        <v>88212</v>
      </c>
      <c r="K29" s="5">
        <v>24408</v>
      </c>
      <c r="L29" s="5"/>
      <c r="M29" s="5">
        <v>40473</v>
      </c>
      <c r="N29" s="5"/>
      <c r="O29" s="5">
        <v>64881</v>
      </c>
      <c r="P29" s="5"/>
      <c r="Q29" s="3"/>
      <c r="R29" s="3" t="s">
        <v>20</v>
      </c>
      <c r="S29" s="3"/>
      <c r="T29" s="5">
        <v>63813</v>
      </c>
      <c r="U29" s="5"/>
      <c r="V29" s="5">
        <v>31572</v>
      </c>
      <c r="W29" s="5"/>
      <c r="X29" s="5">
        <v>95385</v>
      </c>
      <c r="Y29" s="5"/>
      <c r="Z29" s="5">
        <v>121188</v>
      </c>
      <c r="AA29" s="5"/>
      <c r="AB29" s="5">
        <v>127290</v>
      </c>
      <c r="AC29" s="5"/>
      <c r="AD29" s="5">
        <v>248478</v>
      </c>
      <c r="AE29" s="5"/>
    </row>
    <row r="30" spans="1:31" s="2" customFormat="1" ht="13.2" customHeight="1">
      <c r="A30" s="4"/>
      <c r="B30" s="3"/>
      <c r="C30" s="3" t="s">
        <v>21</v>
      </c>
      <c r="D30" s="3"/>
      <c r="E30" s="5">
        <v>2134</v>
      </c>
      <c r="F30" s="5"/>
      <c r="G30" s="5">
        <v>2815</v>
      </c>
      <c r="H30" s="5"/>
      <c r="I30" s="5">
        <v>4948599</v>
      </c>
      <c r="K30" s="5">
        <v>28235</v>
      </c>
      <c r="L30" s="5"/>
      <c r="M30" s="5">
        <v>14811</v>
      </c>
      <c r="N30" s="5"/>
      <c r="O30" s="5">
        <v>43046</v>
      </c>
      <c r="P30" s="5"/>
      <c r="Q30" s="3"/>
      <c r="R30" s="3" t="s">
        <v>21</v>
      </c>
      <c r="S30" s="3"/>
      <c r="T30" s="5">
        <v>22268</v>
      </c>
      <c r="U30" s="5"/>
      <c r="V30" s="5">
        <v>11339</v>
      </c>
      <c r="W30" s="5"/>
      <c r="X30" s="5">
        <v>33607392</v>
      </c>
      <c r="Y30" s="5"/>
      <c r="Z30" s="5">
        <v>52637</v>
      </c>
      <c r="AA30" s="5"/>
      <c r="AB30" s="5">
        <v>28965</v>
      </c>
      <c r="AC30" s="5"/>
      <c r="AD30" s="5">
        <v>81602154</v>
      </c>
      <c r="AE30" s="5"/>
    </row>
    <row r="31" spans="1:31" s="2" customFormat="1" ht="13.2" customHeight="1">
      <c r="A31" s="4"/>
      <c r="B31" s="3"/>
      <c r="C31" s="3" t="s">
        <v>22</v>
      </c>
      <c r="D31" s="3"/>
      <c r="E31" s="5">
        <v>51279</v>
      </c>
      <c r="F31" s="5"/>
      <c r="G31" s="5">
        <v>5633</v>
      </c>
      <c r="H31" s="5"/>
      <c r="I31" s="5">
        <v>56912</v>
      </c>
      <c r="K31" s="5">
        <v>10726</v>
      </c>
      <c r="L31" s="5"/>
      <c r="M31" s="5">
        <v>133</v>
      </c>
      <c r="N31" s="5"/>
      <c r="O31" s="5">
        <v>10859</v>
      </c>
      <c r="P31" s="5"/>
      <c r="Q31" s="3"/>
      <c r="R31" s="3" t="s">
        <v>22</v>
      </c>
      <c r="S31" s="3"/>
      <c r="T31" s="34" t="s">
        <v>59</v>
      </c>
      <c r="U31" s="5"/>
      <c r="V31" s="34" t="s">
        <v>59</v>
      </c>
      <c r="W31" s="5"/>
      <c r="X31" s="34" t="s">
        <v>59</v>
      </c>
      <c r="Y31" s="5"/>
      <c r="Z31" s="5">
        <v>62005</v>
      </c>
      <c r="AA31" s="5"/>
      <c r="AB31" s="5">
        <v>5766</v>
      </c>
      <c r="AC31" s="5"/>
      <c r="AD31" s="5">
        <v>67771</v>
      </c>
      <c r="AE31" s="5"/>
    </row>
    <row r="32" spans="1:31" s="2" customFormat="1" ht="13.2" customHeight="1">
      <c r="A32" s="4"/>
      <c r="B32" s="3"/>
      <c r="C32" s="3" t="s">
        <v>23</v>
      </c>
      <c r="D32" s="3"/>
      <c r="E32" s="5">
        <v>23029</v>
      </c>
      <c r="F32" s="5"/>
      <c r="G32" s="5">
        <v>2334</v>
      </c>
      <c r="H32" s="5"/>
      <c r="I32" s="5">
        <v>25363</v>
      </c>
      <c r="K32" s="34" t="s">
        <v>59</v>
      </c>
      <c r="L32" s="5"/>
      <c r="M32" s="5">
        <v>275</v>
      </c>
      <c r="N32" s="5"/>
      <c r="O32" s="5">
        <v>275</v>
      </c>
      <c r="P32" s="5"/>
      <c r="Q32" s="3"/>
      <c r="R32" s="3" t="s">
        <v>23</v>
      </c>
      <c r="S32" s="3"/>
      <c r="T32" s="5">
        <v>140</v>
      </c>
      <c r="U32" s="5"/>
      <c r="V32" s="34" t="s">
        <v>59</v>
      </c>
      <c r="W32" s="5"/>
      <c r="X32" s="5">
        <v>140</v>
      </c>
      <c r="Y32" s="5"/>
      <c r="Z32" s="5">
        <v>23029</v>
      </c>
      <c r="AA32" s="5"/>
      <c r="AB32" s="5">
        <v>2609</v>
      </c>
      <c r="AC32" s="5"/>
      <c r="AD32" s="5">
        <v>25638528</v>
      </c>
      <c r="AE32" s="5"/>
    </row>
    <row r="33" spans="1:31" s="2" customFormat="1" ht="13.2" customHeight="1">
      <c r="A33" s="4"/>
      <c r="B33" s="3"/>
      <c r="C33" s="3" t="s">
        <v>24</v>
      </c>
      <c r="D33" s="3"/>
      <c r="E33" s="5">
        <v>29485</v>
      </c>
      <c r="F33" s="5"/>
      <c r="G33" s="5">
        <v>2058</v>
      </c>
      <c r="H33" s="5"/>
      <c r="I33" s="5">
        <v>31543</v>
      </c>
      <c r="K33" s="5">
        <v>20093</v>
      </c>
      <c r="L33" s="5"/>
      <c r="M33" s="34" t="s">
        <v>59</v>
      </c>
      <c r="N33" s="5"/>
      <c r="O33" s="5">
        <v>20093</v>
      </c>
      <c r="P33" s="5"/>
      <c r="Q33" s="3"/>
      <c r="R33" s="3" t="s">
        <v>24</v>
      </c>
      <c r="S33" s="3"/>
      <c r="T33" s="5">
        <v>7530</v>
      </c>
      <c r="U33" s="5"/>
      <c r="V33" s="5">
        <v>1538</v>
      </c>
      <c r="W33" s="5"/>
      <c r="X33" s="5">
        <v>9068</v>
      </c>
      <c r="Y33" s="5"/>
      <c r="Z33" s="5">
        <v>57108</v>
      </c>
      <c r="AA33" s="5"/>
      <c r="AB33" s="5">
        <v>3596</v>
      </c>
      <c r="AC33" s="5"/>
      <c r="AD33" s="5">
        <v>60704</v>
      </c>
      <c r="AE33" s="5"/>
    </row>
    <row r="34" spans="1:31" s="2" customFormat="1" ht="13.2" customHeight="1">
      <c r="A34" s="4"/>
      <c r="B34" s="3"/>
      <c r="C34" s="3" t="s">
        <v>25</v>
      </c>
      <c r="D34" s="3"/>
      <c r="E34" s="5">
        <v>26814</v>
      </c>
      <c r="F34" s="5"/>
      <c r="G34" s="5">
        <v>9</v>
      </c>
      <c r="H34" s="5"/>
      <c r="I34" s="5">
        <v>26823</v>
      </c>
      <c r="K34" s="5">
        <v>11375</v>
      </c>
      <c r="L34" s="5"/>
      <c r="M34" s="34" t="s">
        <v>59</v>
      </c>
      <c r="N34" s="5"/>
      <c r="O34" s="5">
        <v>11375</v>
      </c>
      <c r="P34" s="5"/>
      <c r="Q34" s="3"/>
      <c r="R34" s="3" t="s">
        <v>25</v>
      </c>
      <c r="S34" s="3"/>
      <c r="T34" s="5">
        <v>7700</v>
      </c>
      <c r="U34" s="5"/>
      <c r="V34" s="5">
        <v>744</v>
      </c>
      <c r="W34" s="5"/>
      <c r="X34" s="5">
        <v>8444</v>
      </c>
      <c r="Y34" s="5"/>
      <c r="Z34" s="5">
        <v>45889</v>
      </c>
      <c r="AA34" s="5"/>
      <c r="AB34" s="5">
        <v>752</v>
      </c>
      <c r="AC34" s="5"/>
      <c r="AD34" s="5">
        <v>46641</v>
      </c>
      <c r="AE34" s="5"/>
    </row>
    <row r="35" spans="1:31" s="2" customFormat="1" ht="13.2" customHeight="1">
      <c r="A35" s="4"/>
      <c r="B35" s="3"/>
      <c r="C35" s="3" t="s">
        <v>26</v>
      </c>
      <c r="D35" s="3"/>
      <c r="E35" s="5">
        <v>6664</v>
      </c>
      <c r="F35" s="5"/>
      <c r="G35" s="5">
        <v>114018</v>
      </c>
      <c r="H35" s="5"/>
      <c r="I35" s="5">
        <v>120682</v>
      </c>
      <c r="K35" s="5">
        <v>20</v>
      </c>
      <c r="L35" s="5"/>
      <c r="M35" s="5">
        <v>1263</v>
      </c>
      <c r="N35" s="5"/>
      <c r="O35" s="5">
        <v>1283</v>
      </c>
      <c r="P35" s="5"/>
      <c r="Q35" s="3"/>
      <c r="R35" s="3" t="s">
        <v>26</v>
      </c>
      <c r="S35" s="3"/>
      <c r="T35" s="34" t="s">
        <v>59</v>
      </c>
      <c r="U35" s="5"/>
      <c r="V35" s="34" t="s">
        <v>59</v>
      </c>
      <c r="W35" s="5"/>
      <c r="X35" s="34" t="s">
        <v>59</v>
      </c>
      <c r="Y35" s="5"/>
      <c r="Z35" s="5">
        <v>6684</v>
      </c>
      <c r="AA35" s="5"/>
      <c r="AB35" s="5">
        <v>115280</v>
      </c>
      <c r="AC35" s="5"/>
      <c r="AD35" s="5">
        <v>121964</v>
      </c>
      <c r="AE35" s="5"/>
    </row>
    <row r="36" spans="1:31" s="2" customFormat="1" ht="13.2" customHeight="1">
      <c r="A36" s="4"/>
      <c r="B36" s="3"/>
      <c r="C36" s="3" t="s">
        <v>27</v>
      </c>
      <c r="D36" s="3"/>
      <c r="E36" s="5">
        <v>53746</v>
      </c>
      <c r="F36" s="5"/>
      <c r="G36" s="34" t="s">
        <v>59</v>
      </c>
      <c r="H36" s="5"/>
      <c r="I36" s="5">
        <v>53746</v>
      </c>
      <c r="K36" s="5">
        <v>8938</v>
      </c>
      <c r="L36" s="5"/>
      <c r="M36" s="34" t="s">
        <v>59</v>
      </c>
      <c r="N36" s="5"/>
      <c r="O36" s="5">
        <v>8938</v>
      </c>
      <c r="P36" s="5"/>
      <c r="Q36" s="3"/>
      <c r="R36" s="3" t="s">
        <v>27</v>
      </c>
      <c r="S36" s="3"/>
      <c r="T36" s="5">
        <v>40</v>
      </c>
      <c r="U36" s="5"/>
      <c r="V36" s="34" t="s">
        <v>59</v>
      </c>
      <c r="W36" s="5"/>
      <c r="X36" s="5">
        <v>40</v>
      </c>
      <c r="Y36" s="5"/>
      <c r="Z36" s="5">
        <v>62724</v>
      </c>
      <c r="AA36" s="5"/>
      <c r="AB36" s="34" t="s">
        <v>59</v>
      </c>
      <c r="AC36" s="5"/>
      <c r="AD36" s="5">
        <v>62724</v>
      </c>
      <c r="AE36" s="5"/>
    </row>
    <row r="37" spans="1:31" s="2" customFormat="1" ht="13.2" customHeight="1">
      <c r="A37" s="4"/>
      <c r="B37" s="3"/>
      <c r="C37" s="3" t="s">
        <v>28</v>
      </c>
      <c r="D37" s="3"/>
      <c r="E37" s="5">
        <v>122</v>
      </c>
      <c r="F37" s="5"/>
      <c r="G37" s="34" t="s">
        <v>59</v>
      </c>
      <c r="H37" s="5"/>
      <c r="I37" s="5">
        <v>122</v>
      </c>
      <c r="K37" s="34" t="s">
        <v>59</v>
      </c>
      <c r="L37" s="5"/>
      <c r="M37" s="34" t="s">
        <v>59</v>
      </c>
      <c r="N37" s="5"/>
      <c r="O37" s="34" t="s">
        <v>59</v>
      </c>
      <c r="P37" s="5"/>
      <c r="Q37" s="3"/>
      <c r="R37" s="3" t="s">
        <v>28</v>
      </c>
      <c r="S37" s="3"/>
      <c r="T37" s="34" t="s">
        <v>59</v>
      </c>
      <c r="U37" s="5"/>
      <c r="V37" s="34" t="s">
        <v>59</v>
      </c>
      <c r="W37" s="5"/>
      <c r="X37" s="34" t="s">
        <v>59</v>
      </c>
      <c r="Y37" s="5"/>
      <c r="Z37" s="5">
        <v>122</v>
      </c>
      <c r="AA37" s="5"/>
      <c r="AB37" s="34" t="s">
        <v>59</v>
      </c>
      <c r="AC37" s="5"/>
      <c r="AD37" s="5">
        <v>122</v>
      </c>
      <c r="AE37" s="5"/>
    </row>
    <row r="38" spans="1:31" s="2" customFormat="1" ht="4.5" customHeight="1">
      <c r="A38" s="4"/>
      <c r="B38" s="3"/>
      <c r="C38" s="3"/>
      <c r="D38" s="3"/>
      <c r="E38" s="5" t="s">
        <v>18</v>
      </c>
      <c r="F38" s="5"/>
      <c r="G38" s="5" t="s">
        <v>18</v>
      </c>
      <c r="H38" s="5"/>
      <c r="I38" s="5" t="s">
        <v>18</v>
      </c>
      <c r="K38" s="5" t="s">
        <v>18</v>
      </c>
      <c r="L38" s="5"/>
      <c r="M38" s="5" t="s">
        <v>18</v>
      </c>
      <c r="N38" s="5"/>
      <c r="O38" s="5" t="s">
        <v>18</v>
      </c>
      <c r="P38" s="5"/>
      <c r="Q38" s="3"/>
      <c r="R38" s="3"/>
      <c r="S38" s="3"/>
      <c r="T38" s="5" t="s">
        <v>18</v>
      </c>
      <c r="U38" s="5"/>
      <c r="V38" s="5" t="s">
        <v>18</v>
      </c>
      <c r="W38" s="5"/>
      <c r="X38" s="5" t="s">
        <v>18</v>
      </c>
      <c r="Y38" s="5"/>
      <c r="Z38" s="5" t="s">
        <v>18</v>
      </c>
      <c r="AA38" s="5"/>
      <c r="AB38" s="5" t="s">
        <v>18</v>
      </c>
      <c r="AC38" s="5"/>
      <c r="AD38" s="5" t="s">
        <v>18</v>
      </c>
      <c r="AE38" s="5"/>
    </row>
    <row r="39" spans="1:31" s="2" customFormat="1">
      <c r="A39" s="4"/>
      <c r="B39" s="3" t="s">
        <v>36</v>
      </c>
      <c r="C39" s="3"/>
      <c r="D39" s="3"/>
      <c r="E39" s="5">
        <v>372847</v>
      </c>
      <c r="F39" s="5"/>
      <c r="G39" s="5">
        <v>185781</v>
      </c>
      <c r="H39" s="5"/>
      <c r="I39" s="5">
        <v>5502278</v>
      </c>
      <c r="K39" s="5">
        <v>222562</v>
      </c>
      <c r="L39" s="5"/>
      <c r="M39" s="5">
        <v>70078</v>
      </c>
      <c r="N39" s="5"/>
      <c r="O39" s="5">
        <v>292640</v>
      </c>
      <c r="P39" s="5"/>
      <c r="Q39" s="3" t="s">
        <v>36</v>
      </c>
      <c r="R39" s="3"/>
      <c r="S39" s="3"/>
      <c r="T39" s="5">
        <v>114745</v>
      </c>
      <c r="U39" s="5"/>
      <c r="V39" s="5">
        <v>45680</v>
      </c>
      <c r="W39" s="5"/>
      <c r="X39" s="5">
        <v>160425</v>
      </c>
      <c r="Y39" s="5"/>
      <c r="Z39" s="5">
        <v>710153</v>
      </c>
      <c r="AA39" s="5"/>
      <c r="AB39" s="5">
        <v>301537</v>
      </c>
      <c r="AC39" s="5"/>
      <c r="AD39" s="5">
        <v>1011690</v>
      </c>
      <c r="AE39" s="5"/>
    </row>
    <row r="40" spans="1:31" s="2" customFormat="1" ht="4.5" customHeight="1">
      <c r="A40" s="11"/>
      <c r="B40" s="3"/>
      <c r="C40" s="3"/>
      <c r="D40" s="3"/>
      <c r="E40" s="5" t="s">
        <v>18</v>
      </c>
      <c r="F40" s="5"/>
      <c r="G40" s="5" t="s">
        <v>18</v>
      </c>
      <c r="H40" s="5"/>
      <c r="I40" s="5" t="s">
        <v>18</v>
      </c>
      <c r="K40" s="5" t="s">
        <v>18</v>
      </c>
      <c r="L40" s="5"/>
      <c r="M40" s="5" t="s">
        <v>18</v>
      </c>
      <c r="N40" s="5"/>
      <c r="O40" s="5" t="s">
        <v>18</v>
      </c>
      <c r="P40" s="5"/>
      <c r="Q40" s="3"/>
      <c r="R40" s="3"/>
      <c r="S40" s="3"/>
      <c r="T40" s="5" t="s">
        <v>18</v>
      </c>
      <c r="U40" s="5"/>
      <c r="V40" s="5" t="s">
        <v>18</v>
      </c>
      <c r="W40" s="5"/>
      <c r="X40" s="5" t="s">
        <v>18</v>
      </c>
      <c r="Y40" s="5"/>
      <c r="Z40" s="5" t="s">
        <v>18</v>
      </c>
      <c r="AA40" s="5"/>
      <c r="AB40" s="5" t="s">
        <v>18</v>
      </c>
      <c r="AC40" s="5"/>
      <c r="AD40" s="5" t="s">
        <v>18</v>
      </c>
      <c r="AE40" s="5"/>
    </row>
    <row r="41" spans="1:31" s="2" customFormat="1" ht="6" customHeight="1">
      <c r="A41" s="4"/>
      <c r="B41" s="3"/>
      <c r="C41" s="3"/>
      <c r="D41" s="3"/>
      <c r="E41" s="5"/>
      <c r="F41" s="5"/>
      <c r="G41" s="5"/>
      <c r="H41" s="5"/>
      <c r="I41" s="5"/>
      <c r="K41" s="5"/>
      <c r="L41" s="5"/>
      <c r="M41" s="5"/>
      <c r="N41" s="5"/>
      <c r="O41" s="5"/>
      <c r="P41" s="5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s="2" customFormat="1" ht="13.2" customHeight="1">
      <c r="A42" s="4"/>
      <c r="B42" s="3" t="s">
        <v>37</v>
      </c>
      <c r="C42" s="3"/>
      <c r="D42" s="3"/>
      <c r="E42" s="5"/>
      <c r="F42" s="5"/>
      <c r="G42" s="5"/>
      <c r="H42" s="5"/>
      <c r="I42" s="5"/>
      <c r="K42" s="5"/>
      <c r="L42" s="5"/>
      <c r="M42" s="5"/>
      <c r="N42" s="5"/>
      <c r="O42" s="5"/>
      <c r="P42" s="5"/>
      <c r="Q42" s="3" t="s">
        <v>37</v>
      </c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s="2" customFormat="1" ht="13.2" customHeight="1">
      <c r="A43" s="4"/>
      <c r="B43" s="3"/>
      <c r="C43" s="3" t="s">
        <v>29</v>
      </c>
      <c r="D43" s="3"/>
      <c r="E43" s="5">
        <v>-6297</v>
      </c>
      <c r="F43" s="5"/>
      <c r="G43" s="34" t="s">
        <v>59</v>
      </c>
      <c r="H43" s="5"/>
      <c r="I43" s="5">
        <v>-6297</v>
      </c>
      <c r="K43" s="34" t="s">
        <v>59</v>
      </c>
      <c r="L43" s="5"/>
      <c r="M43" s="34" t="s">
        <v>59</v>
      </c>
      <c r="N43" s="5"/>
      <c r="O43" s="34" t="s">
        <v>59</v>
      </c>
      <c r="P43" s="5"/>
      <c r="Q43" s="3"/>
      <c r="R43" s="3" t="s">
        <v>29</v>
      </c>
      <c r="S43" s="3"/>
      <c r="T43" s="34" t="s">
        <v>59</v>
      </c>
      <c r="U43" s="5"/>
      <c r="V43" s="34" t="s">
        <v>59</v>
      </c>
      <c r="W43" s="5"/>
      <c r="X43" s="34" t="s">
        <v>59</v>
      </c>
      <c r="Y43" s="5"/>
      <c r="Z43" s="5">
        <v>-6297</v>
      </c>
      <c r="AA43" s="5"/>
      <c r="AB43" s="34" t="s">
        <v>59</v>
      </c>
      <c r="AC43" s="5"/>
      <c r="AD43" s="5">
        <v>-6297</v>
      </c>
      <c r="AE43" s="5"/>
    </row>
    <row r="44" spans="1:31" s="2" customFormat="1" ht="13.2" customHeight="1">
      <c r="A44" s="4"/>
      <c r="B44" s="3"/>
      <c r="C44" s="3" t="s">
        <v>30</v>
      </c>
      <c r="D44" s="3"/>
      <c r="E44" s="5">
        <v>2451</v>
      </c>
      <c r="F44" s="5"/>
      <c r="G44" s="5">
        <v>-5940</v>
      </c>
      <c r="H44" s="5"/>
      <c r="I44" s="5">
        <v>-3489</v>
      </c>
      <c r="K44" s="5">
        <v>6859</v>
      </c>
      <c r="L44" s="5"/>
      <c r="M44" s="5">
        <v>-7668</v>
      </c>
      <c r="N44" s="5"/>
      <c r="O44" s="5">
        <v>-809</v>
      </c>
      <c r="P44" s="5"/>
      <c r="Q44" s="3"/>
      <c r="R44" s="3" t="s">
        <v>30</v>
      </c>
      <c r="S44" s="3"/>
      <c r="T44" s="5">
        <v>-431</v>
      </c>
      <c r="U44" s="5"/>
      <c r="V44" s="5">
        <v>-185</v>
      </c>
      <c r="W44" s="5"/>
      <c r="X44" s="5">
        <v>-616</v>
      </c>
      <c r="Y44" s="5"/>
      <c r="Z44" s="5">
        <v>8880</v>
      </c>
      <c r="AA44" s="5"/>
      <c r="AB44" s="5">
        <v>-13793</v>
      </c>
      <c r="AC44" s="5"/>
      <c r="AD44" s="5">
        <v>-4913</v>
      </c>
      <c r="AE44" s="5"/>
    </row>
    <row r="45" spans="1:31" s="2" customFormat="1" ht="13.2" customHeight="1">
      <c r="A45" s="4"/>
      <c r="B45" s="3"/>
      <c r="C45" s="3" t="s">
        <v>31</v>
      </c>
      <c r="D45" s="3"/>
      <c r="E45" s="34" t="s">
        <v>59</v>
      </c>
      <c r="F45" s="5"/>
      <c r="G45" s="5">
        <v>-215</v>
      </c>
      <c r="H45" s="5"/>
      <c r="I45" s="5">
        <v>-215</v>
      </c>
      <c r="K45" s="34" t="s">
        <v>59</v>
      </c>
      <c r="L45" s="5"/>
      <c r="M45" s="34" t="s">
        <v>59</v>
      </c>
      <c r="N45" s="5"/>
      <c r="O45" s="34" t="s">
        <v>59</v>
      </c>
      <c r="P45" s="5"/>
      <c r="Q45" s="3"/>
      <c r="R45" s="3" t="s">
        <v>31</v>
      </c>
      <c r="S45" s="3"/>
      <c r="T45" s="34" t="s">
        <v>59</v>
      </c>
      <c r="U45" s="5"/>
      <c r="V45" s="34" t="s">
        <v>59</v>
      </c>
      <c r="W45" s="5"/>
      <c r="X45" s="34" t="s">
        <v>59</v>
      </c>
      <c r="Y45" s="5"/>
      <c r="Z45" s="34" t="s">
        <v>59</v>
      </c>
      <c r="AA45" s="5"/>
      <c r="AB45" s="5">
        <v>-215</v>
      </c>
      <c r="AC45" s="5"/>
      <c r="AD45" s="5">
        <v>-215</v>
      </c>
      <c r="AE45" s="5"/>
    </row>
    <row r="46" spans="1:31" s="2" customFormat="1" ht="13.2" customHeight="1">
      <c r="A46" s="4"/>
      <c r="B46" s="3"/>
      <c r="C46" s="3" t="s">
        <v>38</v>
      </c>
      <c r="D46" s="3"/>
      <c r="E46" s="5">
        <v>6914</v>
      </c>
      <c r="F46" s="5"/>
      <c r="G46" s="34" t="s">
        <v>59</v>
      </c>
      <c r="H46" s="5"/>
      <c r="I46" s="5">
        <v>6914</v>
      </c>
      <c r="K46" s="5">
        <v>75709</v>
      </c>
      <c r="L46" s="5"/>
      <c r="M46" s="34" t="s">
        <v>59</v>
      </c>
      <c r="N46" s="5"/>
      <c r="O46" s="5">
        <v>75709</v>
      </c>
      <c r="P46" s="5"/>
      <c r="Q46" s="3"/>
      <c r="R46" s="3" t="s">
        <v>38</v>
      </c>
      <c r="S46" s="3"/>
      <c r="T46" s="34" t="s">
        <v>59</v>
      </c>
      <c r="U46" s="5"/>
      <c r="V46" s="34" t="s">
        <v>59</v>
      </c>
      <c r="W46" s="5"/>
      <c r="X46" s="34" t="s">
        <v>59</v>
      </c>
      <c r="Y46" s="5"/>
      <c r="Z46" s="5">
        <v>82623</v>
      </c>
      <c r="AA46" s="5"/>
      <c r="AB46" s="34" t="s">
        <v>59</v>
      </c>
      <c r="AC46" s="5"/>
      <c r="AD46" s="5">
        <v>82623</v>
      </c>
      <c r="AE46" s="5"/>
    </row>
    <row r="47" spans="1:31" s="2" customFormat="1" ht="4.95" customHeight="1">
      <c r="A47" s="4"/>
      <c r="B47" s="3"/>
      <c r="C47" s="3"/>
      <c r="D47" s="3"/>
      <c r="E47" s="5" t="s">
        <v>18</v>
      </c>
      <c r="F47" s="5"/>
      <c r="G47" s="5" t="s">
        <v>18</v>
      </c>
      <c r="H47" s="5"/>
      <c r="I47" s="5" t="s">
        <v>18</v>
      </c>
      <c r="K47" s="5" t="s">
        <v>18</v>
      </c>
      <c r="L47" s="5"/>
      <c r="M47" s="5" t="s">
        <v>18</v>
      </c>
      <c r="N47" s="5"/>
      <c r="O47" s="5" t="s">
        <v>18</v>
      </c>
      <c r="P47" s="5"/>
      <c r="Q47" s="3"/>
      <c r="R47" s="3"/>
      <c r="S47" s="3"/>
      <c r="T47" s="5" t="s">
        <v>18</v>
      </c>
      <c r="U47" s="5"/>
      <c r="V47" s="5" t="s">
        <v>18</v>
      </c>
      <c r="W47" s="5"/>
      <c r="X47" s="5" t="s">
        <v>18</v>
      </c>
      <c r="Y47" s="5"/>
      <c r="Z47" s="5" t="s">
        <v>18</v>
      </c>
      <c r="AA47" s="5"/>
      <c r="AB47" s="5" t="s">
        <v>18</v>
      </c>
      <c r="AC47" s="5"/>
      <c r="AD47" s="5" t="s">
        <v>18</v>
      </c>
      <c r="AE47" s="5"/>
    </row>
    <row r="48" spans="1:31" s="2" customFormat="1" ht="13.2" customHeight="1">
      <c r="A48" s="4"/>
      <c r="B48" s="3" t="s">
        <v>39</v>
      </c>
      <c r="C48" s="3"/>
      <c r="D48" s="3"/>
      <c r="E48" s="5">
        <v>3068</v>
      </c>
      <c r="F48" s="5"/>
      <c r="G48" s="5">
        <v>-6155</v>
      </c>
      <c r="H48" s="5"/>
      <c r="I48" s="5">
        <v>-3087</v>
      </c>
      <c r="K48" s="5">
        <v>82568</v>
      </c>
      <c r="L48" s="5"/>
      <c r="M48" s="5">
        <v>-7668</v>
      </c>
      <c r="N48" s="5"/>
      <c r="O48" s="5">
        <v>74900</v>
      </c>
      <c r="P48" s="5"/>
      <c r="Q48" s="3" t="s">
        <v>39</v>
      </c>
      <c r="R48" s="3"/>
      <c r="S48" s="3"/>
      <c r="T48" s="5">
        <v>-431</v>
      </c>
      <c r="U48" s="5"/>
      <c r="V48" s="5">
        <v>-185</v>
      </c>
      <c r="W48" s="5"/>
      <c r="X48" s="5">
        <v>-616</v>
      </c>
      <c r="Y48" s="5"/>
      <c r="Z48" s="5">
        <v>85206</v>
      </c>
      <c r="AA48" s="5"/>
      <c r="AB48" s="5">
        <v>-14008</v>
      </c>
      <c r="AC48" s="5"/>
      <c r="AD48" s="5">
        <v>71198</v>
      </c>
      <c r="AE48" s="5"/>
    </row>
    <row r="49" spans="1:37" s="2" customFormat="1" ht="4.95" customHeight="1">
      <c r="A49" s="4"/>
      <c r="B49" s="3"/>
      <c r="C49" s="3"/>
      <c r="D49" s="3"/>
      <c r="E49" s="5" t="s">
        <v>18</v>
      </c>
      <c r="F49" s="5"/>
      <c r="G49" s="5" t="s">
        <v>18</v>
      </c>
      <c r="H49" s="5"/>
      <c r="I49" s="5" t="s">
        <v>18</v>
      </c>
      <c r="K49" s="5" t="s">
        <v>18</v>
      </c>
      <c r="L49" s="5"/>
      <c r="M49" s="5" t="s">
        <v>18</v>
      </c>
      <c r="N49" s="5"/>
      <c r="O49" s="5" t="s">
        <v>18</v>
      </c>
      <c r="P49" s="5"/>
      <c r="Q49" s="3"/>
      <c r="R49" s="3"/>
      <c r="S49" s="3"/>
      <c r="T49" s="5" t="s">
        <v>18</v>
      </c>
      <c r="U49" s="5"/>
      <c r="V49" s="5" t="s">
        <v>18</v>
      </c>
      <c r="W49" s="5"/>
      <c r="X49" s="5" t="s">
        <v>18</v>
      </c>
      <c r="Y49" s="5"/>
      <c r="Z49" s="5" t="s">
        <v>18</v>
      </c>
      <c r="AA49" s="5"/>
      <c r="AB49" s="5" t="s">
        <v>18</v>
      </c>
      <c r="AC49" s="5"/>
      <c r="AD49" s="5" t="s">
        <v>18</v>
      </c>
      <c r="AE49" s="5"/>
    </row>
    <row r="50" spans="1:37" s="2" customFormat="1" ht="6" customHeight="1">
      <c r="A50" s="4"/>
      <c r="B50" s="3"/>
      <c r="C50" s="3"/>
      <c r="D50" s="3"/>
      <c r="E50" s="5"/>
      <c r="F50" s="5"/>
      <c r="G50" s="5"/>
      <c r="H50" s="5"/>
      <c r="I50" s="5"/>
      <c r="K50" s="5"/>
      <c r="L50" s="5"/>
      <c r="M50" s="5"/>
      <c r="N50" s="5"/>
      <c r="O50" s="5"/>
      <c r="P50" s="5"/>
      <c r="Q50" s="3"/>
      <c r="R50" s="3"/>
      <c r="S50" s="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7" s="2" customFormat="1" ht="13.2" customHeight="1">
      <c r="A51" s="4"/>
      <c r="B51" s="3" t="s">
        <v>40</v>
      </c>
      <c r="C51" s="3"/>
      <c r="D51" s="3"/>
      <c r="E51" s="5">
        <v>3238</v>
      </c>
      <c r="F51" s="5"/>
      <c r="G51" s="5">
        <v>6016</v>
      </c>
      <c r="H51" s="5"/>
      <c r="I51" s="5">
        <v>9254</v>
      </c>
      <c r="K51" s="5">
        <v>3949</v>
      </c>
      <c r="L51" s="5"/>
      <c r="M51" s="5">
        <v>-2066</v>
      </c>
      <c r="N51" s="5"/>
      <c r="O51" s="5">
        <v>1883</v>
      </c>
      <c r="P51" s="5"/>
      <c r="Q51" s="3" t="s">
        <v>40</v>
      </c>
      <c r="R51" s="3"/>
      <c r="S51" s="3"/>
      <c r="T51" s="5">
        <v>-991</v>
      </c>
      <c r="U51" s="5"/>
      <c r="V51" s="5">
        <v>-1697</v>
      </c>
      <c r="W51" s="5"/>
      <c r="X51" s="5">
        <v>-2688</v>
      </c>
      <c r="Y51" s="5"/>
      <c r="Z51" s="10">
        <v>6198</v>
      </c>
      <c r="AA51" s="10"/>
      <c r="AB51" s="10">
        <v>2256</v>
      </c>
      <c r="AC51" s="10"/>
      <c r="AD51" s="10">
        <v>8454</v>
      </c>
      <c r="AE51" s="5"/>
    </row>
    <row r="52" spans="1:37" s="2" customFormat="1" ht="4.95" customHeight="1">
      <c r="A52" s="4"/>
      <c r="B52" s="3"/>
      <c r="C52" s="3"/>
      <c r="D52" s="3"/>
      <c r="E52" s="5" t="s">
        <v>18</v>
      </c>
      <c r="F52" s="5"/>
      <c r="G52" s="5" t="s">
        <v>18</v>
      </c>
      <c r="H52" s="5"/>
      <c r="I52" s="5" t="s">
        <v>18</v>
      </c>
      <c r="K52" s="5" t="s">
        <v>18</v>
      </c>
      <c r="L52" s="5"/>
      <c r="M52" s="5" t="s">
        <v>18</v>
      </c>
      <c r="N52" s="5"/>
      <c r="O52" s="5" t="s">
        <v>18</v>
      </c>
      <c r="P52" s="25"/>
      <c r="Q52" s="25"/>
      <c r="R52" s="3"/>
      <c r="S52" s="5"/>
      <c r="T52" s="5" t="s">
        <v>18</v>
      </c>
      <c r="U52" s="5"/>
      <c r="V52" s="5" t="s">
        <v>18</v>
      </c>
      <c r="W52" s="5"/>
      <c r="X52" s="5" t="s">
        <v>18</v>
      </c>
      <c r="Y52" s="5"/>
      <c r="Z52" s="5" t="s">
        <v>18</v>
      </c>
      <c r="AA52" s="5"/>
      <c r="AB52" s="5" t="s">
        <v>18</v>
      </c>
      <c r="AC52" s="5"/>
      <c r="AD52" s="5" t="s">
        <v>18</v>
      </c>
      <c r="AE52" s="5"/>
    </row>
    <row r="53" spans="1:37" s="9" customFormat="1" ht="3" customHeight="1">
      <c r="A53"/>
      <c r="B53"/>
      <c r="C53"/>
      <c r="D53"/>
      <c r="E53" s="5" t="s">
        <v>18</v>
      </c>
      <c r="F53" s="26"/>
      <c r="G53" s="5" t="s">
        <v>18</v>
      </c>
      <c r="H53" s="26"/>
      <c r="I53" s="5" t="s">
        <v>18</v>
      </c>
      <c r="J53"/>
      <c r="K53" s="5" t="s">
        <v>18</v>
      </c>
      <c r="L53" s="5"/>
      <c r="M53" s="5" t="s">
        <v>18</v>
      </c>
      <c r="N53" s="5"/>
      <c r="O53" s="5" t="s">
        <v>18</v>
      </c>
      <c r="P53" s="25"/>
      <c r="Q53" s="25"/>
      <c r="R53"/>
      <c r="S53"/>
      <c r="T53" s="5" t="s">
        <v>18</v>
      </c>
      <c r="U53" s="5"/>
      <c r="V53" s="5" t="s">
        <v>18</v>
      </c>
      <c r="W53" s="5"/>
      <c r="X53" s="5" t="s">
        <v>18</v>
      </c>
      <c r="Y53"/>
      <c r="Z53"/>
      <c r="AA53" s="5"/>
      <c r="AB53" s="5"/>
      <c r="AC53" s="5"/>
      <c r="AD53" s="5"/>
      <c r="AE53" s="5"/>
      <c r="AF53" s="10"/>
      <c r="AG53" s="10"/>
      <c r="AH53" s="10"/>
      <c r="AI53" s="10"/>
      <c r="AJ53" s="10"/>
      <c r="AK53" s="10"/>
    </row>
    <row r="54" spans="1:37">
      <c r="A54" s="7"/>
      <c r="B54" s="7"/>
      <c r="C54" s="7"/>
      <c r="D54" s="7"/>
      <c r="F54" s="8"/>
      <c r="G54" s="8"/>
      <c r="H54" s="8"/>
      <c r="I54" s="8"/>
      <c r="J54" s="7"/>
      <c r="K54" s="7"/>
    </row>
    <row r="55" spans="1:37" ht="15">
      <c r="E55"/>
    </row>
    <row r="56" spans="1:37" customFormat="1" ht="15"/>
    <row r="57" spans="1:37" customFormat="1" ht="15"/>
    <row r="58" spans="1:37" customFormat="1" ht="15"/>
    <row r="59" spans="1:37" customFormat="1" ht="15"/>
    <row r="60" spans="1:37" customFormat="1" ht="15"/>
    <row r="61" spans="1:37" customFormat="1" ht="15"/>
    <row r="62" spans="1:37" customFormat="1" ht="15"/>
    <row r="63" spans="1:37" customFormat="1" ht="15"/>
    <row r="64" spans="1:37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4.5" customHeight="1"/>
    <row r="71" customFormat="1" ht="15"/>
    <row r="72" customFormat="1" ht="3" customHeight="1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3" customHeight="1"/>
    <row r="86" customFormat="1" ht="15"/>
    <row r="87" customFormat="1" ht="3" customHeight="1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3" customHeight="1"/>
    <row r="95" customFormat="1" ht="15"/>
    <row r="96" customFormat="1" ht="3" customHeight="1"/>
    <row r="97" customFormat="1" ht="15"/>
    <row r="98" customFormat="1" ht="15"/>
    <row r="99" customFormat="1" ht="3" customHeight="1"/>
    <row r="100" customFormat="1" ht="3" customHeight="1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3" customHeight="1"/>
    <row r="119" customFormat="1" ht="15"/>
    <row r="120" customFormat="1" ht="3" customHeight="1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3" customHeight="1"/>
    <row r="134" customFormat="1" ht="15"/>
    <row r="135" customFormat="1" ht="3" customHeight="1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3" customHeight="1"/>
    <row r="143" customFormat="1" ht="15"/>
    <row r="144" customFormat="1" ht="3" customHeight="1"/>
    <row r="145" customFormat="1" ht="15"/>
    <row r="146" customFormat="1" ht="15"/>
    <row r="147" customFormat="1" ht="3" customHeight="1"/>
    <row r="148" customFormat="1" ht="3" customHeight="1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3" customHeight="1"/>
    <row r="165" customFormat="1" ht="15"/>
    <row r="166" customFormat="1" ht="3" customHeight="1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3" customHeight="1"/>
    <row r="180" customFormat="1" ht="15"/>
    <row r="181" customFormat="1" ht="3" customHeight="1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3" customHeight="1"/>
    <row r="189" customFormat="1" ht="15"/>
    <row r="190" customFormat="1" ht="3" customHeight="1"/>
    <row r="191" customFormat="1" ht="15"/>
    <row r="192" customFormat="1" ht="15"/>
    <row r="193" customFormat="1" ht="3" customHeight="1"/>
    <row r="194" customFormat="1" ht="3" customHeight="1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spans="5:5" customFormat="1" ht="15"/>
    <row r="290" spans="5:5" customFormat="1" ht="15"/>
    <row r="291" spans="5:5" customFormat="1" ht="15"/>
    <row r="292" spans="5:5" customFormat="1" ht="15"/>
    <row r="293" spans="5:5" customFormat="1" ht="15"/>
    <row r="294" spans="5:5" customFormat="1" ht="15"/>
    <row r="295" spans="5:5" customFormat="1" ht="15"/>
    <row r="296" spans="5:5" customFormat="1" ht="15"/>
    <row r="297" spans="5:5" customFormat="1" ht="15"/>
    <row r="298" spans="5:5" customFormat="1" ht="15"/>
    <row r="299" spans="5:5" customFormat="1" ht="15"/>
    <row r="300" spans="5:5" customFormat="1" ht="15"/>
    <row r="301" spans="5:5" customFormat="1" ht="15"/>
    <row r="302" spans="5:5" customFormat="1" ht="15">
      <c r="E302" s="5"/>
    </row>
  </sheetData>
  <mergeCells count="11">
    <mergeCell ref="T6:X6"/>
    <mergeCell ref="Z6:AD6"/>
    <mergeCell ref="T5:X5"/>
    <mergeCell ref="E6:I6"/>
    <mergeCell ref="J6:O6"/>
    <mergeCell ref="B1:O1"/>
    <mergeCell ref="B2:O2"/>
    <mergeCell ref="Q1:AD1"/>
    <mergeCell ref="Q2:AD2"/>
    <mergeCell ref="B3:O3"/>
    <mergeCell ref="Q3:AD3"/>
  </mergeCells>
  <phoneticPr fontId="0" type="noConversion"/>
  <printOptions horizontalCentered="1"/>
  <pageMargins left="0.75" right="0.75" top="0.5" bottom="0.5" header="0" footer="0.25"/>
  <pageSetup scale="90" orientation="landscape" r:id="rId1"/>
  <headerFooter alignWithMargins="0">
    <oddFooter>&amp;L&amp;"PMingLiU,Regular"&amp;9Source:  Finance and Accounting</oddFooter>
  </headerFooter>
  <rowBreaks count="2" manualBreakCount="2">
    <brk id="101" max="16383" man="1"/>
    <brk id="148" max="16383" man="1"/>
  </rowBreaks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1"/>
  <sheetViews>
    <sheetView zoomScale="75" workbookViewId="0">
      <selection activeCell="A66" sqref="A66"/>
    </sheetView>
  </sheetViews>
  <sheetFormatPr defaultColWidth="8.90625" defaultRowHeight="13.2"/>
  <cols>
    <col min="1" max="1" width="2.1796875" style="3" customWidth="1"/>
    <col min="2" max="2" width="2.81640625" style="3" customWidth="1"/>
    <col min="3" max="3" width="2" style="3" customWidth="1"/>
    <col min="4" max="4" width="32.6328125" style="3" customWidth="1"/>
    <col min="5" max="5" width="12.453125" style="5" bestFit="1" customWidth="1"/>
    <col min="6" max="6" width="1" style="5" customWidth="1"/>
    <col min="7" max="7" width="12.453125" style="5" bestFit="1" customWidth="1"/>
    <col min="8" max="8" width="1" style="5" customWidth="1"/>
    <col min="9" max="9" width="12.453125" style="5" bestFit="1" customWidth="1"/>
    <col min="10" max="10" width="1.08984375" style="3" customWidth="1"/>
    <col min="11" max="11" width="10.453125" style="3" customWidth="1"/>
    <col min="12" max="12" width="1" style="3" customWidth="1"/>
    <col min="13" max="13" width="9.36328125" style="3" bestFit="1" customWidth="1"/>
    <col min="14" max="14" width="1" style="3" customWidth="1"/>
    <col min="15" max="15" width="9.36328125" style="3" bestFit="1" customWidth="1"/>
    <col min="16" max="16" width="1" style="3" customWidth="1"/>
    <col min="17" max="18" width="1.90625" style="3" customWidth="1"/>
    <col min="19" max="19" width="32.90625" style="3" customWidth="1"/>
    <col min="20" max="20" width="10.453125" style="3" bestFit="1" customWidth="1"/>
    <col min="21" max="21" width="1" style="3" customWidth="1"/>
    <col min="22" max="22" width="9.36328125" style="3" bestFit="1" customWidth="1"/>
    <col min="23" max="23" width="1" style="3" customWidth="1"/>
    <col min="24" max="24" width="9.36328125" style="3" bestFit="1" customWidth="1"/>
    <col min="25" max="25" width="1" style="3" customWidth="1"/>
    <col min="26" max="26" width="10.453125" style="3" bestFit="1" customWidth="1"/>
    <col min="27" max="27" width="1" style="3" customWidth="1"/>
    <col min="28" max="28" width="9.36328125" style="3" bestFit="1" customWidth="1"/>
    <col min="29" max="29" width="1" style="3" customWidth="1"/>
    <col min="30" max="30" width="9.90625" style="3" customWidth="1"/>
    <col min="31" max="16384" width="8.90625" style="3"/>
  </cols>
  <sheetData>
    <row r="1" spans="1:32" customFormat="1" ht="15">
      <c r="A1" s="1"/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14"/>
      <c r="Q1" s="65" t="s">
        <v>0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3"/>
      <c r="AF1" s="24"/>
    </row>
    <row r="2" spans="1:32" customFormat="1" ht="15">
      <c r="A2" s="1"/>
      <c r="B2" s="71" t="s">
        <v>42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14"/>
      <c r="Q2" s="65" t="s">
        <v>42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3"/>
      <c r="AF2" s="24"/>
    </row>
    <row r="3" spans="1:32" customFormat="1" ht="15.6">
      <c r="A3" s="1"/>
      <c r="B3" s="67" t="s">
        <v>61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14"/>
      <c r="Q3" s="67" t="s">
        <v>61</v>
      </c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3"/>
      <c r="AF3" s="24"/>
    </row>
    <row r="4" spans="1:32" customFormat="1" ht="6.7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customFormat="1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T5" s="68" t="s">
        <v>56</v>
      </c>
      <c r="U5" s="68"/>
      <c r="V5" s="68"/>
      <c r="W5" s="68"/>
      <c r="X5" s="68"/>
      <c r="Y5" s="3"/>
    </row>
    <row r="6" spans="1:32" customFormat="1" ht="15">
      <c r="A6" s="1"/>
      <c r="B6" s="1"/>
      <c r="C6" s="3"/>
      <c r="D6" s="3"/>
      <c r="E6" s="69" t="s">
        <v>4</v>
      </c>
      <c r="F6" s="69"/>
      <c r="G6" s="69"/>
      <c r="H6" s="69"/>
      <c r="I6" s="69"/>
      <c r="J6" s="69" t="s">
        <v>32</v>
      </c>
      <c r="K6" s="69"/>
      <c r="L6" s="69"/>
      <c r="M6" s="69"/>
      <c r="N6" s="69"/>
      <c r="O6" s="69"/>
      <c r="P6" s="12"/>
      <c r="Q6" s="12"/>
      <c r="R6" s="1"/>
      <c r="T6" s="70" t="s">
        <v>55</v>
      </c>
      <c r="U6" s="70"/>
      <c r="V6" s="70"/>
      <c r="W6" s="70"/>
      <c r="X6" s="70"/>
      <c r="Y6" s="3"/>
      <c r="Z6" s="69" t="s">
        <v>33</v>
      </c>
      <c r="AA6" s="69"/>
      <c r="AB6" s="69"/>
      <c r="AC6" s="69"/>
      <c r="AD6" s="69"/>
      <c r="AE6" s="3"/>
    </row>
    <row r="7" spans="1:32" s="19" customFormat="1" ht="6" customHeight="1">
      <c r="A7" s="16"/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R7" s="17"/>
      <c r="S7" s="17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 s="21" customFormat="1" ht="15">
      <c r="A8" s="20"/>
      <c r="B8" s="20"/>
      <c r="C8" s="20"/>
      <c r="D8" s="20"/>
      <c r="E8" s="22" t="s">
        <v>1</v>
      </c>
      <c r="F8" s="15"/>
      <c r="G8" s="23" t="s">
        <v>2</v>
      </c>
      <c r="H8" s="15"/>
      <c r="I8" s="23" t="s">
        <v>3</v>
      </c>
      <c r="J8" s="15"/>
      <c r="K8" s="23" t="s">
        <v>1</v>
      </c>
      <c r="L8" s="15"/>
      <c r="M8" s="23" t="s">
        <v>2</v>
      </c>
      <c r="N8" s="15"/>
      <c r="O8" s="23" t="s">
        <v>3</v>
      </c>
      <c r="P8" s="15"/>
      <c r="Q8" s="15"/>
      <c r="R8" s="20"/>
      <c r="S8" s="20"/>
      <c r="T8" s="23" t="s">
        <v>1</v>
      </c>
      <c r="V8" s="23" t="s">
        <v>2</v>
      </c>
      <c r="X8" s="23" t="s">
        <v>3</v>
      </c>
      <c r="Y8" s="15"/>
      <c r="Z8" s="23" t="s">
        <v>1</v>
      </c>
      <c r="AA8" s="15"/>
      <c r="AB8" s="23" t="s">
        <v>2</v>
      </c>
      <c r="AC8" s="15"/>
      <c r="AD8" s="23" t="s">
        <v>3</v>
      </c>
      <c r="AE8" s="15"/>
    </row>
    <row r="9" spans="1:32" customFormat="1" ht="6" customHeight="1">
      <c r="A9" s="11"/>
      <c r="B9" s="3"/>
      <c r="C9" s="3"/>
      <c r="D9" s="5"/>
      <c r="E9" s="5"/>
      <c r="F9" s="5"/>
      <c r="G9" s="5"/>
      <c r="H9" s="5"/>
      <c r="I9" s="2"/>
      <c r="R9" s="3"/>
      <c r="S9" s="3"/>
    </row>
    <row r="10" spans="1:32" s="2" customFormat="1" ht="13.2" customHeight="1">
      <c r="A10" s="4"/>
      <c r="B10" s="3" t="s">
        <v>5</v>
      </c>
      <c r="C10" s="3"/>
      <c r="D10" s="3"/>
      <c r="E10" s="5"/>
      <c r="F10" s="5"/>
      <c r="G10" s="5"/>
      <c r="H10" s="5"/>
      <c r="I10" s="5"/>
      <c r="K10" s="5"/>
      <c r="L10" s="5"/>
      <c r="M10" s="5"/>
      <c r="N10" s="5"/>
      <c r="O10" s="5"/>
      <c r="P10" s="5"/>
      <c r="Q10" s="3" t="s">
        <v>5</v>
      </c>
      <c r="R10" s="3"/>
      <c r="S10" s="3"/>
      <c r="T10" s="3"/>
      <c r="U10" s="5"/>
      <c r="V10" s="5"/>
      <c r="W10" s="5"/>
      <c r="X10"/>
      <c r="Y10" s="5"/>
      <c r="Z10" s="5"/>
      <c r="AA10" s="5"/>
      <c r="AB10" s="5"/>
      <c r="AC10" s="5"/>
    </row>
    <row r="11" spans="1:32" s="2" customFormat="1" ht="13.2" customHeight="1">
      <c r="A11" s="4"/>
      <c r="B11" s="3"/>
      <c r="C11" s="3" t="s">
        <v>6</v>
      </c>
      <c r="D11" s="3"/>
      <c r="E11" s="5">
        <v>79857</v>
      </c>
      <c r="F11" s="5"/>
      <c r="G11" s="34" t="s">
        <v>59</v>
      </c>
      <c r="H11" s="5"/>
      <c r="I11" s="5">
        <v>79857</v>
      </c>
      <c r="K11" s="5">
        <v>14672</v>
      </c>
      <c r="L11" s="5"/>
      <c r="M11" s="34" t="s">
        <v>59</v>
      </c>
      <c r="N11" s="5"/>
      <c r="O11" s="5">
        <v>14672</v>
      </c>
      <c r="P11" s="5"/>
      <c r="Q11" s="3"/>
      <c r="R11" s="3" t="s">
        <v>6</v>
      </c>
      <c r="S11" s="3"/>
      <c r="T11" s="5">
        <v>3162</v>
      </c>
      <c r="U11" s="5"/>
      <c r="V11" s="34" t="s">
        <v>59</v>
      </c>
      <c r="W11" s="5"/>
      <c r="X11" s="5">
        <v>3162</v>
      </c>
      <c r="Y11" s="5"/>
      <c r="Z11" s="5">
        <v>97691</v>
      </c>
      <c r="AA11" s="5"/>
      <c r="AB11" s="34" t="s">
        <v>59</v>
      </c>
      <c r="AC11" s="5"/>
      <c r="AD11" s="5">
        <v>97691</v>
      </c>
      <c r="AE11" s="5"/>
    </row>
    <row r="12" spans="1:32" s="2" customFormat="1" ht="13.2" customHeight="1">
      <c r="A12" s="4"/>
      <c r="B12" s="3"/>
      <c r="C12" s="3" t="s">
        <v>7</v>
      </c>
      <c r="D12" s="3"/>
      <c r="E12" s="5">
        <v>202099</v>
      </c>
      <c r="F12" s="5"/>
      <c r="G12" s="34" t="s">
        <v>59</v>
      </c>
      <c r="H12" s="5"/>
      <c r="I12" s="5">
        <v>202099</v>
      </c>
      <c r="K12" s="5">
        <v>93269</v>
      </c>
      <c r="L12" s="5"/>
      <c r="M12" s="34" t="s">
        <v>59</v>
      </c>
      <c r="N12" s="5"/>
      <c r="O12" s="5">
        <v>93269</v>
      </c>
      <c r="P12" s="5"/>
      <c r="Q12" s="3"/>
      <c r="R12" s="3" t="s">
        <v>7</v>
      </c>
      <c r="S12" s="3"/>
      <c r="T12" s="5">
        <v>102735</v>
      </c>
      <c r="U12" s="5"/>
      <c r="V12" s="34" t="s">
        <v>59</v>
      </c>
      <c r="W12" s="5"/>
      <c r="X12" s="5">
        <v>102735</v>
      </c>
      <c r="Y12" s="5"/>
      <c r="Z12" s="5">
        <v>398103</v>
      </c>
      <c r="AA12" s="5"/>
      <c r="AB12" s="34" t="s">
        <v>59</v>
      </c>
      <c r="AC12" s="5"/>
      <c r="AD12" s="5">
        <v>398103</v>
      </c>
      <c r="AE12" s="5"/>
    </row>
    <row r="13" spans="1:32" s="2" customFormat="1" ht="13.2" customHeight="1">
      <c r="A13" s="4"/>
      <c r="B13" s="3"/>
      <c r="C13" s="3" t="s">
        <v>8</v>
      </c>
      <c r="D13" s="3"/>
      <c r="E13" s="34" t="s">
        <v>59</v>
      </c>
      <c r="F13" s="3"/>
      <c r="G13" s="34" t="s">
        <v>59</v>
      </c>
      <c r="H13" s="3"/>
      <c r="I13" s="34" t="s">
        <v>59</v>
      </c>
      <c r="K13" s="34" t="s">
        <v>59</v>
      </c>
      <c r="L13" s="5"/>
      <c r="M13" s="34" t="s">
        <v>59</v>
      </c>
      <c r="N13" s="30" t="s">
        <v>54</v>
      </c>
      <c r="O13" s="34" t="s">
        <v>59</v>
      </c>
      <c r="P13" s="5"/>
      <c r="Q13" s="3"/>
      <c r="R13" s="3" t="s">
        <v>8</v>
      </c>
      <c r="S13" s="3"/>
      <c r="T13" s="34" t="s">
        <v>59</v>
      </c>
      <c r="U13" s="5"/>
      <c r="V13" s="5">
        <v>7377</v>
      </c>
      <c r="W13" s="5"/>
      <c r="X13" s="5">
        <v>7377</v>
      </c>
      <c r="Y13" s="5"/>
      <c r="Z13" s="34" t="s">
        <v>59</v>
      </c>
      <c r="AA13" s="5"/>
      <c r="AB13" s="5">
        <v>7377</v>
      </c>
      <c r="AC13" s="5"/>
      <c r="AD13" s="5">
        <v>7377</v>
      </c>
      <c r="AE13" s="5"/>
    </row>
    <row r="14" spans="1:32" s="2" customFormat="1" ht="13.2" customHeight="1">
      <c r="A14" s="4"/>
      <c r="B14" s="3"/>
      <c r="C14" s="3" t="s">
        <v>9</v>
      </c>
      <c r="D14" s="3"/>
      <c r="E14" s="5"/>
      <c r="F14" s="5"/>
      <c r="G14" s="5"/>
      <c r="H14" s="5"/>
      <c r="I14" s="5"/>
      <c r="K14" s="5"/>
      <c r="L14" s="5"/>
      <c r="M14" s="5"/>
      <c r="N14" s="5"/>
      <c r="O14" s="5"/>
      <c r="P14" s="5"/>
      <c r="Q14" s="3"/>
      <c r="R14" s="3" t="s">
        <v>9</v>
      </c>
      <c r="S14" s="3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2" s="2" customFormat="1" ht="13.2" customHeight="1">
      <c r="A15" s="4"/>
      <c r="B15" s="3"/>
      <c r="C15" s="3"/>
      <c r="D15" s="3" t="s">
        <v>10</v>
      </c>
      <c r="E15" s="5">
        <v>375</v>
      </c>
      <c r="F15" s="5"/>
      <c r="G15" s="5">
        <v>71308</v>
      </c>
      <c r="H15" s="5"/>
      <c r="I15" s="5">
        <v>71683</v>
      </c>
      <c r="K15" s="5">
        <v>112</v>
      </c>
      <c r="L15" s="5"/>
      <c r="M15" s="5">
        <v>28327</v>
      </c>
      <c r="N15" s="5"/>
      <c r="O15" s="5">
        <v>28439</v>
      </c>
      <c r="P15" s="5"/>
      <c r="Q15" s="3"/>
      <c r="R15" s="3"/>
      <c r="S15" s="3" t="s">
        <v>10</v>
      </c>
      <c r="T15" s="34" t="s">
        <v>59</v>
      </c>
      <c r="U15" s="5"/>
      <c r="V15" s="5">
        <v>20849</v>
      </c>
      <c r="W15" s="5"/>
      <c r="X15" s="5">
        <v>20849</v>
      </c>
      <c r="Y15" s="5"/>
      <c r="Z15" s="5">
        <v>487</v>
      </c>
      <c r="AA15" s="5"/>
      <c r="AB15" s="5">
        <v>120484</v>
      </c>
      <c r="AC15" s="5"/>
      <c r="AD15" s="5">
        <v>120971</v>
      </c>
      <c r="AE15" s="5"/>
    </row>
    <row r="16" spans="1:32" s="2" customFormat="1" ht="13.2" customHeight="1">
      <c r="A16" s="4"/>
      <c r="B16" s="3"/>
      <c r="C16" s="3"/>
      <c r="D16" s="3" t="s">
        <v>11</v>
      </c>
      <c r="E16" s="5">
        <v>4308</v>
      </c>
      <c r="F16" s="5"/>
      <c r="G16" s="5">
        <v>4754</v>
      </c>
      <c r="H16" s="5"/>
      <c r="I16" s="5">
        <v>9062</v>
      </c>
      <c r="K16" s="5">
        <v>430</v>
      </c>
      <c r="L16" s="5"/>
      <c r="M16" s="5">
        <v>14955</v>
      </c>
      <c r="N16" s="5"/>
      <c r="O16" s="5">
        <v>15385</v>
      </c>
      <c r="P16" s="5"/>
      <c r="Q16" s="3"/>
      <c r="R16" s="3"/>
      <c r="S16" s="3" t="s">
        <v>11</v>
      </c>
      <c r="T16" s="5">
        <v>39</v>
      </c>
      <c r="U16" s="5"/>
      <c r="V16" s="5">
        <v>3663</v>
      </c>
      <c r="W16" s="5"/>
      <c r="X16" s="5">
        <v>3702</v>
      </c>
      <c r="Y16" s="5"/>
      <c r="Z16" s="5">
        <v>4776</v>
      </c>
      <c r="AA16" s="5"/>
      <c r="AB16" s="5">
        <v>23372</v>
      </c>
      <c r="AC16" s="5"/>
      <c r="AD16" s="5">
        <v>28148</v>
      </c>
      <c r="AE16" s="5"/>
    </row>
    <row r="17" spans="1:31" s="2" customFormat="1" ht="13.2" customHeight="1">
      <c r="A17" s="4"/>
      <c r="B17" s="3"/>
      <c r="C17" s="3"/>
      <c r="D17" s="3" t="s">
        <v>12</v>
      </c>
      <c r="E17" s="5">
        <v>6499</v>
      </c>
      <c r="F17" s="5"/>
      <c r="G17" s="5">
        <v>20858</v>
      </c>
      <c r="H17" s="5"/>
      <c r="I17" s="5">
        <v>27357</v>
      </c>
      <c r="K17" s="5">
        <v>10265</v>
      </c>
      <c r="L17" s="5"/>
      <c r="M17" s="5">
        <v>16972</v>
      </c>
      <c r="N17" s="5"/>
      <c r="O17" s="5">
        <v>27237</v>
      </c>
      <c r="P17" s="5"/>
      <c r="Q17" s="3"/>
      <c r="R17" s="3"/>
      <c r="S17" s="3" t="s">
        <v>12</v>
      </c>
      <c r="T17" s="5">
        <v>37</v>
      </c>
      <c r="U17" s="5"/>
      <c r="V17" s="5">
        <v>14044</v>
      </c>
      <c r="W17" s="5"/>
      <c r="X17" s="5">
        <v>14081</v>
      </c>
      <c r="Y17" s="5"/>
      <c r="Z17" s="5">
        <v>16801</v>
      </c>
      <c r="AA17" s="5"/>
      <c r="AB17" s="5">
        <v>51874</v>
      </c>
      <c r="AC17" s="5"/>
      <c r="AD17" s="5">
        <v>68675</v>
      </c>
      <c r="AE17" s="5"/>
    </row>
    <row r="18" spans="1:31" s="2" customFormat="1" ht="13.2" customHeight="1">
      <c r="A18" s="4"/>
      <c r="B18" s="3"/>
      <c r="C18" s="3" t="s">
        <v>13</v>
      </c>
      <c r="D18" s="3"/>
      <c r="E18" s="5">
        <v>51241</v>
      </c>
      <c r="F18" s="5"/>
      <c r="G18" s="34" t="s">
        <v>59</v>
      </c>
      <c r="H18" s="5"/>
      <c r="I18" s="5">
        <v>51241</v>
      </c>
      <c r="K18" s="5">
        <v>14013</v>
      </c>
      <c r="L18" s="5"/>
      <c r="M18" s="34" t="s">
        <v>59</v>
      </c>
      <c r="N18" s="5"/>
      <c r="O18" s="5">
        <v>14013</v>
      </c>
      <c r="P18" s="5"/>
      <c r="Q18" s="3"/>
      <c r="R18" s="3" t="s">
        <v>13</v>
      </c>
      <c r="S18" s="3"/>
      <c r="T18" s="34" t="s">
        <v>59</v>
      </c>
      <c r="U18" s="5"/>
      <c r="V18" s="34" t="s">
        <v>59</v>
      </c>
      <c r="W18" s="5"/>
      <c r="X18" s="34" t="s">
        <v>59</v>
      </c>
      <c r="Y18" s="5"/>
      <c r="Z18" s="5">
        <v>65254</v>
      </c>
      <c r="AA18" s="5"/>
      <c r="AB18" s="34" t="s">
        <v>59</v>
      </c>
      <c r="AC18" s="5"/>
      <c r="AD18" s="5">
        <v>65254</v>
      </c>
      <c r="AE18" s="5"/>
    </row>
    <row r="19" spans="1:31" s="2" customFormat="1" ht="13.2" customHeight="1">
      <c r="A19" s="4"/>
      <c r="B19" s="3"/>
      <c r="C19" s="3" t="s">
        <v>14</v>
      </c>
      <c r="D19" s="3"/>
      <c r="E19" s="5">
        <v>6944</v>
      </c>
      <c r="F19" s="5"/>
      <c r="G19" s="5">
        <v>9088</v>
      </c>
      <c r="H19" s="5"/>
      <c r="I19" s="5">
        <v>16032</v>
      </c>
      <c r="K19" s="5">
        <v>8292</v>
      </c>
      <c r="L19" s="5"/>
      <c r="M19" s="5">
        <v>2373</v>
      </c>
      <c r="N19" s="5"/>
      <c r="O19" s="5">
        <v>10665</v>
      </c>
      <c r="P19" s="5"/>
      <c r="Q19" s="3"/>
      <c r="R19" s="3" t="s">
        <v>14</v>
      </c>
      <c r="S19" s="3"/>
      <c r="T19" s="5">
        <v>4256</v>
      </c>
      <c r="U19" s="5"/>
      <c r="V19" s="5">
        <v>398</v>
      </c>
      <c r="W19" s="5"/>
      <c r="X19" s="5">
        <v>4654</v>
      </c>
      <c r="Y19" s="5"/>
      <c r="Z19" s="5">
        <v>19493</v>
      </c>
      <c r="AA19" s="5"/>
      <c r="AB19" s="5">
        <v>11860</v>
      </c>
      <c r="AC19" s="5"/>
      <c r="AD19" s="5">
        <v>31353</v>
      </c>
      <c r="AE19" s="5"/>
    </row>
    <row r="20" spans="1:31" s="2" customFormat="1" ht="13.2" customHeight="1">
      <c r="A20" s="4"/>
      <c r="B20" s="3"/>
      <c r="C20" s="3" t="s">
        <v>43</v>
      </c>
      <c r="D20" s="3"/>
      <c r="E20" s="34" t="s">
        <v>59</v>
      </c>
      <c r="F20" s="5"/>
      <c r="G20" s="34" t="s">
        <v>59</v>
      </c>
      <c r="H20" s="5"/>
      <c r="I20" s="34" t="s">
        <v>59</v>
      </c>
      <c r="J20" s="30" t="s">
        <v>54</v>
      </c>
      <c r="K20" s="34" t="s">
        <v>59</v>
      </c>
      <c r="L20" s="5"/>
      <c r="M20" s="34" t="s">
        <v>59</v>
      </c>
      <c r="N20" s="5"/>
      <c r="O20" s="34" t="s">
        <v>59</v>
      </c>
      <c r="P20" s="5"/>
      <c r="Q20" s="3"/>
      <c r="R20" s="3" t="s">
        <v>43</v>
      </c>
      <c r="S20" s="3"/>
      <c r="T20" s="34" t="s">
        <v>59</v>
      </c>
      <c r="U20" s="5"/>
      <c r="V20" s="34" t="s">
        <v>59</v>
      </c>
      <c r="W20" s="5"/>
      <c r="X20" s="34" t="s">
        <v>59</v>
      </c>
      <c r="Y20" s="5"/>
      <c r="Z20" s="34" t="s">
        <v>59</v>
      </c>
      <c r="AA20" s="5"/>
      <c r="AB20" s="34" t="s">
        <v>59</v>
      </c>
      <c r="AC20" s="5"/>
      <c r="AD20" s="34" t="s">
        <v>59</v>
      </c>
      <c r="AE20" s="5"/>
    </row>
    <row r="21" spans="1:31" s="2" customFormat="1" ht="13.2" customHeight="1">
      <c r="A21" s="4"/>
      <c r="B21" s="3"/>
      <c r="C21" s="3" t="s">
        <v>15</v>
      </c>
      <c r="D21" s="3"/>
      <c r="E21" s="5">
        <v>2221</v>
      </c>
      <c r="F21" s="5"/>
      <c r="G21" s="5">
        <v>2617</v>
      </c>
      <c r="H21" s="5"/>
      <c r="I21" s="5">
        <v>4838</v>
      </c>
      <c r="K21" s="5">
        <v>2135</v>
      </c>
      <c r="L21" s="5"/>
      <c r="M21" s="34" t="s">
        <v>59</v>
      </c>
      <c r="N21" s="5"/>
      <c r="O21" s="5">
        <v>2135</v>
      </c>
      <c r="P21" s="5"/>
      <c r="Q21" s="3"/>
      <c r="R21" s="3" t="s">
        <v>15</v>
      </c>
      <c r="S21" s="3"/>
      <c r="T21" s="5">
        <v>404</v>
      </c>
      <c r="U21" s="5"/>
      <c r="V21" s="5">
        <v>202</v>
      </c>
      <c r="W21" s="5"/>
      <c r="X21" s="5">
        <v>606</v>
      </c>
      <c r="Y21" s="5"/>
      <c r="Z21" s="5">
        <v>4760</v>
      </c>
      <c r="AA21" s="5"/>
      <c r="AB21" s="5">
        <v>2819</v>
      </c>
      <c r="AC21" s="5"/>
      <c r="AD21" s="5">
        <v>7579</v>
      </c>
      <c r="AE21" s="5"/>
    </row>
    <row r="22" spans="1:31" s="2" customFormat="1" ht="13.2" customHeight="1">
      <c r="A22" s="4"/>
      <c r="B22" s="3"/>
      <c r="C22" s="3" t="s">
        <v>16</v>
      </c>
      <c r="D22" s="3"/>
      <c r="E22" s="5">
        <v>1381</v>
      </c>
      <c r="F22" s="5"/>
      <c r="G22" s="5">
        <v>1692</v>
      </c>
      <c r="H22" s="5"/>
      <c r="I22" s="5">
        <v>3073</v>
      </c>
      <c r="K22" s="5">
        <v>646</v>
      </c>
      <c r="L22" s="5"/>
      <c r="M22" s="5">
        <v>284</v>
      </c>
      <c r="N22" s="5"/>
      <c r="O22" s="5">
        <v>930</v>
      </c>
      <c r="P22" s="5"/>
      <c r="Q22" s="3"/>
      <c r="R22" s="3" t="s">
        <v>16</v>
      </c>
      <c r="S22" s="3"/>
      <c r="T22" s="5">
        <v>44</v>
      </c>
      <c r="U22" s="5"/>
      <c r="V22" s="5">
        <v>79</v>
      </c>
      <c r="W22" s="5"/>
      <c r="X22" s="5">
        <v>123</v>
      </c>
      <c r="Y22" s="5"/>
      <c r="Z22" s="5">
        <v>2071</v>
      </c>
      <c r="AA22" s="5"/>
      <c r="AB22" s="5">
        <v>2054</v>
      </c>
      <c r="AC22" s="5"/>
      <c r="AD22" s="5">
        <v>4125</v>
      </c>
      <c r="AE22" s="5"/>
    </row>
    <row r="23" spans="1:31" s="2" customFormat="1" ht="12.75" customHeight="1">
      <c r="A23" s="4"/>
      <c r="B23" s="3"/>
      <c r="C23" s="3" t="s">
        <v>17</v>
      </c>
      <c r="D23" s="3"/>
      <c r="E23" s="5">
        <v>1882</v>
      </c>
      <c r="F23" s="5"/>
      <c r="G23" s="34" t="s">
        <v>59</v>
      </c>
      <c r="H23" s="5"/>
      <c r="I23" s="5">
        <v>1882</v>
      </c>
      <c r="K23" s="34" t="s">
        <v>59</v>
      </c>
      <c r="L23" s="5"/>
      <c r="M23" s="34" t="s">
        <v>59</v>
      </c>
      <c r="N23" s="5"/>
      <c r="O23" s="34" t="s">
        <v>59</v>
      </c>
      <c r="P23" s="5"/>
      <c r="Q23" s="3"/>
      <c r="R23" s="3" t="s">
        <v>17</v>
      </c>
      <c r="S23" s="3"/>
      <c r="T23" s="34" t="s">
        <v>59</v>
      </c>
      <c r="U23" s="5"/>
      <c r="V23" s="34" t="s">
        <v>59</v>
      </c>
      <c r="W23" s="5"/>
      <c r="X23" s="34" t="s">
        <v>59</v>
      </c>
      <c r="Y23" s="5"/>
      <c r="Z23" s="5">
        <v>1882</v>
      </c>
      <c r="AA23" s="5"/>
      <c r="AB23" s="34" t="s">
        <v>59</v>
      </c>
      <c r="AC23" s="5"/>
      <c r="AD23" s="5">
        <v>1882</v>
      </c>
      <c r="AE23" s="5"/>
    </row>
    <row r="24" spans="1:31" s="2" customFormat="1" ht="3" customHeight="1">
      <c r="A24" s="4"/>
      <c r="B24" s="3"/>
      <c r="C24" s="3"/>
      <c r="D24" s="3"/>
      <c r="E24" s="5" t="s">
        <v>18</v>
      </c>
      <c r="F24" s="5"/>
      <c r="G24" s="5" t="s">
        <v>18</v>
      </c>
      <c r="H24" s="5"/>
      <c r="I24" s="5" t="s">
        <v>18</v>
      </c>
      <c r="K24" s="5" t="s">
        <v>18</v>
      </c>
      <c r="L24" s="5"/>
      <c r="M24" s="5" t="s">
        <v>18</v>
      </c>
      <c r="N24" s="5"/>
      <c r="O24" s="5" t="s">
        <v>18</v>
      </c>
      <c r="P24" s="5"/>
      <c r="Q24" s="3"/>
      <c r="R24" s="3"/>
      <c r="S24" s="3"/>
      <c r="T24" s="5" t="s">
        <v>18</v>
      </c>
      <c r="U24" s="5"/>
      <c r="V24" s="5" t="s">
        <v>18</v>
      </c>
      <c r="W24" s="5"/>
      <c r="X24" s="5" t="s">
        <v>18</v>
      </c>
      <c r="Y24" s="5"/>
      <c r="Z24" s="5" t="s">
        <v>18</v>
      </c>
      <c r="AA24" s="5"/>
      <c r="AB24" s="5" t="s">
        <v>18</v>
      </c>
      <c r="AC24" s="5"/>
      <c r="AD24" s="5" t="s">
        <v>18</v>
      </c>
      <c r="AE24" s="5"/>
    </row>
    <row r="25" spans="1:31" s="2" customFormat="1" ht="12.75" customHeight="1">
      <c r="A25" s="4"/>
      <c r="B25" s="3" t="s">
        <v>44</v>
      </c>
      <c r="C25" s="3"/>
      <c r="D25" s="3"/>
      <c r="E25" s="5">
        <v>356807</v>
      </c>
      <c r="F25" s="5"/>
      <c r="G25" s="5">
        <v>110317</v>
      </c>
      <c r="H25" s="5"/>
      <c r="I25" s="5">
        <v>467124</v>
      </c>
      <c r="K25" s="5">
        <v>143834</v>
      </c>
      <c r="L25" s="5"/>
      <c r="M25" s="5">
        <v>62911</v>
      </c>
      <c r="N25" s="5"/>
      <c r="O25" s="5">
        <v>206745</v>
      </c>
      <c r="P25" s="5"/>
      <c r="Q25" s="3" t="s">
        <v>44</v>
      </c>
      <c r="R25" s="3"/>
      <c r="S25" s="3"/>
      <c r="T25" s="5">
        <v>110677</v>
      </c>
      <c r="U25" s="5"/>
      <c r="V25" s="5">
        <v>46612</v>
      </c>
      <c r="W25" s="5"/>
      <c r="X25" s="5">
        <v>157289</v>
      </c>
      <c r="Y25" s="5"/>
      <c r="Z25" s="5">
        <v>611318</v>
      </c>
      <c r="AA25" s="5"/>
      <c r="AB25" s="5">
        <v>219840</v>
      </c>
      <c r="AC25" s="5"/>
      <c r="AD25" s="5">
        <v>831158</v>
      </c>
      <c r="AE25" s="5"/>
    </row>
    <row r="26" spans="1:31" s="2" customFormat="1" ht="3" customHeight="1">
      <c r="A26" s="4"/>
      <c r="B26" s="3"/>
      <c r="C26" s="3"/>
      <c r="D26" s="3"/>
      <c r="E26" s="5" t="s">
        <v>18</v>
      </c>
      <c r="F26" s="5"/>
      <c r="G26" s="5" t="s">
        <v>18</v>
      </c>
      <c r="H26" s="5"/>
      <c r="I26" s="5" t="s">
        <v>18</v>
      </c>
      <c r="K26" s="5" t="s">
        <v>18</v>
      </c>
      <c r="L26" s="5"/>
      <c r="M26" s="5" t="s">
        <v>18</v>
      </c>
      <c r="N26" s="5"/>
      <c r="O26" s="5" t="s">
        <v>18</v>
      </c>
      <c r="P26" s="5"/>
      <c r="Q26" s="3"/>
      <c r="R26" s="3"/>
      <c r="S26" s="3"/>
      <c r="T26" s="5" t="s">
        <v>18</v>
      </c>
      <c r="U26" s="5"/>
      <c r="V26" s="5" t="s">
        <v>18</v>
      </c>
      <c r="W26" s="5"/>
      <c r="X26" s="5" t="s">
        <v>18</v>
      </c>
      <c r="Y26" s="5"/>
      <c r="Z26" s="5" t="s">
        <v>18</v>
      </c>
      <c r="AA26" s="5"/>
      <c r="AB26" s="5" t="s">
        <v>18</v>
      </c>
      <c r="AC26" s="5"/>
      <c r="AD26" s="5" t="s">
        <v>18</v>
      </c>
      <c r="AE26" s="5"/>
    </row>
    <row r="27" spans="1:31" s="2" customFormat="1" ht="6" customHeight="1">
      <c r="A27" s="4"/>
      <c r="B27" s="3"/>
      <c r="C27" s="3"/>
      <c r="D27" s="3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3"/>
      <c r="R27" s="3"/>
      <c r="S27" s="3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s="2" customFormat="1" ht="13.2" customHeight="1">
      <c r="A28" s="4"/>
      <c r="B28" s="3" t="s">
        <v>45</v>
      </c>
      <c r="C28" s="3"/>
      <c r="D28" s="3"/>
      <c r="E28" s="5"/>
      <c r="F28" s="5"/>
      <c r="G28" s="5"/>
      <c r="H28" s="5"/>
      <c r="I28" s="5"/>
      <c r="K28" s="5"/>
      <c r="L28" s="5"/>
      <c r="M28" s="5"/>
      <c r="N28" s="5"/>
      <c r="O28" s="5"/>
      <c r="P28" s="5"/>
      <c r="Q28" s="3" t="s">
        <v>45</v>
      </c>
      <c r="R28" s="3"/>
      <c r="S28" s="3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s="2" customFormat="1" ht="13.2" customHeight="1">
      <c r="A29" s="4"/>
      <c r="B29" s="3"/>
      <c r="C29" s="3" t="s">
        <v>19</v>
      </c>
      <c r="D29" s="3"/>
      <c r="E29" s="5">
        <v>142720</v>
      </c>
      <c r="F29" s="5"/>
      <c r="G29" s="5">
        <v>3562</v>
      </c>
      <c r="H29" s="5"/>
      <c r="I29" s="5">
        <v>146282</v>
      </c>
      <c r="K29" s="5">
        <v>106682</v>
      </c>
      <c r="L29" s="5"/>
      <c r="M29" s="5">
        <v>8714</v>
      </c>
      <c r="N29" s="5"/>
      <c r="O29" s="5">
        <v>115396</v>
      </c>
      <c r="P29" s="5"/>
      <c r="Q29" s="3"/>
      <c r="R29" s="3" t="s">
        <v>19</v>
      </c>
      <c r="S29" s="3"/>
      <c r="T29" s="5">
        <v>11734</v>
      </c>
      <c r="U29" s="5"/>
      <c r="V29" s="5">
        <v>535</v>
      </c>
      <c r="W29" s="5"/>
      <c r="X29" s="5">
        <v>12269</v>
      </c>
      <c r="Y29" s="5"/>
      <c r="Z29" s="5">
        <v>261137</v>
      </c>
      <c r="AA29" s="5"/>
      <c r="AB29" s="5">
        <v>12811</v>
      </c>
      <c r="AC29" s="5"/>
      <c r="AD29" s="5">
        <v>273948</v>
      </c>
      <c r="AE29" s="5"/>
    </row>
    <row r="30" spans="1:31" s="2" customFormat="1" ht="13.2" customHeight="1">
      <c r="A30" s="4"/>
      <c r="B30" s="3"/>
      <c r="C30" s="3" t="s">
        <v>20</v>
      </c>
      <c r="D30" s="3"/>
      <c r="E30" s="5">
        <v>32493</v>
      </c>
      <c r="F30" s="5"/>
      <c r="G30" s="5">
        <v>50748</v>
      </c>
      <c r="H30" s="5"/>
      <c r="I30" s="5">
        <v>83241</v>
      </c>
      <c r="K30" s="5">
        <v>21823</v>
      </c>
      <c r="L30" s="5"/>
      <c r="M30" s="5">
        <v>41675</v>
      </c>
      <c r="N30" s="5"/>
      <c r="O30" s="5">
        <v>63498</v>
      </c>
      <c r="P30" s="5"/>
      <c r="Q30" s="3"/>
      <c r="R30" s="3" t="s">
        <v>20</v>
      </c>
      <c r="S30" s="3"/>
      <c r="T30" s="5">
        <v>61648</v>
      </c>
      <c r="U30" s="5"/>
      <c r="V30" s="5">
        <v>31284</v>
      </c>
      <c r="W30" s="5"/>
      <c r="X30" s="5">
        <v>92932</v>
      </c>
      <c r="Y30" s="5"/>
      <c r="Z30" s="5">
        <v>115964</v>
      </c>
      <c r="AA30" s="5"/>
      <c r="AB30" s="5">
        <v>123706</v>
      </c>
      <c r="AC30" s="5"/>
      <c r="AD30" s="5">
        <v>239670</v>
      </c>
      <c r="AE30" s="5"/>
    </row>
    <row r="31" spans="1:31" s="2" customFormat="1" ht="13.2" customHeight="1">
      <c r="A31" s="4"/>
      <c r="B31" s="3"/>
      <c r="C31" s="3" t="s">
        <v>21</v>
      </c>
      <c r="D31" s="3"/>
      <c r="E31" s="5">
        <v>2161</v>
      </c>
      <c r="F31" s="5"/>
      <c r="G31" s="5">
        <v>2505</v>
      </c>
      <c r="H31" s="5"/>
      <c r="I31" s="5">
        <v>4666</v>
      </c>
      <c r="K31" s="5">
        <v>30547</v>
      </c>
      <c r="L31" s="5"/>
      <c r="M31" s="5">
        <v>15020</v>
      </c>
      <c r="N31" s="5"/>
      <c r="O31" s="5">
        <v>45567</v>
      </c>
      <c r="P31" s="5"/>
      <c r="Q31" s="3"/>
      <c r="R31" s="3" t="s">
        <v>21</v>
      </c>
      <c r="S31" s="3"/>
      <c r="T31" s="5">
        <v>22952</v>
      </c>
      <c r="U31" s="5"/>
      <c r="V31" s="5">
        <v>11116</v>
      </c>
      <c r="W31" s="5"/>
      <c r="X31" s="5">
        <v>34068</v>
      </c>
      <c r="Y31" s="5"/>
      <c r="Z31" s="5">
        <v>55659</v>
      </c>
      <c r="AA31" s="5"/>
      <c r="AB31" s="5">
        <v>28640</v>
      </c>
      <c r="AC31" s="5"/>
      <c r="AD31" s="5">
        <v>84299</v>
      </c>
      <c r="AE31" s="5"/>
    </row>
    <row r="32" spans="1:31" s="2" customFormat="1" ht="13.2" customHeight="1">
      <c r="A32" s="4"/>
      <c r="B32" s="3"/>
      <c r="C32" s="3" t="s">
        <v>22</v>
      </c>
      <c r="D32" s="3"/>
      <c r="E32" s="5">
        <v>45216</v>
      </c>
      <c r="F32" s="5"/>
      <c r="G32" s="5">
        <v>5691</v>
      </c>
      <c r="H32" s="5"/>
      <c r="I32" s="5">
        <v>50907</v>
      </c>
      <c r="K32" s="5">
        <v>14836</v>
      </c>
      <c r="L32" s="5"/>
      <c r="M32" s="5">
        <v>209</v>
      </c>
      <c r="N32" s="5"/>
      <c r="O32" s="5">
        <v>15045</v>
      </c>
      <c r="P32" s="5"/>
      <c r="Q32" s="3"/>
      <c r="R32" s="3" t="s">
        <v>22</v>
      </c>
      <c r="S32" s="3"/>
      <c r="T32" s="34" t="s">
        <v>59</v>
      </c>
      <c r="U32" s="5"/>
      <c r="V32" s="34" t="s">
        <v>59</v>
      </c>
      <c r="W32" s="5"/>
      <c r="X32" s="34" t="s">
        <v>59</v>
      </c>
      <c r="Y32" s="5"/>
      <c r="Z32" s="5">
        <v>60052</v>
      </c>
      <c r="AA32" s="5"/>
      <c r="AB32" s="5">
        <v>5901</v>
      </c>
      <c r="AC32" s="5"/>
      <c r="AD32" s="5">
        <v>65953</v>
      </c>
      <c r="AE32" s="5"/>
    </row>
    <row r="33" spans="1:31" s="2" customFormat="1" ht="13.2" customHeight="1">
      <c r="A33" s="4"/>
      <c r="B33" s="3"/>
      <c r="C33" s="3" t="s">
        <v>23</v>
      </c>
      <c r="D33" s="3"/>
      <c r="E33" s="5">
        <v>21991</v>
      </c>
      <c r="F33" s="5"/>
      <c r="G33" s="5">
        <v>2470</v>
      </c>
      <c r="H33" s="5"/>
      <c r="I33" s="5">
        <v>24461</v>
      </c>
      <c r="K33" s="34" t="s">
        <v>59</v>
      </c>
      <c r="L33" s="5"/>
      <c r="M33" s="5">
        <v>79</v>
      </c>
      <c r="N33" s="5"/>
      <c r="O33" s="5">
        <v>79</v>
      </c>
      <c r="P33" s="5"/>
      <c r="Q33" s="3"/>
      <c r="R33" s="3" t="s">
        <v>23</v>
      </c>
      <c r="S33" s="3"/>
      <c r="T33" s="5">
        <v>140</v>
      </c>
      <c r="U33" s="5"/>
      <c r="V33" s="34" t="s">
        <v>59</v>
      </c>
      <c r="W33" s="5"/>
      <c r="X33" s="5">
        <v>140</v>
      </c>
      <c r="Y33" s="5"/>
      <c r="Z33" s="5">
        <v>22131</v>
      </c>
      <c r="AA33" s="5"/>
      <c r="AB33" s="5">
        <v>2549</v>
      </c>
      <c r="AC33" s="5"/>
      <c r="AD33" s="5">
        <v>24680</v>
      </c>
      <c r="AE33" s="5"/>
    </row>
    <row r="34" spans="1:31" s="2" customFormat="1" ht="13.2" customHeight="1">
      <c r="A34" s="4"/>
      <c r="B34" s="3"/>
      <c r="C34" s="3" t="s">
        <v>24</v>
      </c>
      <c r="D34" s="3"/>
      <c r="E34" s="5">
        <v>26063</v>
      </c>
      <c r="F34" s="5"/>
      <c r="G34" s="5">
        <v>2077</v>
      </c>
      <c r="H34" s="5"/>
      <c r="I34" s="5">
        <v>28140</v>
      </c>
      <c r="K34" s="5">
        <v>14647</v>
      </c>
      <c r="L34" s="5"/>
      <c r="M34" s="5">
        <v>54</v>
      </c>
      <c r="N34" s="5"/>
      <c r="O34" s="5">
        <v>14701</v>
      </c>
      <c r="P34" s="5"/>
      <c r="Q34" s="3"/>
      <c r="R34" s="3" t="s">
        <v>24</v>
      </c>
      <c r="S34" s="3"/>
      <c r="T34" s="5">
        <v>6898</v>
      </c>
      <c r="U34" s="5"/>
      <c r="V34" s="5">
        <v>1985</v>
      </c>
      <c r="W34" s="5"/>
      <c r="X34" s="5">
        <v>8883</v>
      </c>
      <c r="Y34" s="5"/>
      <c r="Z34" s="5">
        <v>47607</v>
      </c>
      <c r="AA34" s="5"/>
      <c r="AB34" s="5">
        <v>4116</v>
      </c>
      <c r="AC34" s="5"/>
      <c r="AD34" s="5">
        <v>51723</v>
      </c>
      <c r="AE34" s="5"/>
    </row>
    <row r="35" spans="1:31" s="2" customFormat="1" ht="13.2" customHeight="1">
      <c r="A35" s="4"/>
      <c r="B35" s="3"/>
      <c r="C35" s="3" t="s">
        <v>25</v>
      </c>
      <c r="D35" s="3"/>
      <c r="E35" s="5">
        <v>26078</v>
      </c>
      <c r="F35" s="5"/>
      <c r="G35" s="34" t="s">
        <v>59</v>
      </c>
      <c r="H35" s="5"/>
      <c r="I35" s="5">
        <v>26078</v>
      </c>
      <c r="K35" s="5">
        <v>11025</v>
      </c>
      <c r="L35" s="5"/>
      <c r="M35" s="5">
        <v>40</v>
      </c>
      <c r="N35" s="5"/>
      <c r="O35" s="5">
        <v>11065</v>
      </c>
      <c r="P35" s="5"/>
      <c r="Q35" s="3"/>
      <c r="R35" s="3" t="s">
        <v>25</v>
      </c>
      <c r="S35" s="3"/>
      <c r="T35" s="5">
        <v>7486</v>
      </c>
      <c r="U35" s="5"/>
      <c r="V35" s="5">
        <v>1130</v>
      </c>
      <c r="W35" s="5"/>
      <c r="X35" s="5">
        <v>8616</v>
      </c>
      <c r="Y35" s="5"/>
      <c r="Z35" s="5">
        <v>44588</v>
      </c>
      <c r="AA35" s="5"/>
      <c r="AB35" s="5">
        <v>1170</v>
      </c>
      <c r="AC35" s="5"/>
      <c r="AD35" s="5">
        <v>45758</v>
      </c>
      <c r="AE35" s="5"/>
    </row>
    <row r="36" spans="1:31" s="2" customFormat="1" ht="13.2" customHeight="1">
      <c r="A36" s="4"/>
      <c r="B36" s="3"/>
      <c r="C36" s="3" t="s">
        <v>26</v>
      </c>
      <c r="D36" s="3"/>
      <c r="E36" s="5">
        <v>4947</v>
      </c>
      <c r="F36" s="5"/>
      <c r="G36" s="5">
        <v>21144</v>
      </c>
      <c r="H36" s="5"/>
      <c r="I36" s="5">
        <v>26091</v>
      </c>
      <c r="K36" s="34" t="s">
        <v>59</v>
      </c>
      <c r="L36" s="5"/>
      <c r="M36" s="5">
        <v>2530</v>
      </c>
      <c r="N36" s="5"/>
      <c r="O36" s="5">
        <v>2530</v>
      </c>
      <c r="P36" s="5"/>
      <c r="Q36" s="3"/>
      <c r="R36" s="3" t="s">
        <v>26</v>
      </c>
      <c r="S36" s="3"/>
      <c r="T36" s="34" t="s">
        <v>59</v>
      </c>
      <c r="U36" s="5"/>
      <c r="V36" s="34" t="s">
        <v>59</v>
      </c>
      <c r="W36" s="5"/>
      <c r="X36" s="34" t="s">
        <v>59</v>
      </c>
      <c r="Y36" s="5"/>
      <c r="Z36" s="5">
        <v>4947</v>
      </c>
      <c r="AA36" s="5"/>
      <c r="AB36" s="5">
        <v>23674</v>
      </c>
      <c r="AC36" s="5"/>
      <c r="AD36" s="5">
        <v>28621</v>
      </c>
      <c r="AE36" s="5"/>
    </row>
    <row r="37" spans="1:31" s="2" customFormat="1" ht="13.2" customHeight="1">
      <c r="A37" s="4"/>
      <c r="B37" s="3"/>
      <c r="C37" s="3" t="s">
        <v>27</v>
      </c>
      <c r="D37" s="3"/>
      <c r="E37" s="5">
        <v>52278</v>
      </c>
      <c r="F37" s="5"/>
      <c r="G37" s="34" t="s">
        <v>59</v>
      </c>
      <c r="H37" s="5"/>
      <c r="I37" s="5">
        <v>52278</v>
      </c>
      <c r="K37" s="5">
        <v>15995</v>
      </c>
      <c r="L37" s="5"/>
      <c r="M37" s="34" t="s">
        <v>59</v>
      </c>
      <c r="N37" s="5"/>
      <c r="O37" s="5">
        <v>15995</v>
      </c>
      <c r="P37" s="5"/>
      <c r="Q37" s="3"/>
      <c r="R37" s="3" t="s">
        <v>27</v>
      </c>
      <c r="S37" s="3"/>
      <c r="T37" s="5">
        <v>24</v>
      </c>
      <c r="U37" s="5"/>
      <c r="V37" s="34" t="s">
        <v>59</v>
      </c>
      <c r="W37" s="5"/>
      <c r="X37" s="5">
        <v>24</v>
      </c>
      <c r="Y37" s="5"/>
      <c r="Z37" s="5">
        <v>68297</v>
      </c>
      <c r="AA37" s="5"/>
      <c r="AB37" s="34" t="s">
        <v>59</v>
      </c>
      <c r="AC37" s="5"/>
      <c r="AD37" s="5">
        <v>68297</v>
      </c>
      <c r="AE37" s="5"/>
    </row>
    <row r="38" spans="1:31" s="2" customFormat="1" ht="12.75" customHeight="1">
      <c r="A38" s="4"/>
      <c r="B38" s="3"/>
      <c r="C38" s="3" t="s">
        <v>28</v>
      </c>
      <c r="D38" s="3"/>
      <c r="E38" s="5">
        <v>131</v>
      </c>
      <c r="F38" s="5"/>
      <c r="G38" s="34" t="s">
        <v>59</v>
      </c>
      <c r="H38" s="5"/>
      <c r="I38" s="5">
        <v>131</v>
      </c>
      <c r="K38" s="34" t="s">
        <v>59</v>
      </c>
      <c r="L38" s="5"/>
      <c r="M38" s="34" t="s">
        <v>59</v>
      </c>
      <c r="N38" s="5"/>
      <c r="O38" s="34" t="s">
        <v>59</v>
      </c>
      <c r="P38" s="5"/>
      <c r="Q38" s="3"/>
      <c r="R38" s="3" t="s">
        <v>28</v>
      </c>
      <c r="S38" s="3"/>
      <c r="T38" s="34" t="s">
        <v>59</v>
      </c>
      <c r="U38" s="5"/>
      <c r="V38" s="34" t="s">
        <v>59</v>
      </c>
      <c r="W38" s="5"/>
      <c r="X38" s="34" t="s">
        <v>59</v>
      </c>
      <c r="Y38" s="5"/>
      <c r="Z38" s="5">
        <v>131</v>
      </c>
      <c r="AA38" s="5"/>
      <c r="AB38" s="34" t="s">
        <v>59</v>
      </c>
      <c r="AC38" s="5"/>
      <c r="AD38" s="5">
        <v>131</v>
      </c>
      <c r="AE38" s="5"/>
    </row>
    <row r="39" spans="1:31" s="2" customFormat="1" ht="3" customHeight="1">
      <c r="A39" s="4"/>
      <c r="B39" s="3"/>
      <c r="C39" s="3"/>
      <c r="D39" s="3"/>
      <c r="E39" s="5" t="s">
        <v>18</v>
      </c>
      <c r="F39" s="5"/>
      <c r="G39" s="5" t="s">
        <v>18</v>
      </c>
      <c r="H39" s="5"/>
      <c r="I39" s="5" t="s">
        <v>18</v>
      </c>
      <c r="K39" s="5" t="s">
        <v>18</v>
      </c>
      <c r="L39" s="5"/>
      <c r="M39" s="5" t="s">
        <v>18</v>
      </c>
      <c r="N39" s="5"/>
      <c r="O39" s="5" t="s">
        <v>18</v>
      </c>
      <c r="P39" s="5"/>
      <c r="Q39" s="3"/>
      <c r="R39" s="3"/>
      <c r="S39" s="3"/>
      <c r="T39" s="5" t="s">
        <v>18</v>
      </c>
      <c r="U39" s="5"/>
      <c r="V39" s="5" t="s">
        <v>18</v>
      </c>
      <c r="W39" s="5"/>
      <c r="X39" s="5" t="s">
        <v>18</v>
      </c>
      <c r="Y39" s="5"/>
      <c r="Z39" s="5" t="s">
        <v>18</v>
      </c>
      <c r="AA39" s="5"/>
      <c r="AB39" s="5" t="s">
        <v>18</v>
      </c>
      <c r="AC39" s="5"/>
      <c r="AD39" s="5" t="s">
        <v>18</v>
      </c>
      <c r="AE39" s="5"/>
    </row>
    <row r="40" spans="1:31" s="2" customFormat="1" ht="12.75" customHeight="1">
      <c r="A40" s="11"/>
      <c r="B40" s="3" t="s">
        <v>46</v>
      </c>
      <c r="C40" s="3"/>
      <c r="D40" s="3"/>
      <c r="E40" s="5">
        <v>354078</v>
      </c>
      <c r="F40" s="5"/>
      <c r="G40" s="5">
        <v>88197</v>
      </c>
      <c r="H40" s="5"/>
      <c r="I40" s="5">
        <v>442275</v>
      </c>
      <c r="K40" s="5">
        <v>215555</v>
      </c>
      <c r="L40" s="5"/>
      <c r="M40" s="5">
        <v>68321</v>
      </c>
      <c r="N40" s="5"/>
      <c r="O40" s="5">
        <v>283876</v>
      </c>
      <c r="P40" s="5"/>
      <c r="Q40" s="3" t="s">
        <v>46</v>
      </c>
      <c r="R40" s="3"/>
      <c r="S40" s="3"/>
      <c r="T40" s="5">
        <v>110882</v>
      </c>
      <c r="U40" s="5"/>
      <c r="V40" s="5">
        <v>46050</v>
      </c>
      <c r="W40" s="5"/>
      <c r="X40" s="5">
        <v>156932</v>
      </c>
      <c r="Y40" s="5"/>
      <c r="Z40" s="5">
        <v>680513</v>
      </c>
      <c r="AA40" s="5"/>
      <c r="AB40" s="5">
        <v>202567</v>
      </c>
      <c r="AC40" s="5"/>
      <c r="AD40" s="5">
        <v>883080</v>
      </c>
      <c r="AE40" s="5"/>
    </row>
    <row r="41" spans="1:31" s="2" customFormat="1" ht="3" customHeight="1">
      <c r="A41" s="4"/>
      <c r="B41" s="3"/>
      <c r="C41" s="3"/>
      <c r="D41" s="3"/>
      <c r="E41" s="5" t="s">
        <v>18</v>
      </c>
      <c r="F41" s="5"/>
      <c r="G41" s="5" t="s">
        <v>18</v>
      </c>
      <c r="H41" s="5"/>
      <c r="I41" s="5" t="s">
        <v>18</v>
      </c>
      <c r="K41" s="5" t="s">
        <v>18</v>
      </c>
      <c r="L41" s="5"/>
      <c r="M41" s="5" t="s">
        <v>18</v>
      </c>
      <c r="N41" s="5"/>
      <c r="O41" s="5" t="s">
        <v>18</v>
      </c>
      <c r="P41" s="5"/>
      <c r="Q41" s="3"/>
      <c r="R41" s="3"/>
      <c r="S41" s="3"/>
      <c r="T41" s="5" t="s">
        <v>18</v>
      </c>
      <c r="U41" s="5"/>
      <c r="V41" s="5" t="s">
        <v>18</v>
      </c>
      <c r="W41" s="5"/>
      <c r="X41" s="5" t="s">
        <v>18</v>
      </c>
      <c r="Y41" s="5"/>
      <c r="Z41" s="5" t="s">
        <v>18</v>
      </c>
      <c r="AA41" s="5"/>
      <c r="AB41" s="5" t="s">
        <v>18</v>
      </c>
      <c r="AC41" s="5"/>
      <c r="AD41" s="5" t="s">
        <v>18</v>
      </c>
      <c r="AE41" s="5"/>
    </row>
    <row r="42" spans="1:31" s="2" customFormat="1" ht="6" customHeight="1">
      <c r="A42" s="4"/>
      <c r="B42" s="3"/>
      <c r="C42" s="3"/>
      <c r="D42" s="3"/>
      <c r="E42" s="5"/>
      <c r="F42" s="5"/>
      <c r="G42" s="5"/>
      <c r="H42" s="5"/>
      <c r="I42" s="5"/>
      <c r="K42" s="5"/>
      <c r="L42" s="5"/>
      <c r="M42" s="5"/>
      <c r="N42" s="5"/>
      <c r="O42" s="5"/>
      <c r="P42" s="5"/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s="2" customFormat="1" ht="13.2" customHeight="1">
      <c r="A43" s="4"/>
      <c r="B43" s="3" t="s">
        <v>47</v>
      </c>
      <c r="C43" s="3"/>
      <c r="D43" s="3"/>
      <c r="E43" s="5"/>
      <c r="F43" s="5"/>
      <c r="G43" s="5"/>
      <c r="H43" s="5"/>
      <c r="I43" s="5"/>
      <c r="K43" s="5"/>
      <c r="L43" s="5"/>
      <c r="M43" s="5"/>
      <c r="N43" s="5"/>
      <c r="O43" s="5"/>
      <c r="P43" s="5"/>
      <c r="Q43" s="3" t="s">
        <v>47</v>
      </c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s="2" customFormat="1" ht="13.2" customHeight="1">
      <c r="A44" s="4"/>
      <c r="B44" s="3"/>
      <c r="C44" s="3" t="s">
        <v>29</v>
      </c>
      <c r="D44" s="3"/>
      <c r="E44" s="5">
        <v>-5201</v>
      </c>
      <c r="F44" s="5"/>
      <c r="G44" s="34" t="s">
        <v>59</v>
      </c>
      <c r="H44" s="5"/>
      <c r="I44" s="5">
        <v>-5201</v>
      </c>
      <c r="K44" s="34" t="s">
        <v>59</v>
      </c>
      <c r="L44" s="5"/>
      <c r="M44" s="34" t="s">
        <v>59</v>
      </c>
      <c r="N44" s="5"/>
      <c r="O44" s="34" t="s">
        <v>59</v>
      </c>
      <c r="P44" s="5"/>
      <c r="Q44" s="3"/>
      <c r="R44" s="3" t="s">
        <v>29</v>
      </c>
      <c r="S44" s="3"/>
      <c r="T44" s="34" t="s">
        <v>59</v>
      </c>
      <c r="U44" s="5"/>
      <c r="V44" s="34" t="s">
        <v>59</v>
      </c>
      <c r="W44" s="5"/>
      <c r="X44" s="34" t="s">
        <v>59</v>
      </c>
      <c r="Y44" s="5"/>
      <c r="Z44" s="5">
        <v>-5201</v>
      </c>
      <c r="AA44" s="5"/>
      <c r="AB44" s="34" t="s">
        <v>59</v>
      </c>
      <c r="AC44" s="5"/>
      <c r="AD44" s="5">
        <v>-5201</v>
      </c>
      <c r="AE44" s="5"/>
    </row>
    <row r="45" spans="1:31" s="2" customFormat="1" ht="13.2" customHeight="1">
      <c r="A45" s="4"/>
      <c r="B45" s="3"/>
      <c r="C45" s="3" t="s">
        <v>30</v>
      </c>
      <c r="D45" s="3"/>
      <c r="E45" s="5">
        <v>-972</v>
      </c>
      <c r="F45" s="5"/>
      <c r="G45" s="5">
        <v>-3745</v>
      </c>
      <c r="H45" s="5"/>
      <c r="I45" s="5">
        <v>-4717</v>
      </c>
      <c r="K45" s="5">
        <v>7208</v>
      </c>
      <c r="L45" s="5"/>
      <c r="M45" s="5">
        <v>-5524</v>
      </c>
      <c r="N45" s="5"/>
      <c r="O45" s="5">
        <v>1684</v>
      </c>
      <c r="P45" s="5"/>
      <c r="Q45" s="3"/>
      <c r="R45" s="3" t="s">
        <v>30</v>
      </c>
      <c r="S45" s="3"/>
      <c r="T45" s="5">
        <v>-18</v>
      </c>
      <c r="U45" s="5"/>
      <c r="V45" s="5">
        <v>-704</v>
      </c>
      <c r="W45" s="5"/>
      <c r="X45" s="5">
        <v>-722</v>
      </c>
      <c r="Y45" s="5"/>
      <c r="Z45" s="5">
        <v>6218</v>
      </c>
      <c r="AA45" s="5"/>
      <c r="AB45" s="5">
        <v>-9973</v>
      </c>
      <c r="AC45" s="5"/>
      <c r="AD45" s="5">
        <v>-3755</v>
      </c>
      <c r="AE45" s="5"/>
    </row>
    <row r="46" spans="1:31" s="2" customFormat="1" ht="13.2" customHeight="1">
      <c r="A46" s="4"/>
      <c r="B46" s="3"/>
      <c r="C46" s="3" t="s">
        <v>31</v>
      </c>
      <c r="D46" s="3"/>
      <c r="E46" s="5"/>
      <c r="F46" s="5"/>
      <c r="G46" s="5">
        <v>-54</v>
      </c>
      <c r="H46" s="5"/>
      <c r="I46" s="5">
        <v>-54</v>
      </c>
      <c r="K46" s="34" t="s">
        <v>59</v>
      </c>
      <c r="L46" s="5"/>
      <c r="M46" s="34" t="s">
        <v>59</v>
      </c>
      <c r="N46" s="5"/>
      <c r="O46" s="34" t="s">
        <v>59</v>
      </c>
      <c r="P46" s="5"/>
      <c r="Q46" s="3"/>
      <c r="R46" s="3" t="s">
        <v>31</v>
      </c>
      <c r="S46" s="3"/>
      <c r="T46" s="34" t="s">
        <v>59</v>
      </c>
      <c r="U46" s="5"/>
      <c r="V46" s="5">
        <v>-20</v>
      </c>
      <c r="W46" s="5"/>
      <c r="X46" s="5">
        <v>-20</v>
      </c>
      <c r="Y46" s="5"/>
      <c r="Z46" s="5"/>
      <c r="AA46" s="5"/>
      <c r="AB46" s="5">
        <v>-74</v>
      </c>
      <c r="AC46" s="5"/>
      <c r="AD46" s="5">
        <v>-74</v>
      </c>
      <c r="AE46" s="5"/>
    </row>
    <row r="47" spans="1:31" s="2" customFormat="1" ht="12.75" customHeight="1">
      <c r="A47" s="4"/>
      <c r="B47" s="3"/>
      <c r="C47" s="3" t="s">
        <v>48</v>
      </c>
      <c r="D47" s="3"/>
      <c r="E47" s="5">
        <v>7675</v>
      </c>
      <c r="F47" s="5"/>
      <c r="G47" s="34" t="s">
        <v>59</v>
      </c>
      <c r="H47" s="5"/>
      <c r="I47" s="5">
        <v>7675</v>
      </c>
      <c r="K47" s="5">
        <v>65288</v>
      </c>
      <c r="L47" s="5"/>
      <c r="M47" s="34" t="s">
        <v>59</v>
      </c>
      <c r="N47" s="5"/>
      <c r="O47" s="5">
        <v>65288</v>
      </c>
      <c r="P47" s="5"/>
      <c r="Q47" s="3"/>
      <c r="R47" s="3" t="s">
        <v>48</v>
      </c>
      <c r="S47" s="3"/>
      <c r="T47" s="34" t="s">
        <v>59</v>
      </c>
      <c r="U47" s="5"/>
      <c r="V47" s="34" t="s">
        <v>59</v>
      </c>
      <c r="W47" s="5"/>
      <c r="X47" s="34" t="s">
        <v>59</v>
      </c>
      <c r="Y47" s="5"/>
      <c r="Z47" s="5">
        <v>72963</v>
      </c>
      <c r="AA47" s="5"/>
      <c r="AB47" s="34" t="s">
        <v>59</v>
      </c>
      <c r="AC47" s="5"/>
      <c r="AD47" s="5">
        <v>72963</v>
      </c>
      <c r="AE47" s="5"/>
    </row>
    <row r="48" spans="1:31" s="2" customFormat="1" ht="3" customHeight="1">
      <c r="A48" s="4"/>
      <c r="B48" s="3"/>
      <c r="C48" s="3"/>
      <c r="D48" s="3"/>
      <c r="E48" s="5" t="s">
        <v>18</v>
      </c>
      <c r="F48" s="5"/>
      <c r="G48" s="5" t="s">
        <v>18</v>
      </c>
      <c r="H48" s="5"/>
      <c r="I48" s="5" t="s">
        <v>18</v>
      </c>
      <c r="K48" s="5" t="s">
        <v>18</v>
      </c>
      <c r="L48" s="5"/>
      <c r="M48" s="5" t="s">
        <v>18</v>
      </c>
      <c r="N48" s="5"/>
      <c r="O48" s="5" t="s">
        <v>18</v>
      </c>
      <c r="P48" s="5"/>
      <c r="Q48" s="3"/>
      <c r="R48" s="3"/>
      <c r="S48" s="3"/>
      <c r="T48" s="5" t="s">
        <v>18</v>
      </c>
      <c r="U48" s="5"/>
      <c r="V48" s="5" t="s">
        <v>18</v>
      </c>
      <c r="W48" s="5"/>
      <c r="X48" s="5" t="s">
        <v>18</v>
      </c>
      <c r="Y48" s="5"/>
      <c r="Z48" s="5" t="s">
        <v>18</v>
      </c>
      <c r="AA48" s="5"/>
      <c r="AB48" s="5" t="s">
        <v>18</v>
      </c>
      <c r="AC48" s="5"/>
      <c r="AD48" s="5" t="s">
        <v>18</v>
      </c>
      <c r="AE48" s="5"/>
    </row>
    <row r="49" spans="1:32" s="2" customFormat="1" ht="12.75" customHeight="1">
      <c r="A49" s="4"/>
      <c r="B49" s="3" t="s">
        <v>49</v>
      </c>
      <c r="C49" s="3"/>
      <c r="D49" s="3"/>
      <c r="E49" s="5">
        <v>1502</v>
      </c>
      <c r="F49" s="5"/>
      <c r="G49" s="5">
        <v>-3799</v>
      </c>
      <c r="H49" s="5"/>
      <c r="I49" s="5">
        <v>-2297</v>
      </c>
      <c r="K49" s="5">
        <v>72496</v>
      </c>
      <c r="L49" s="5"/>
      <c r="M49" s="5">
        <v>-5524</v>
      </c>
      <c r="N49" s="5"/>
      <c r="O49" s="5">
        <v>66972</v>
      </c>
      <c r="P49" s="5"/>
      <c r="Q49" s="3" t="s">
        <v>49</v>
      </c>
      <c r="R49" s="3"/>
      <c r="S49" s="3"/>
      <c r="T49" s="5">
        <v>-18</v>
      </c>
      <c r="U49" s="5"/>
      <c r="V49" s="5">
        <v>-724</v>
      </c>
      <c r="W49" s="5"/>
      <c r="X49" s="5">
        <v>-742</v>
      </c>
      <c r="Y49" s="5"/>
      <c r="Z49" s="5">
        <v>73980</v>
      </c>
      <c r="AA49" s="5"/>
      <c r="AB49" s="5">
        <v>-10047</v>
      </c>
      <c r="AC49" s="5"/>
      <c r="AD49" s="5">
        <v>63933</v>
      </c>
      <c r="AE49" s="5"/>
    </row>
    <row r="50" spans="1:32" s="2" customFormat="1" ht="3" customHeight="1">
      <c r="A50" s="4"/>
      <c r="B50" s="3"/>
      <c r="C50" s="3"/>
      <c r="D50" s="3"/>
      <c r="E50" s="5" t="s">
        <v>18</v>
      </c>
      <c r="F50" s="5"/>
      <c r="G50" s="5" t="s">
        <v>18</v>
      </c>
      <c r="H50" s="5"/>
      <c r="I50" s="5" t="s">
        <v>18</v>
      </c>
      <c r="K50" s="5" t="s">
        <v>18</v>
      </c>
      <c r="L50" s="5"/>
      <c r="M50" s="5" t="s">
        <v>18</v>
      </c>
      <c r="N50" s="5"/>
      <c r="O50" s="5" t="s">
        <v>18</v>
      </c>
      <c r="P50" s="5"/>
      <c r="Q50" s="3"/>
      <c r="R50" s="3"/>
      <c r="S50" s="3"/>
      <c r="T50" s="5" t="s">
        <v>18</v>
      </c>
      <c r="U50" s="5"/>
      <c r="V50" s="5" t="s">
        <v>18</v>
      </c>
      <c r="W50" s="5"/>
      <c r="X50" s="5" t="s">
        <v>18</v>
      </c>
      <c r="Y50" s="5"/>
      <c r="Z50" s="5" t="s">
        <v>18</v>
      </c>
      <c r="AA50" s="5"/>
      <c r="AB50" s="5" t="s">
        <v>18</v>
      </c>
      <c r="AC50" s="5"/>
      <c r="AD50" s="5" t="s">
        <v>18</v>
      </c>
      <c r="AE50" s="5"/>
    </row>
    <row r="51" spans="1:32" s="2" customFormat="1" ht="6" customHeight="1">
      <c r="A51" s="4"/>
      <c r="B51" s="3"/>
      <c r="C51" s="3"/>
      <c r="D51" s="3"/>
      <c r="E51" s="5"/>
      <c r="F51" s="5"/>
      <c r="G51" s="5"/>
      <c r="H51" s="5"/>
      <c r="I51" s="5"/>
      <c r="K51" s="5"/>
      <c r="L51" s="5"/>
      <c r="M51" s="5"/>
      <c r="N51" s="5"/>
      <c r="O51" s="5"/>
      <c r="P51" s="5"/>
      <c r="Q51" s="3"/>
      <c r="R51" s="3"/>
      <c r="S51" s="3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2" s="2" customFormat="1" ht="12.75" customHeight="1">
      <c r="A52" s="4"/>
      <c r="B52" s="3" t="s">
        <v>50</v>
      </c>
      <c r="C52" s="3"/>
      <c r="D52" s="3"/>
      <c r="E52" s="5">
        <v>4230</v>
      </c>
      <c r="F52" s="5"/>
      <c r="G52" s="5">
        <v>18322</v>
      </c>
      <c r="H52" s="5"/>
      <c r="I52" s="5">
        <v>22552</v>
      </c>
      <c r="K52" s="5">
        <v>777</v>
      </c>
      <c r="L52" s="5"/>
      <c r="M52" s="5">
        <v>-10933</v>
      </c>
      <c r="N52" s="5"/>
      <c r="O52" s="5">
        <v>-10156</v>
      </c>
      <c r="P52" s="25"/>
      <c r="Q52" s="3" t="s">
        <v>50</v>
      </c>
      <c r="R52" s="3"/>
      <c r="S52" s="3"/>
      <c r="T52" s="5">
        <v>-223</v>
      </c>
      <c r="U52" s="5"/>
      <c r="V52" s="5">
        <v>-163</v>
      </c>
      <c r="W52" s="5"/>
      <c r="X52" s="5">
        <v>-386</v>
      </c>
      <c r="Y52" s="5"/>
      <c r="Z52" s="5">
        <v>4784</v>
      </c>
      <c r="AA52" s="5"/>
      <c r="AB52" s="5">
        <v>7225</v>
      </c>
      <c r="AC52" s="5"/>
      <c r="AD52" s="5">
        <v>12009</v>
      </c>
      <c r="AE52" s="5"/>
    </row>
    <row r="53" spans="1:32" s="9" customFormat="1" ht="3" customHeight="1">
      <c r="A53"/>
      <c r="B53"/>
      <c r="C53"/>
      <c r="D53"/>
      <c r="E53" s="5" t="s">
        <v>18</v>
      </c>
      <c r="F53" s="26"/>
      <c r="G53" s="5" t="s">
        <v>18</v>
      </c>
      <c r="H53" s="26"/>
      <c r="I53" s="5" t="s">
        <v>18</v>
      </c>
      <c r="J53"/>
      <c r="K53" s="5" t="s">
        <v>18</v>
      </c>
      <c r="L53"/>
      <c r="M53" s="5" t="s">
        <v>18</v>
      </c>
      <c r="N53"/>
      <c r="O53" s="5" t="s">
        <v>18</v>
      </c>
      <c r="P53" s="25"/>
      <c r="Q53" s="25"/>
      <c r="R53"/>
      <c r="S53"/>
      <c r="T53" s="5" t="s">
        <v>18</v>
      </c>
      <c r="U53" s="5"/>
      <c r="V53" s="5" t="s">
        <v>18</v>
      </c>
      <c r="W53" s="5"/>
      <c r="X53" s="5" t="s">
        <v>18</v>
      </c>
      <c r="Y53"/>
      <c r="Z53" s="5" t="s">
        <v>18</v>
      </c>
      <c r="AA53" s="5"/>
      <c r="AB53" s="5" t="s">
        <v>18</v>
      </c>
      <c r="AC53" s="5"/>
      <c r="AD53" s="5" t="s">
        <v>18</v>
      </c>
      <c r="AE53" s="5"/>
      <c r="AF53" s="14"/>
    </row>
    <row r="54" spans="1:32" ht="3" customHeight="1">
      <c r="E54" s="5" t="s">
        <v>18</v>
      </c>
      <c r="G54" s="5" t="s">
        <v>18</v>
      </c>
      <c r="I54" s="5" t="s">
        <v>18</v>
      </c>
      <c r="K54" s="5" t="s">
        <v>18</v>
      </c>
      <c r="M54" s="5" t="s">
        <v>18</v>
      </c>
      <c r="O54" s="5" t="s">
        <v>18</v>
      </c>
      <c r="T54"/>
      <c r="U54"/>
      <c r="V54"/>
      <c r="W54"/>
      <c r="X54"/>
      <c r="Z54" s="5" t="s">
        <v>18</v>
      </c>
      <c r="AA54" s="5"/>
      <c r="AB54" s="5" t="s">
        <v>18</v>
      </c>
      <c r="AC54" s="5"/>
      <c r="AD54" s="5" t="s">
        <v>18</v>
      </c>
    </row>
    <row r="55" spans="1:32" ht="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2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2" ht="9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2" ht="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2" ht="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2" ht="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2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2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2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2" ht="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3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3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3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3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3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3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3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3.7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9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3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3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3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3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3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3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3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3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3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3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3.7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3.7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3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3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3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3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ht="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ht="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ht="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ht="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ht="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ht="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ht="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ht="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ht="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ht="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ht="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ht="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ht="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ht="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ht="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ht="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ht="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ht="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ht="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ht="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ht="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ht="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ht="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ht="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ht="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ht="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ht="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ht="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ht="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ht="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ht="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ht="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ht="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ht="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ht="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ht="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ht="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ht="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ht="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ht="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ht="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ht="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ht="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ht="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ht="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ht="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ht="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ht="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ht="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ht="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ht="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ht="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ht="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ht="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ht="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ht="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ht="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ht="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ht="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ht="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ht="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ht="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ht="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ht="15">
      <c r="A301"/>
      <c r="B301"/>
      <c r="C301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Y301"/>
      <c r="Z301"/>
      <c r="AA301"/>
      <c r="AB301"/>
      <c r="AC301"/>
      <c r="AD301"/>
    </row>
  </sheetData>
  <mergeCells count="11">
    <mergeCell ref="Z6:AD6"/>
    <mergeCell ref="T5:X5"/>
    <mergeCell ref="E6:I6"/>
    <mergeCell ref="J6:O6"/>
    <mergeCell ref="T6:X6"/>
    <mergeCell ref="B1:O1"/>
    <mergeCell ref="Q1:AD1"/>
    <mergeCell ref="B2:O2"/>
    <mergeCell ref="Q2:AD2"/>
    <mergeCell ref="B3:O3"/>
    <mergeCell ref="Q3:AD3"/>
  </mergeCells>
  <phoneticPr fontId="0" type="noConversion"/>
  <printOptions horizontalCentered="1"/>
  <pageMargins left="0.25" right="0.25" top="0.5" bottom="0.5" header="0" footer="0.25"/>
  <pageSetup scale="90" orientation="landscape" horizontalDpi="300" r:id="rId1"/>
  <headerFooter alignWithMargins="0">
    <oddFooter>&amp;L&amp;"PMingLiU,Regular"&amp;9Source:  Finance and Accounting</oddFooter>
  </headerFooter>
  <rowBreaks count="3" manualBreakCount="3">
    <brk id="55" max="16383" man="1"/>
    <brk id="103" max="16383" man="1"/>
    <brk id="151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'96'!Print_Area</vt:lpstr>
      <vt:lpstr>'97'!Print_Area</vt:lpstr>
      <vt:lpstr>'98'!Print_Area</vt:lpstr>
      <vt:lpstr>'99'!Print_Area</vt:lpstr>
      <vt:lpstr>'95'!Print_Titles</vt:lpstr>
      <vt:lpstr>'96'!Print_Titles</vt:lpstr>
      <vt:lpstr>'97'!Print_Titles</vt:lpstr>
      <vt:lpstr>'98'!Print_Titles</vt:lpstr>
      <vt:lpstr>'99'!Print_Titles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Summary of Current Programs - Table V-3</dc:title>
  <dc:creator>OAA0030</dc:creator>
  <cp:lastModifiedBy>Aniket Gupta</cp:lastModifiedBy>
  <cp:lastPrinted>2004-02-26T16:45:59Z</cp:lastPrinted>
  <dcterms:created xsi:type="dcterms:W3CDTF">1997-02-25T15:57:16Z</dcterms:created>
  <dcterms:modified xsi:type="dcterms:W3CDTF">2024-02-03T22:15:28Z</dcterms:modified>
</cp:coreProperties>
</file>