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FC2E1540-44AC-40E1-ADC7-088850ED7DDF}" xr6:coauthVersionLast="47" xr6:coauthVersionMax="47" xr10:uidLastSave="{00000000-0000-0000-0000-000000000000}"/>
  <bookViews>
    <workbookView xWindow="3348" yWindow="3348" windowWidth="17280" windowHeight="888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E10" i="1"/>
  <c r="E11" i="1"/>
  <c r="E12" i="1"/>
  <c r="E13" i="1"/>
  <c r="E14" i="1"/>
  <c r="E15" i="1"/>
  <c r="E17" i="1"/>
  <c r="E18" i="1"/>
  <c r="E19" i="1"/>
  <c r="E20" i="1"/>
  <c r="E21" i="1"/>
  <c r="E22" i="1"/>
  <c r="E23" i="1"/>
  <c r="E24" i="1"/>
  <c r="E25" i="1"/>
  <c r="E26" i="1"/>
  <c r="E27" i="1"/>
  <c r="E28" i="1"/>
  <c r="E29" i="1"/>
  <c r="E31" i="1"/>
</calcChain>
</file>

<file path=xl/sharedStrings.xml><?xml version="1.0" encoding="utf-8"?>
<sst xmlns="http://schemas.openxmlformats.org/spreadsheetml/2006/main" count="117" uniqueCount="57">
  <si>
    <t>L-4  Consolidated Assets and Liabilities of Financial Institutions</t>
    <phoneticPr fontId="1" type="noConversion"/>
  </si>
  <si>
    <r>
      <t>Unit</t>
    </r>
    <r>
      <rPr>
        <sz val="7.5"/>
        <rFont val="新細明體"/>
        <family val="1"/>
        <charset val="136"/>
      </rPr>
      <t>：</t>
    </r>
    <r>
      <rPr>
        <sz val="7.5"/>
        <rFont val="Times New Roman"/>
        <family val="1"/>
      </rPr>
      <t>Ten Million NT$</t>
    </r>
    <phoneticPr fontId="1" type="noConversion"/>
  </si>
  <si>
    <t>End 
of 
Period</t>
    <phoneticPr fontId="1" type="noConversion"/>
  </si>
  <si>
    <t xml:space="preserve"> Grand Total Assers </t>
    <phoneticPr fontId="1" type="noConversion"/>
  </si>
  <si>
    <t>Assets   (NET)</t>
    <phoneticPr fontId="1" type="noConversion"/>
  </si>
  <si>
    <t>Foreign Assets</t>
    <phoneticPr fontId="1" type="noConversion"/>
  </si>
  <si>
    <t xml:space="preserve"> Loans and Discounts</t>
    <phoneticPr fontId="1" type="noConversion"/>
  </si>
  <si>
    <t xml:space="preserve"> Portfolio Investments</t>
    <phoneticPr fontId="1" type="noConversion"/>
  </si>
  <si>
    <t>Real Estates</t>
    <phoneticPr fontId="1" type="noConversion"/>
  </si>
  <si>
    <r>
      <t>Government</t>
    </r>
    <r>
      <rPr>
        <sz val="8"/>
        <rFont val="Times New Roman"/>
        <family val="1"/>
      </rPr>
      <t xml:space="preserve"> Agencies</t>
    </r>
    <phoneticPr fontId="1" type="noConversion"/>
  </si>
  <si>
    <t>Government Enterprises</t>
    <phoneticPr fontId="1" type="noConversion"/>
  </si>
  <si>
    <t>Private Enterprises &amp; Others</t>
    <phoneticPr fontId="1" type="noConversion"/>
  </si>
  <si>
    <r>
      <t>Government</t>
    </r>
    <r>
      <rPr>
        <sz val="8"/>
        <rFont val="Times New Roman"/>
        <family val="1"/>
      </rPr>
      <t xml:space="preserve"> Securities</t>
    </r>
    <phoneticPr fontId="1" type="noConversion"/>
  </si>
  <si>
    <t>Securities</t>
    <phoneticPr fontId="1" type="noConversion"/>
  </si>
  <si>
    <r>
      <t>Government</t>
    </r>
    <r>
      <rPr>
        <sz val="8"/>
        <rFont val="Times New Roman"/>
        <family val="1"/>
      </rPr>
      <t xml:space="preserve"> Enterp.</t>
    </r>
    <phoneticPr fontId="1" type="noConversion"/>
  </si>
  <si>
    <t>Private Enterp.</t>
    <phoneticPr fontId="1" type="noConversion"/>
  </si>
  <si>
    <t>Fin. Insts. Securities</t>
    <phoneticPr fontId="1" type="noConversion"/>
  </si>
  <si>
    <t xml:space="preserve"> </t>
    <phoneticPr fontId="1" type="noConversion"/>
  </si>
  <si>
    <r>
      <t>Notes</t>
    </r>
    <r>
      <rPr>
        <sz val="7"/>
        <rFont val="細明體"/>
        <family val="3"/>
        <charset val="136"/>
      </rPr>
      <t>：</t>
    </r>
    <phoneticPr fontId="1" type="noConversion"/>
  </si>
  <si>
    <t>The total assets and liabilities &amp; net worth in the consolidated balance sheet are on the net basis. All transactions between institutions within the same financial subsector as well as their other assets and other liabilities are netted out in the consolidation process and are shown in other items(net).</t>
    <phoneticPr fontId="1" type="noConversion"/>
  </si>
  <si>
    <t xml:space="preserve"> </t>
    <phoneticPr fontId="1" type="noConversion"/>
  </si>
  <si>
    <t>r</t>
    <phoneticPr fontId="1" type="noConversion"/>
  </si>
  <si>
    <t>r</t>
    <phoneticPr fontId="1" type="noConversion"/>
  </si>
  <si>
    <t>p</t>
    <phoneticPr fontId="1" type="noConversion"/>
  </si>
  <si>
    <t>r</t>
    <phoneticPr fontId="1" type="noConversion"/>
  </si>
  <si>
    <t>r</t>
    <phoneticPr fontId="1" type="noConversion"/>
  </si>
  <si>
    <t xml:space="preserve"> </t>
    <phoneticPr fontId="1" type="noConversion"/>
  </si>
  <si>
    <t>Monthly Bulletin of Statistics, March 2004</t>
  </si>
  <si>
    <t xml:space="preserve"> </t>
  </si>
  <si>
    <t>L-4  Consolidated Assets and Liabilities of Financial Institutions (Continued)</t>
    <phoneticPr fontId="1" type="noConversion"/>
  </si>
  <si>
    <r>
      <t>Unit</t>
    </r>
    <r>
      <rPr>
        <sz val="7.5"/>
        <rFont val="細明體"/>
        <family val="3"/>
        <charset val="136"/>
      </rPr>
      <t>：</t>
    </r>
    <r>
      <rPr>
        <sz val="7.5"/>
        <rFont val="Times New Roman"/>
        <family val="1"/>
      </rPr>
      <t>Ten Million NT$</t>
    </r>
    <phoneticPr fontId="1" type="noConversion"/>
  </si>
  <si>
    <t>End 
of 
Period</t>
    <phoneticPr fontId="1" type="noConversion"/>
  </si>
  <si>
    <t xml:space="preserve"> Grand Total Liabilities &amp; Net Worth </t>
    <phoneticPr fontId="1" type="noConversion"/>
  </si>
  <si>
    <t>Cash in Vaults</t>
    <phoneticPr fontId="1" type="noConversion"/>
  </si>
  <si>
    <t>Liabilities &amp; Net Worth(Net)</t>
    <phoneticPr fontId="1" type="noConversion"/>
  </si>
  <si>
    <t>Foreign Liabilities</t>
    <phoneticPr fontId="1" type="noConversion"/>
  </si>
  <si>
    <t>Currency Issued</t>
    <phoneticPr fontId="1" type="noConversion"/>
  </si>
  <si>
    <t>Enterprises and Individuals</t>
    <phoneticPr fontId="1" type="noConversion"/>
  </si>
  <si>
    <t>Total</t>
    <phoneticPr fontId="1" type="noConversion"/>
  </si>
  <si>
    <t>Checking Accounts</t>
    <phoneticPr fontId="1" type="noConversion"/>
  </si>
  <si>
    <t>Passbook Deposits</t>
    <phoneticPr fontId="1" type="noConversion"/>
  </si>
  <si>
    <t>Passbook Savings Deposits</t>
    <phoneticPr fontId="1" type="noConversion"/>
  </si>
  <si>
    <t>Time Deposits</t>
    <phoneticPr fontId="1" type="noConversion"/>
  </si>
  <si>
    <t>NCDS</t>
    <phoneticPr fontId="1" type="noConversion"/>
  </si>
  <si>
    <t>Government Deposits</t>
    <phoneticPr fontId="1" type="noConversion"/>
  </si>
  <si>
    <t>*Trust Funds</t>
    <phoneticPr fontId="1" type="noConversion"/>
  </si>
  <si>
    <t>Life Insurance Reserves</t>
    <phoneticPr fontId="1" type="noConversion"/>
  </si>
  <si>
    <t>Bank Debentures Issued</t>
    <phoneticPr fontId="1" type="noConversion"/>
  </si>
  <si>
    <t>TB, CDs &amp; SB Issued by CBC</t>
    <phoneticPr fontId="1" type="noConversion"/>
  </si>
  <si>
    <t>Net Worth</t>
    <phoneticPr fontId="1" type="noConversion"/>
  </si>
  <si>
    <t>Other Items (Net)</t>
    <phoneticPr fontId="1" type="noConversion"/>
  </si>
  <si>
    <t>Time Savings Deposits</t>
    <phoneticPr fontId="1" type="noConversion"/>
  </si>
  <si>
    <t>Foreign Currency Deposits</t>
    <phoneticPr fontId="1" type="noConversion"/>
  </si>
  <si>
    <t>Postal Savings Deposits</t>
    <phoneticPr fontId="1" type="noConversion"/>
  </si>
  <si>
    <t xml:space="preserve">p </t>
    <phoneticPr fontId="1" type="noConversion"/>
  </si>
  <si>
    <r>
      <t>Notes</t>
    </r>
    <r>
      <rPr>
        <sz val="7"/>
        <rFont val="細明體"/>
        <family val="3"/>
        <charset val="136"/>
      </rPr>
      <t>：</t>
    </r>
    <phoneticPr fontId="1" type="noConversion"/>
  </si>
  <si>
    <t>Includes trust funds absorbed by banks and investment and trust companies.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</si>
</sst>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76" formatCode="&quot;&quot;\ #\ ##0_-;&quot;&quot;\ \-#\ ##0_-"/>
    <numFmt numFmtId="177" formatCode="&quot;&quot;\ #,##0.0_-;&quot;&quot;\ \-#,##0.0_-"/>
    <numFmt numFmtId="178" formatCode="&quot;&quot;\ #,##0.00_-;&quot;&quot;\ \-#,##0.00_-"/>
    <numFmt numFmtId="179" formatCode="&quot;&quot;\ #\ ##0_-;&quot;&quot;\ \-#\ ##0_-"/>
    <numFmt numFmtId="180" formatCode="&quot;&quot;\ #,##0.0_-;&quot;&quot;\ \-#,##0.0_-"/>
    <numFmt numFmtId="181" formatCode="&quot;&quot;\ #,##0.00_-;&quot;&quot;\ \-#,##0.00_-"/>
    <numFmt numFmtId="182" formatCode="#\ ##0_-;\-#\ ##0_-;_-0_-;_-@_ "/>
    <numFmt numFmtId="183" formatCode="#\ ##0.0_-;\-#\ ##0.0_-;_-0.0_-;_-@_ "/>
    <numFmt numFmtId="184" formatCode="#\ ##0.00_-;\-#\ ##0.00_-;_-0.00_-;_-@_ "/>
    <numFmt numFmtId="185" formatCode="&quot;&quot;\ #\ ##0_-;&quot;&quot;\ \-#\ ##0_-"/>
    <numFmt numFmtId="186" formatCode="&quot;&quot;\ #,##0.0_-;&quot;&quot;\ \-#,##0.0_-"/>
    <numFmt numFmtId="187" formatCode="&quot;&quot;\ #,##0.00_-;&quot;&quot;\ \-#,##0.00_-"/>
    <numFmt numFmtId="188" formatCode="&quot;&quot;\ #\ ##0_-;&quot;&quot;\ \-#\ ##0_-"/>
    <numFmt numFmtId="189" formatCode="&quot;&quot;\ #,##0.0_-;&quot;&quot;\ \-#,##0.0_-"/>
    <numFmt numFmtId="190" formatCode="&quot;&quot;\ #,##0.00_-;&quot;&quot;\ \-#,##0.00_-"/>
    <numFmt numFmtId="191" formatCode="#\ ###\ ##0_-;\-#\ ###\ ##0_-;_-0_-;_-@_ "/>
    <numFmt numFmtId="193" formatCode="#\ ###\ ##0;\-#\ ###\ ##0;_-0\-;_-@_ "/>
  </numFmts>
  <fonts count="12" x14ac:knownFonts="1">
    <font>
      <sz val="12"/>
      <name val="新細明體"/>
      <charset val="136"/>
    </font>
    <font>
      <sz val="9"/>
      <name val="細明體"/>
      <family val="3"/>
      <charset val="136"/>
    </font>
    <font>
      <sz val="7"/>
      <name val="細明體"/>
      <family val="3"/>
      <charset val="136"/>
    </font>
    <font>
      <sz val="7.5"/>
      <name val="Century Schoolbook"/>
      <family val="1"/>
    </font>
    <font>
      <sz val="8"/>
      <name val="Times New Roman"/>
      <family val="1"/>
    </font>
    <font>
      <sz val="7.5"/>
      <name val="新細明體"/>
      <family val="1"/>
      <charset val="136"/>
    </font>
    <font>
      <sz val="7.5"/>
      <name val="Times New Roman"/>
      <family val="1"/>
    </font>
    <font>
      <sz val="7"/>
      <name val="Times New Roman"/>
      <family val="1"/>
    </font>
    <font>
      <sz val="12"/>
      <name val="Times New Roman"/>
      <family val="1"/>
    </font>
    <font>
      <sz val="9"/>
      <name val="Times New Roman"/>
      <family val="1"/>
    </font>
    <font>
      <sz val="9"/>
      <name val="新細明體"/>
      <family val="1"/>
      <charset val="136"/>
    </font>
    <font>
      <sz val="7.5"/>
      <name val="細明體"/>
      <family val="3"/>
      <charset val="136"/>
    </font>
  </fonts>
  <fills count="2">
    <fill>
      <patternFill patternType="none"/>
    </fill>
    <fill>
      <patternFill patternType="gray125"/>
    </fill>
  </fills>
  <borders count="17">
    <border>
      <left/>
      <right/>
      <top/>
      <bottom/>
      <diagonal/>
    </border>
    <border>
      <left/>
      <right style="dotted">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8">
    <xf numFmtId="0" fontId="0" fillId="0" borderId="0"/>
    <xf numFmtId="191" fontId="3" fillId="0" borderId="0" applyFill="0" applyBorder="0" applyProtection="0">
      <alignment horizontal="right" vertical="center"/>
    </xf>
    <xf numFmtId="193" fontId="3" fillId="0" borderId="0" applyFill="0" applyBorder="0" applyProtection="0">
      <alignment horizontal="right" vertical="center"/>
    </xf>
    <xf numFmtId="176" fontId="3" fillId="0" borderId="0" applyFill="0" applyBorder="0" applyProtection="0">
      <alignment horizontal="right" vertical="center"/>
    </xf>
    <xf numFmtId="177" fontId="3" fillId="0" borderId="0" applyFill="0" applyBorder="0" applyProtection="0">
      <alignment horizontal="right" vertical="center"/>
    </xf>
    <xf numFmtId="178" fontId="3" fillId="0" borderId="0" applyFill="0" applyBorder="0" applyProtection="0">
      <alignment horizontal="right" vertical="center"/>
    </xf>
    <xf numFmtId="179" fontId="3" fillId="0" borderId="0" applyFill="0" applyBorder="0" applyProtection="0">
      <alignment vertical="center"/>
    </xf>
    <xf numFmtId="180" fontId="3" fillId="0" borderId="0" applyFill="0" applyBorder="0" applyProtection="0">
      <alignment vertical="center"/>
    </xf>
    <xf numFmtId="181" fontId="3" fillId="0" borderId="0" applyFill="0" applyBorder="0" applyProtection="0">
      <alignment vertical="center"/>
    </xf>
    <xf numFmtId="182" fontId="3" fillId="0" borderId="1" applyFill="0" applyBorder="0" applyProtection="0">
      <alignment horizontal="right" vertical="center"/>
    </xf>
    <xf numFmtId="183" fontId="3" fillId="0" borderId="0" applyFill="0" applyBorder="0" applyProtection="0">
      <alignment horizontal="right" vertical="center"/>
    </xf>
    <xf numFmtId="184" fontId="3" fillId="0" borderId="0" applyFill="0" applyBorder="0" applyProtection="0">
      <alignment horizontal="right" vertical="center"/>
    </xf>
    <xf numFmtId="185" fontId="3" fillId="0" borderId="0" applyFill="0" applyBorder="0" applyProtection="0">
      <alignment horizontal="right" vertical="center"/>
    </xf>
    <xf numFmtId="186" fontId="3" fillId="0" borderId="0" applyFill="0" applyBorder="0" applyProtection="0">
      <alignment vertical="center"/>
    </xf>
    <xf numFmtId="187" fontId="3" fillId="0" borderId="0" applyFill="0" applyBorder="0" applyProtection="0">
      <alignment vertical="center"/>
    </xf>
    <xf numFmtId="188" fontId="3" fillId="0" borderId="0" applyFill="0" applyBorder="0" applyProtection="0">
      <alignment vertical="center"/>
    </xf>
    <xf numFmtId="189" fontId="3" fillId="0" borderId="0" applyFill="0" applyBorder="0" applyProtection="0">
      <alignment vertical="center"/>
    </xf>
    <xf numFmtId="190" fontId="3" fillId="0" borderId="0" applyFill="0" applyBorder="0" applyProtection="0">
      <alignment vertical="center"/>
    </xf>
  </cellStyleXfs>
  <cellXfs count="73">
    <xf numFmtId="0" fontId="0" fillId="0" borderId="0" xfId="0"/>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7"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xf>
    <xf numFmtId="0" fontId="7" fillId="0" borderId="0" xfId="0" applyFont="1"/>
    <xf numFmtId="0" fontId="8" fillId="0" borderId="0" xfId="0" applyFont="1"/>
    <xf numFmtId="0" fontId="6" fillId="0" borderId="0" xfId="0" applyFont="1" applyAlignment="1">
      <alignment vertical="center"/>
    </xf>
    <xf numFmtId="0" fontId="6" fillId="0" borderId="0" xfId="0" applyFont="1" applyAlignment="1">
      <alignment horizontal="right" vertical="top"/>
    </xf>
    <xf numFmtId="0" fontId="4" fillId="0" borderId="6" xfId="0" applyFont="1" applyBorder="1" applyAlignment="1">
      <alignment horizontal="center" vertical="center" wrapText="1"/>
    </xf>
    <xf numFmtId="0" fontId="4" fillId="0" borderId="0" xfId="0" applyFont="1" applyAlignment="1">
      <alignment horizontal="center" vertical="center"/>
    </xf>
    <xf numFmtId="0" fontId="4" fillId="0" borderId="7" xfId="0" applyFont="1" applyBorder="1" applyAlignment="1">
      <alignment horizontal="center" vertical="center" wrapText="1"/>
    </xf>
    <xf numFmtId="0" fontId="6" fillId="0" borderId="0" xfId="0" applyFont="1" applyBorder="1" applyAlignment="1">
      <alignment horizontal="right" vertical="center"/>
    </xf>
    <xf numFmtId="0" fontId="6" fillId="0" borderId="8" xfId="0" applyFont="1" applyBorder="1" applyAlignment="1">
      <alignment vertical="center"/>
    </xf>
    <xf numFmtId="191" fontId="6" fillId="0" borderId="0" xfId="1" applyFont="1" applyFill="1">
      <alignment horizontal="right" vertical="center"/>
    </xf>
    <xf numFmtId="182" fontId="6" fillId="0" borderId="0" xfId="9" applyFont="1" applyFill="1" applyBorder="1">
      <alignment horizontal="right" vertical="center"/>
    </xf>
    <xf numFmtId="0" fontId="6" fillId="0" borderId="9" xfId="0" applyFont="1" applyBorder="1"/>
    <xf numFmtId="0" fontId="6" fillId="0" borderId="10" xfId="0" applyFont="1" applyBorder="1"/>
    <xf numFmtId="0" fontId="6" fillId="0" borderId="11" xfId="0" applyFont="1" applyBorder="1"/>
    <xf numFmtId="0" fontId="6" fillId="0" borderId="0" xfId="0" applyFont="1"/>
    <xf numFmtId="0" fontId="7" fillId="0" borderId="0" xfId="0" applyFont="1" applyAlignment="1">
      <alignment vertical="center"/>
    </xf>
    <xf numFmtId="0" fontId="4" fillId="0" borderId="12" xfId="0" applyFont="1" applyBorder="1" applyAlignment="1">
      <alignment horizontal="center" vertical="distributed" wrapText="1"/>
    </xf>
    <xf numFmtId="0" fontId="4" fillId="0" borderId="0" xfId="0" applyFont="1" applyAlignment="1">
      <alignment vertic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184" fontId="6" fillId="0" borderId="9" xfId="11" applyFont="1" applyBorder="1">
      <alignment horizontal="right" vertical="center"/>
    </xf>
    <xf numFmtId="0" fontId="4" fillId="0" borderId="9" xfId="0" applyFont="1" applyBorder="1" applyAlignment="1">
      <alignment horizontal="center" vertical="center" wrapText="1"/>
    </xf>
    <xf numFmtId="0" fontId="7" fillId="0" borderId="0" xfId="0" applyFont="1" applyAlignment="1">
      <alignment horizontal="right"/>
    </xf>
    <xf numFmtId="0" fontId="4" fillId="0" borderId="0" xfId="0" applyFont="1"/>
    <xf numFmtId="0" fontId="4" fillId="0" borderId="0" xfId="0" applyFont="1" applyAlignment="1">
      <alignment vertical="top"/>
    </xf>
    <xf numFmtId="0" fontId="8" fillId="0" borderId="0" xfId="0" applyFont="1" applyAlignment="1">
      <alignment horizontal="center"/>
    </xf>
    <xf numFmtId="0" fontId="4" fillId="0" borderId="4" xfId="0" applyFont="1" applyBorder="1" applyAlignment="1">
      <alignment horizontal="center" vertical="center" wrapText="1"/>
    </xf>
    <xf numFmtId="0" fontId="8" fillId="0" borderId="6" xfId="0" applyFont="1" applyBorder="1" applyAlignment="1">
      <alignment horizontal="center" vertical="center"/>
    </xf>
    <xf numFmtId="0" fontId="8" fillId="0" borderId="0"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9" fillId="0" borderId="0" xfId="0" applyFont="1" applyAlignment="1">
      <alignment horizontal="center" vertical="center"/>
    </xf>
    <xf numFmtId="0" fontId="7" fillId="0" borderId="4" xfId="0" applyFont="1" applyBorder="1" applyAlignment="1">
      <alignment horizontal="distributed" vertical="center"/>
    </xf>
    <xf numFmtId="0" fontId="8" fillId="0" borderId="4" xfId="0" applyFont="1" applyBorder="1" applyAlignment="1">
      <alignment horizontal="distributed" vertical="center"/>
    </xf>
    <xf numFmtId="0" fontId="4" fillId="0" borderId="16" xfId="0" applyFont="1" applyBorder="1" applyAlignment="1">
      <alignment horizontal="left" vertical="distributed" wrapText="1"/>
    </xf>
    <xf numFmtId="0" fontId="4" fillId="0" borderId="4" xfId="0" applyFont="1" applyBorder="1" applyAlignment="1">
      <alignment horizontal="left" vertical="distributed" wrapText="1"/>
    </xf>
    <xf numFmtId="0" fontId="4" fillId="0" borderId="16" xfId="0" applyFont="1" applyBorder="1" applyAlignment="1">
      <alignment horizontal="left" vertical="center" wrapText="1"/>
    </xf>
    <xf numFmtId="0" fontId="4" fillId="0" borderId="4" xfId="0" applyFont="1" applyBorder="1" applyAlignment="1">
      <alignment horizontal="left" vertical="center" wrapText="1"/>
    </xf>
    <xf numFmtId="0" fontId="4" fillId="0" borderId="1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7" fillId="0" borderId="4" xfId="0" applyFont="1" applyBorder="1" applyAlignment="1">
      <alignment horizontal="justify" vertical="top" wrapText="1"/>
    </xf>
    <xf numFmtId="0" fontId="7" fillId="0" borderId="0" xfId="0" applyFont="1" applyAlignment="1">
      <alignment horizontal="justify" vertical="top" wrapText="1"/>
    </xf>
    <xf numFmtId="0" fontId="4" fillId="0" borderId="12" xfId="0" applyFont="1" applyBorder="1" applyAlignment="1">
      <alignment horizontal="left" vertical="distributed" wrapText="1"/>
    </xf>
    <xf numFmtId="0" fontId="7" fillId="0" borderId="14" xfId="0" applyFont="1" applyBorder="1" applyAlignment="1">
      <alignment horizontal="center" vertical="center" wrapText="1"/>
    </xf>
    <xf numFmtId="0" fontId="8" fillId="0" borderId="3"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3" xfId="0" applyFont="1" applyBorder="1" applyAlignment="1">
      <alignment horizontal="center" vertical="center" wrapText="1"/>
    </xf>
    <xf numFmtId="0" fontId="4" fillId="0" borderId="16" xfId="0" applyFont="1" applyBorder="1" applyAlignment="1">
      <alignment horizontal="center" vertical="center" wrapText="1"/>
    </xf>
    <xf numFmtId="0" fontId="8" fillId="0" borderId="1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5" xfId="0" applyFont="1" applyBorder="1" applyAlignment="1">
      <alignment horizontal="center" vertical="distributed" wrapText="1"/>
    </xf>
    <xf numFmtId="0" fontId="8" fillId="0" borderId="12" xfId="0" applyFont="1" applyBorder="1" applyAlignment="1">
      <alignment horizontal="center" vertical="distributed" wrapText="1"/>
    </xf>
    <xf numFmtId="0" fontId="4" fillId="0" borderId="15"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7" xfId="0" applyFont="1" applyBorder="1" applyAlignment="1">
      <alignment horizontal="center" vertical="center" wrapText="1"/>
    </xf>
    <xf numFmtId="0" fontId="4" fillId="0" borderId="15" xfId="0" applyFont="1" applyBorder="1" applyAlignment="1">
      <alignment vertical="center"/>
    </xf>
    <xf numFmtId="0" fontId="8" fillId="0" borderId="12" xfId="0" applyFont="1" applyBorder="1"/>
    <xf numFmtId="0" fontId="4" fillId="0" borderId="12" xfId="0" applyFont="1" applyBorder="1" applyAlignment="1">
      <alignment vertical="center"/>
    </xf>
  </cellXfs>
  <cellStyles count="18">
    <cellStyle name="a0" xfId="1"/>
    <cellStyle name="aa" xfId="2"/>
    <cellStyle name="e0" xfId="3"/>
    <cellStyle name="e1" xfId="4"/>
    <cellStyle name="e2" xfId="5"/>
    <cellStyle name="f0" xfId="6"/>
    <cellStyle name="f1" xfId="7"/>
    <cellStyle name="f2" xfId="8"/>
    <cellStyle name="n0" xfId="9"/>
    <cellStyle name="n1" xfId="10"/>
    <cellStyle name="n2" xfId="11"/>
    <cellStyle name="Normal" xfId="0" builtinId="0"/>
    <cellStyle name="p0" xfId="12"/>
    <cellStyle name="p1" xfId="13"/>
    <cellStyle name="p2" xfId="14"/>
    <cellStyle name="r0" xfId="15"/>
    <cellStyle name="r1" xfId="16"/>
    <cellStyle name="r2" xf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workbookViewId="0">
      <selection activeCell="D9" sqref="D9"/>
    </sheetView>
  </sheetViews>
  <sheetFormatPr defaultColWidth="9" defaultRowHeight="15.6" x14ac:dyDescent="0.3"/>
  <cols>
    <col min="1" max="1" width="4.109375" style="8" customWidth="1"/>
    <col min="2" max="2" width="1.21875" style="8" customWidth="1"/>
    <col min="3" max="3" width="7.88671875" style="8" customWidth="1"/>
    <col min="4" max="4" width="7" style="8" customWidth="1"/>
    <col min="5" max="5" width="7.77734375" style="8" customWidth="1"/>
    <col min="6" max="6" width="6.44140625" style="8" customWidth="1"/>
    <col min="7" max="7" width="7.44140625" style="8" customWidth="1"/>
    <col min="8" max="8" width="7.109375" style="8" customWidth="1"/>
    <col min="9" max="9" width="7" style="8" customWidth="1"/>
    <col min="10" max="10" width="7.6640625" style="8" customWidth="1"/>
    <col min="11" max="13" width="6.77734375" style="8" customWidth="1"/>
    <col min="14" max="14" width="6.109375" style="8" customWidth="1"/>
    <col min="15" max="16384" width="9" style="8"/>
  </cols>
  <sheetData>
    <row r="1" spans="1:14" s="7" customFormat="1" ht="14.1" customHeight="1" x14ac:dyDescent="0.2">
      <c r="A1" s="6" t="s">
        <v>27</v>
      </c>
    </row>
    <row r="2" spans="1:14" ht="21" customHeight="1" x14ac:dyDescent="0.3">
      <c r="A2" s="33" t="s">
        <v>0</v>
      </c>
      <c r="B2" s="33"/>
      <c r="C2" s="33"/>
      <c r="D2" s="33"/>
      <c r="E2" s="33"/>
      <c r="F2" s="33"/>
      <c r="G2" s="33"/>
      <c r="H2" s="33"/>
      <c r="I2" s="33"/>
      <c r="J2" s="33"/>
      <c r="K2" s="33"/>
      <c r="L2" s="33"/>
      <c r="M2" s="33"/>
      <c r="N2" s="33"/>
    </row>
    <row r="3" spans="1:14" s="9" customFormat="1" ht="12" customHeight="1" x14ac:dyDescent="0.25">
      <c r="N3" s="10" t="s">
        <v>1</v>
      </c>
    </row>
    <row r="4" spans="1:14" s="24" customFormat="1" ht="18" customHeight="1" x14ac:dyDescent="0.25">
      <c r="A4" s="34" t="s">
        <v>2</v>
      </c>
      <c r="B4" s="35"/>
      <c r="C4" s="43"/>
      <c r="D4" s="44"/>
      <c r="E4" s="44"/>
      <c r="F4" s="23"/>
      <c r="G4" s="52" t="s">
        <v>3</v>
      </c>
      <c r="H4" s="52"/>
      <c r="I4" s="52"/>
      <c r="J4" s="23"/>
      <c r="K4" s="23"/>
      <c r="L4" s="23"/>
      <c r="M4" s="23"/>
      <c r="N4" s="23"/>
    </row>
    <row r="5" spans="1:14" s="24" customFormat="1" ht="18" customHeight="1" x14ac:dyDescent="0.25">
      <c r="A5" s="36"/>
      <c r="B5" s="37"/>
      <c r="C5" s="47" t="s">
        <v>4</v>
      </c>
      <c r="D5" s="47" t="s">
        <v>5</v>
      </c>
      <c r="E5" s="45" t="s">
        <v>6</v>
      </c>
      <c r="F5" s="46"/>
      <c r="G5" s="25"/>
      <c r="H5" s="13"/>
      <c r="I5" s="45" t="s">
        <v>7</v>
      </c>
      <c r="J5" s="46"/>
      <c r="K5" s="46"/>
      <c r="L5" s="4"/>
      <c r="M5" s="11"/>
      <c r="N5" s="47" t="s">
        <v>8</v>
      </c>
    </row>
    <row r="6" spans="1:14" s="24" customFormat="1" ht="16.2" customHeight="1" x14ac:dyDescent="0.25">
      <c r="A6" s="36"/>
      <c r="B6" s="37"/>
      <c r="C6" s="48"/>
      <c r="D6" s="48"/>
      <c r="E6" s="26"/>
      <c r="F6" s="53" t="s">
        <v>9</v>
      </c>
      <c r="G6" s="47" t="s">
        <v>10</v>
      </c>
      <c r="H6" s="56" t="s">
        <v>11</v>
      </c>
      <c r="I6" s="5"/>
      <c r="J6" s="53" t="s">
        <v>12</v>
      </c>
      <c r="K6" s="55" t="s">
        <v>13</v>
      </c>
      <c r="L6" s="55"/>
      <c r="M6" s="55"/>
      <c r="N6" s="48"/>
    </row>
    <row r="7" spans="1:14" s="24" customFormat="1" ht="22.35" customHeight="1" x14ac:dyDescent="0.25">
      <c r="A7" s="38"/>
      <c r="B7" s="39"/>
      <c r="C7" s="49"/>
      <c r="D7" s="49"/>
      <c r="E7" s="27"/>
      <c r="F7" s="54"/>
      <c r="G7" s="54"/>
      <c r="H7" s="57"/>
      <c r="I7" s="2"/>
      <c r="J7" s="54"/>
      <c r="K7" s="3" t="s">
        <v>14</v>
      </c>
      <c r="L7" s="2" t="s">
        <v>15</v>
      </c>
      <c r="M7" s="2" t="s">
        <v>16</v>
      </c>
      <c r="N7" s="49"/>
    </row>
    <row r="8" spans="1:14" s="9" customFormat="1" ht="2.1" customHeight="1" x14ac:dyDescent="0.25">
      <c r="A8" s="14"/>
      <c r="B8" s="15"/>
    </row>
    <row r="9" spans="1:14" s="9" customFormat="1" ht="10.65" customHeight="1" x14ac:dyDescent="0.25">
      <c r="A9" s="14">
        <v>1996</v>
      </c>
      <c r="B9" s="15"/>
      <c r="C9" s="16">
        <v>1801354.7</v>
      </c>
      <c r="D9" s="16">
        <v>314156.79999999999</v>
      </c>
      <c r="E9" s="16">
        <f>(1172242+366390+10328675)/10</f>
        <v>1186730.7</v>
      </c>
      <c r="F9" s="16">
        <v>117224.2</v>
      </c>
      <c r="G9" s="16">
        <v>36639</v>
      </c>
      <c r="H9" s="16">
        <v>1032867.5</v>
      </c>
      <c r="I9" s="16">
        <v>264855</v>
      </c>
      <c r="J9" s="16">
        <v>67684.899999999994</v>
      </c>
      <c r="K9" s="16">
        <v>7625.8</v>
      </c>
      <c r="L9" s="16">
        <v>151010</v>
      </c>
      <c r="M9" s="16">
        <v>38534.300000000003</v>
      </c>
      <c r="N9" s="16">
        <v>18984.5</v>
      </c>
    </row>
    <row r="10" spans="1:14" s="9" customFormat="1" ht="10.65" customHeight="1" x14ac:dyDescent="0.25">
      <c r="A10" s="14">
        <v>1997</v>
      </c>
      <c r="B10" s="15" t="s">
        <v>21</v>
      </c>
      <c r="C10" s="16">
        <v>1982276.4</v>
      </c>
      <c r="D10" s="16">
        <v>354125.8</v>
      </c>
      <c r="E10" s="16">
        <f>(1396040+400458+11465007)/10</f>
        <v>1326150.5</v>
      </c>
      <c r="F10" s="16">
        <v>139604</v>
      </c>
      <c r="G10" s="16">
        <v>40045.800000000003</v>
      </c>
      <c r="H10" s="16">
        <v>1146500.7</v>
      </c>
      <c r="I10" s="16">
        <v>265228.09999999998</v>
      </c>
      <c r="J10" s="16">
        <v>82208.100000000006</v>
      </c>
      <c r="K10" s="16">
        <v>6726</v>
      </c>
      <c r="L10" s="16">
        <v>149602.1</v>
      </c>
      <c r="M10" s="16">
        <v>26691.9</v>
      </c>
      <c r="N10" s="16">
        <v>19268.900000000001</v>
      </c>
    </row>
    <row r="11" spans="1:14" s="9" customFormat="1" ht="10.65" customHeight="1" x14ac:dyDescent="0.25">
      <c r="A11" s="14">
        <v>1998</v>
      </c>
      <c r="B11" s="15" t="s">
        <v>24</v>
      </c>
      <c r="C11" s="16">
        <v>2157563.6</v>
      </c>
      <c r="D11" s="16">
        <v>380946.9</v>
      </c>
      <c r="E11" s="16">
        <f>(1540830+368013+12067502)/10</f>
        <v>1397634.5</v>
      </c>
      <c r="F11" s="16">
        <v>154083</v>
      </c>
      <c r="G11" s="16">
        <v>36801.300000000003</v>
      </c>
      <c r="H11" s="16">
        <v>1206750.2</v>
      </c>
      <c r="I11" s="16">
        <v>339812.3</v>
      </c>
      <c r="J11" s="16">
        <v>83040.800000000003</v>
      </c>
      <c r="K11" s="16">
        <v>10285.9</v>
      </c>
      <c r="L11" s="16">
        <v>197001.4</v>
      </c>
      <c r="M11" s="16">
        <v>49484.2</v>
      </c>
      <c r="N11" s="16">
        <v>20961.2</v>
      </c>
    </row>
    <row r="12" spans="1:14" s="9" customFormat="1" ht="10.65" customHeight="1" x14ac:dyDescent="0.25">
      <c r="A12" s="14">
        <v>1999</v>
      </c>
      <c r="B12" s="15" t="s">
        <v>24</v>
      </c>
      <c r="C12" s="16">
        <v>2320110.6</v>
      </c>
      <c r="D12" s="16">
        <v>441076.9</v>
      </c>
      <c r="E12" s="16">
        <f>(1726555+368757+12490088)/10</f>
        <v>1458540</v>
      </c>
      <c r="F12" s="16">
        <v>172655.5</v>
      </c>
      <c r="G12" s="16">
        <v>36875.699999999997</v>
      </c>
      <c r="H12" s="16">
        <v>1249008.8</v>
      </c>
      <c r="I12" s="16">
        <v>377567.4</v>
      </c>
      <c r="J12" s="16">
        <v>111432.4</v>
      </c>
      <c r="K12" s="16">
        <v>8137.9</v>
      </c>
      <c r="L12" s="16">
        <v>179488.9</v>
      </c>
      <c r="M12" s="16">
        <v>78508.2</v>
      </c>
      <c r="N12" s="16">
        <v>23201</v>
      </c>
    </row>
    <row r="13" spans="1:14" s="9" customFormat="1" ht="10.65" customHeight="1" x14ac:dyDescent="0.25">
      <c r="A13" s="14">
        <v>2000</v>
      </c>
      <c r="B13" s="15" t="s">
        <v>25</v>
      </c>
      <c r="C13" s="16">
        <v>2466418.4</v>
      </c>
      <c r="D13" s="16">
        <v>500551.1</v>
      </c>
      <c r="E13" s="16">
        <f>(2063150+384455+12861492)/10</f>
        <v>1530909.7</v>
      </c>
      <c r="F13" s="16">
        <v>206315</v>
      </c>
      <c r="G13" s="16">
        <v>38445.5</v>
      </c>
      <c r="H13" s="16">
        <v>1286149.2</v>
      </c>
      <c r="I13" s="16">
        <v>390889.7</v>
      </c>
      <c r="J13" s="16">
        <v>123276.4</v>
      </c>
      <c r="K13" s="16">
        <v>10056.700000000001</v>
      </c>
      <c r="L13" s="16">
        <v>180724.6</v>
      </c>
      <c r="M13" s="16">
        <v>76832</v>
      </c>
      <c r="N13" s="16">
        <v>25859.3</v>
      </c>
    </row>
    <row r="14" spans="1:14" s="9" customFormat="1" ht="10.65" customHeight="1" x14ac:dyDescent="0.25">
      <c r="A14" s="14">
        <v>2001</v>
      </c>
      <c r="B14" s="15" t="s">
        <v>25</v>
      </c>
      <c r="C14" s="16">
        <v>2609375.7999999998</v>
      </c>
      <c r="D14" s="16">
        <v>635238.19999999995</v>
      </c>
      <c r="E14" s="16">
        <f>(2134732+460515+12350485)/10</f>
        <v>1494573.2</v>
      </c>
      <c r="F14" s="16">
        <v>213473.2</v>
      </c>
      <c r="G14" s="16">
        <v>46051.5</v>
      </c>
      <c r="H14" s="16">
        <v>1235048.5</v>
      </c>
      <c r="I14" s="16">
        <v>435875.7</v>
      </c>
      <c r="J14" s="16">
        <v>157258.70000000001</v>
      </c>
      <c r="K14" s="16">
        <v>10502</v>
      </c>
      <c r="L14" s="16">
        <v>185694.1</v>
      </c>
      <c r="M14" s="16">
        <v>82420.899999999994</v>
      </c>
      <c r="N14" s="16">
        <v>26811.200000000001</v>
      </c>
    </row>
    <row r="15" spans="1:14" s="9" customFormat="1" ht="10.65" customHeight="1" x14ac:dyDescent="0.25">
      <c r="A15" s="14">
        <v>2002</v>
      </c>
      <c r="B15" s="15" t="s">
        <v>25</v>
      </c>
      <c r="C15" s="16">
        <v>2798422.3</v>
      </c>
      <c r="D15" s="16">
        <v>787145.6</v>
      </c>
      <c r="E15" s="16">
        <f>(1934899+476744+12196001)/10</f>
        <v>1460764.4</v>
      </c>
      <c r="F15" s="16">
        <v>193489.9</v>
      </c>
      <c r="G15" s="16">
        <v>47674.400000000001</v>
      </c>
      <c r="H15" s="16">
        <v>1219600.1000000001</v>
      </c>
      <c r="I15" s="16">
        <v>504312.2</v>
      </c>
      <c r="J15" s="16">
        <v>208660.9</v>
      </c>
      <c r="K15" s="16">
        <v>10758.2</v>
      </c>
      <c r="L15" s="16">
        <v>169345</v>
      </c>
      <c r="M15" s="16">
        <v>115548.1</v>
      </c>
      <c r="N15" s="16">
        <v>28670</v>
      </c>
    </row>
    <row r="16" spans="1:14" s="9" customFormat="1" ht="10.65" customHeight="1" x14ac:dyDescent="0.25">
      <c r="A16" s="14" t="s">
        <v>28</v>
      </c>
      <c r="B16" s="15"/>
      <c r="C16" s="16"/>
      <c r="D16" s="16"/>
      <c r="E16" s="16"/>
      <c r="F16" s="16"/>
      <c r="G16" s="16"/>
      <c r="H16" s="16"/>
      <c r="I16" s="16"/>
      <c r="J16" s="16"/>
      <c r="K16" s="16"/>
      <c r="L16" s="16"/>
      <c r="M16" s="16"/>
      <c r="N16" s="16"/>
    </row>
    <row r="17" spans="1:14" s="9" customFormat="1" ht="10.65" customHeight="1" x14ac:dyDescent="0.25">
      <c r="A17" s="14">
        <v>2003</v>
      </c>
      <c r="B17" s="15" t="s">
        <v>24</v>
      </c>
      <c r="C17" s="16">
        <v>3126397.4</v>
      </c>
      <c r="D17" s="16">
        <v>1003083.9</v>
      </c>
      <c r="E17" s="16">
        <f>(1944921+436102+12770953)/10</f>
        <v>1515197.6</v>
      </c>
      <c r="F17" s="16">
        <v>194492.1</v>
      </c>
      <c r="G17" s="16">
        <v>43610.2</v>
      </c>
      <c r="H17" s="16">
        <v>1277095.3</v>
      </c>
      <c r="I17" s="16">
        <v>565226.5</v>
      </c>
      <c r="J17" s="16">
        <v>225352.8</v>
      </c>
      <c r="K17" s="16">
        <v>8546.2000000000007</v>
      </c>
      <c r="L17" s="16">
        <v>155324.9</v>
      </c>
      <c r="M17" s="16">
        <v>176002.6</v>
      </c>
      <c r="N17" s="16">
        <v>25068.5</v>
      </c>
    </row>
    <row r="18" spans="1:14" s="9" customFormat="1" ht="10.65" customHeight="1" x14ac:dyDescent="0.25">
      <c r="A18" s="14">
        <v>1</v>
      </c>
      <c r="B18" s="15" t="s">
        <v>24</v>
      </c>
      <c r="C18" s="16">
        <v>2843856.1</v>
      </c>
      <c r="D18" s="16">
        <v>804561.2</v>
      </c>
      <c r="E18" s="16">
        <f>(2023635+476843+12068682)/10</f>
        <v>1456916</v>
      </c>
      <c r="F18" s="16">
        <v>202363.5</v>
      </c>
      <c r="G18" s="16">
        <v>47684.3</v>
      </c>
      <c r="H18" s="16">
        <v>1206868.2</v>
      </c>
      <c r="I18" s="16">
        <v>529542.19999999995</v>
      </c>
      <c r="J18" s="16">
        <v>211976.2</v>
      </c>
      <c r="K18" s="16">
        <v>10980.6</v>
      </c>
      <c r="L18" s="16">
        <v>183822.5</v>
      </c>
      <c r="M18" s="16">
        <v>122762.9</v>
      </c>
      <c r="N18" s="16">
        <v>28670.6</v>
      </c>
    </row>
    <row r="19" spans="1:14" s="9" customFormat="1" ht="10.65" customHeight="1" x14ac:dyDescent="0.25">
      <c r="A19" s="14">
        <v>2</v>
      </c>
      <c r="B19" s="15" t="s">
        <v>25</v>
      </c>
      <c r="C19" s="16">
        <v>2842905.6</v>
      </c>
      <c r="D19" s="16">
        <v>814943.4</v>
      </c>
      <c r="E19" s="16">
        <f>(2025319+462763+12026554)/10</f>
        <v>1451463.6</v>
      </c>
      <c r="F19" s="16">
        <v>202531.9</v>
      </c>
      <c r="G19" s="16">
        <v>46276.3</v>
      </c>
      <c r="H19" s="16">
        <v>1202655.3999999999</v>
      </c>
      <c r="I19" s="16">
        <v>529282</v>
      </c>
      <c r="J19" s="16">
        <v>214547.20000000001</v>
      </c>
      <c r="K19" s="16">
        <v>10513.5</v>
      </c>
      <c r="L19" s="16">
        <v>178292.1</v>
      </c>
      <c r="M19" s="16">
        <v>125929.2</v>
      </c>
      <c r="N19" s="16">
        <v>28753</v>
      </c>
    </row>
    <row r="20" spans="1:14" s="9" customFormat="1" ht="10.65" customHeight="1" x14ac:dyDescent="0.25">
      <c r="A20" s="14">
        <v>3</v>
      </c>
      <c r="B20" s="15" t="s">
        <v>25</v>
      </c>
      <c r="C20" s="16">
        <v>2841491.6</v>
      </c>
      <c r="D20" s="16">
        <v>822245.9</v>
      </c>
      <c r="E20" s="16">
        <f>(2020570+448776+11995908)/10</f>
        <v>1446525.4</v>
      </c>
      <c r="F20" s="16">
        <v>202057</v>
      </c>
      <c r="G20" s="16">
        <v>44877.599999999999</v>
      </c>
      <c r="H20" s="16">
        <v>1199590.8</v>
      </c>
      <c r="I20" s="16">
        <v>530167</v>
      </c>
      <c r="J20" s="16">
        <v>219640.4</v>
      </c>
      <c r="K20" s="16">
        <v>10705.5</v>
      </c>
      <c r="L20" s="16">
        <v>179478.7</v>
      </c>
      <c r="M20" s="16">
        <v>120342.39999999999</v>
      </c>
      <c r="N20" s="16">
        <v>24915.8</v>
      </c>
    </row>
    <row r="21" spans="1:14" s="9" customFormat="1" ht="10.65" customHeight="1" x14ac:dyDescent="0.25">
      <c r="A21" s="14">
        <v>4</v>
      </c>
      <c r="B21" s="15" t="s">
        <v>25</v>
      </c>
      <c r="C21" s="16">
        <v>2861183</v>
      </c>
      <c r="D21" s="16">
        <v>835956.4</v>
      </c>
      <c r="E21" s="16">
        <f>(2032913+445027+12027653)/10</f>
        <v>1450559.3</v>
      </c>
      <c r="F21" s="16">
        <v>203291.3</v>
      </c>
      <c r="G21" s="16">
        <v>44502.7</v>
      </c>
      <c r="H21" s="16">
        <v>1202765.3</v>
      </c>
      <c r="I21" s="16">
        <v>531864.19999999995</v>
      </c>
      <c r="J21" s="16">
        <v>216567.4</v>
      </c>
      <c r="K21" s="16">
        <v>10191.6</v>
      </c>
      <c r="L21" s="16">
        <v>179677.4</v>
      </c>
      <c r="M21" s="16">
        <v>125427.8</v>
      </c>
      <c r="N21" s="16">
        <v>24972.1</v>
      </c>
    </row>
    <row r="22" spans="1:14" s="9" customFormat="1" ht="10.65" customHeight="1" x14ac:dyDescent="0.25">
      <c r="A22" s="14">
        <v>5</v>
      </c>
      <c r="B22" s="15" t="s">
        <v>21</v>
      </c>
      <c r="C22" s="16">
        <v>2887678.2</v>
      </c>
      <c r="D22" s="16">
        <v>860644</v>
      </c>
      <c r="E22" s="16">
        <f>(1997169+431780+12085368)/10</f>
        <v>1451431.7</v>
      </c>
      <c r="F22" s="16">
        <v>199716.9</v>
      </c>
      <c r="G22" s="16">
        <v>43178</v>
      </c>
      <c r="H22" s="16">
        <v>1208536.8</v>
      </c>
      <c r="I22" s="16">
        <v>533521.4</v>
      </c>
      <c r="J22" s="16">
        <v>217330.4</v>
      </c>
      <c r="K22" s="16">
        <v>10051.4</v>
      </c>
      <c r="L22" s="16">
        <v>176718.7</v>
      </c>
      <c r="M22" s="16">
        <v>129420.9</v>
      </c>
      <c r="N22" s="16">
        <v>24821.7</v>
      </c>
    </row>
    <row r="23" spans="1:14" s="9" customFormat="1" ht="10.65" customHeight="1" x14ac:dyDescent="0.25">
      <c r="A23" s="14">
        <v>6</v>
      </c>
      <c r="B23" s="15" t="s">
        <v>21</v>
      </c>
      <c r="C23" s="16">
        <v>2909641.4</v>
      </c>
      <c r="D23" s="16">
        <v>866588.3</v>
      </c>
      <c r="E23" s="16">
        <f>(1993851+447692+12272109)/10</f>
        <v>1471365.2</v>
      </c>
      <c r="F23" s="16">
        <v>199385.1</v>
      </c>
      <c r="G23" s="16">
        <v>44769.2</v>
      </c>
      <c r="H23" s="16">
        <v>1227210.8999999999</v>
      </c>
      <c r="I23" s="16">
        <v>529374</v>
      </c>
      <c r="J23" s="16">
        <v>214462.1</v>
      </c>
      <c r="K23" s="16">
        <v>10019.5</v>
      </c>
      <c r="L23" s="16">
        <v>173997.8</v>
      </c>
      <c r="M23" s="16">
        <v>130894.6</v>
      </c>
      <c r="N23" s="16">
        <v>24791.7</v>
      </c>
    </row>
    <row r="24" spans="1:14" s="9" customFormat="1" ht="10.65" customHeight="1" x14ac:dyDescent="0.25">
      <c r="A24" s="14">
        <v>7</v>
      </c>
      <c r="B24" s="15" t="s">
        <v>22</v>
      </c>
      <c r="C24" s="16">
        <v>2939825.9</v>
      </c>
      <c r="D24" s="16">
        <v>885640.4</v>
      </c>
      <c r="E24" s="16">
        <f>(1964293+452003+12206288)/10</f>
        <v>1462258.4</v>
      </c>
      <c r="F24" s="16">
        <v>196429.3</v>
      </c>
      <c r="G24" s="16">
        <v>45200.3</v>
      </c>
      <c r="H24" s="16">
        <v>1220628.8</v>
      </c>
      <c r="I24" s="16">
        <v>549691.5</v>
      </c>
      <c r="J24" s="16">
        <v>218733.8</v>
      </c>
      <c r="K24" s="16">
        <v>9861.4</v>
      </c>
      <c r="L24" s="16">
        <v>174517.1</v>
      </c>
      <c r="M24" s="16">
        <v>146579.20000000001</v>
      </c>
      <c r="N24" s="16">
        <v>24885.3</v>
      </c>
    </row>
    <row r="25" spans="1:14" s="9" customFormat="1" ht="10.65" customHeight="1" x14ac:dyDescent="0.25">
      <c r="A25" s="14">
        <v>8</v>
      </c>
      <c r="B25" s="15" t="s">
        <v>22</v>
      </c>
      <c r="C25" s="16">
        <v>2958844.4</v>
      </c>
      <c r="D25" s="16">
        <v>895467</v>
      </c>
      <c r="E25" s="16">
        <f>(1910370+449863+12286129)/10</f>
        <v>1464636.2</v>
      </c>
      <c r="F25" s="16">
        <v>191037</v>
      </c>
      <c r="G25" s="16">
        <v>44986.3</v>
      </c>
      <c r="H25" s="16">
        <v>1228612.8999999999</v>
      </c>
      <c r="I25" s="16">
        <v>557312.80000000005</v>
      </c>
      <c r="J25" s="16">
        <v>219615.1</v>
      </c>
      <c r="K25" s="16">
        <v>9708.2000000000007</v>
      </c>
      <c r="L25" s="16">
        <v>171716.3</v>
      </c>
      <c r="M25" s="16">
        <v>156273.20000000001</v>
      </c>
      <c r="N25" s="16">
        <v>24568.400000000001</v>
      </c>
    </row>
    <row r="26" spans="1:14" s="9" customFormat="1" ht="10.65" customHeight="1" x14ac:dyDescent="0.25">
      <c r="A26" s="14">
        <v>9</v>
      </c>
      <c r="B26" s="15" t="s">
        <v>21</v>
      </c>
      <c r="C26" s="16">
        <v>3015999.1</v>
      </c>
      <c r="D26" s="16">
        <v>929998.2</v>
      </c>
      <c r="E26" s="16">
        <f>(1951913+449989+12345969)/10</f>
        <v>1474787.1</v>
      </c>
      <c r="F26" s="16">
        <v>195191.3</v>
      </c>
      <c r="G26" s="16">
        <v>44998.9</v>
      </c>
      <c r="H26" s="16">
        <v>1234596.8999999999</v>
      </c>
      <c r="I26" s="16">
        <v>568315.9</v>
      </c>
      <c r="J26" s="16">
        <v>219293.6</v>
      </c>
      <c r="K26" s="16">
        <v>8939.7999999999993</v>
      </c>
      <c r="L26" s="16">
        <v>169932.79999999999</v>
      </c>
      <c r="M26" s="16">
        <v>170149.7</v>
      </c>
      <c r="N26" s="16">
        <v>24589.4</v>
      </c>
    </row>
    <row r="27" spans="1:14" s="9" customFormat="1" ht="10.65" customHeight="1" x14ac:dyDescent="0.25">
      <c r="A27" s="14">
        <v>10</v>
      </c>
      <c r="B27" s="15" t="s">
        <v>22</v>
      </c>
      <c r="C27" s="16">
        <v>3040248.3</v>
      </c>
      <c r="D27" s="16">
        <v>960363.6</v>
      </c>
      <c r="E27" s="16">
        <f>(1894580+438547+12378067)/10</f>
        <v>1471119.4</v>
      </c>
      <c r="F27" s="16">
        <v>189458</v>
      </c>
      <c r="G27" s="16">
        <v>43854.7</v>
      </c>
      <c r="H27" s="16">
        <v>1237806.7</v>
      </c>
      <c r="I27" s="16">
        <v>566928.4</v>
      </c>
      <c r="J27" s="16">
        <v>218103.5</v>
      </c>
      <c r="K27" s="16">
        <v>8954.5</v>
      </c>
      <c r="L27" s="16">
        <v>162792.9</v>
      </c>
      <c r="M27" s="16">
        <v>177077.5</v>
      </c>
      <c r="N27" s="16">
        <v>24588.400000000001</v>
      </c>
    </row>
    <row r="28" spans="1:14" s="9" customFormat="1" ht="10.65" customHeight="1" x14ac:dyDescent="0.25">
      <c r="A28" s="14">
        <v>11</v>
      </c>
      <c r="B28" s="15" t="s">
        <v>22</v>
      </c>
      <c r="C28" s="16">
        <v>3073707.2</v>
      </c>
      <c r="D28" s="16">
        <v>985130</v>
      </c>
      <c r="E28" s="16">
        <f>(1923493+432098+12491627)/10</f>
        <v>1484721.8</v>
      </c>
      <c r="F28" s="16">
        <v>192349.3</v>
      </c>
      <c r="G28" s="16">
        <v>43209.8</v>
      </c>
      <c r="H28" s="16">
        <v>1249162.7</v>
      </c>
      <c r="I28" s="16">
        <v>562228.9</v>
      </c>
      <c r="J28" s="16">
        <v>218642.5</v>
      </c>
      <c r="K28" s="16">
        <v>9686.7000000000007</v>
      </c>
      <c r="L28" s="16">
        <v>162541.79999999999</v>
      </c>
      <c r="M28" s="16">
        <v>171357.9</v>
      </c>
      <c r="N28" s="16">
        <v>24481.4</v>
      </c>
    </row>
    <row r="29" spans="1:14" s="9" customFormat="1" ht="10.65" customHeight="1" x14ac:dyDescent="0.25">
      <c r="A29" s="14">
        <v>12</v>
      </c>
      <c r="B29" s="15" t="s">
        <v>21</v>
      </c>
      <c r="C29" s="16">
        <v>3126397.4</v>
      </c>
      <c r="D29" s="16">
        <v>1003083.9</v>
      </c>
      <c r="E29" s="16">
        <f>(1944921+436102+12770953)/10</f>
        <v>1515197.6</v>
      </c>
      <c r="F29" s="16">
        <v>194492.1</v>
      </c>
      <c r="G29" s="16">
        <v>43610.2</v>
      </c>
      <c r="H29" s="16">
        <v>1277095.3</v>
      </c>
      <c r="I29" s="16">
        <v>565226.5</v>
      </c>
      <c r="J29" s="16">
        <v>225352.8</v>
      </c>
      <c r="K29" s="16">
        <v>8546.2000000000007</v>
      </c>
      <c r="L29" s="16">
        <v>155324.9</v>
      </c>
      <c r="M29" s="16">
        <v>176002.6</v>
      </c>
      <c r="N29" s="16">
        <v>25068.5</v>
      </c>
    </row>
    <row r="30" spans="1:14" s="9" customFormat="1" ht="10.65" customHeight="1" x14ac:dyDescent="0.25">
      <c r="A30" s="14">
        <v>2004</v>
      </c>
      <c r="B30" s="15" t="s">
        <v>26</v>
      </c>
      <c r="C30" s="16"/>
      <c r="D30" s="16"/>
      <c r="E30" s="16"/>
      <c r="F30" s="16"/>
      <c r="G30" s="16"/>
      <c r="H30" s="16"/>
      <c r="I30" s="16"/>
      <c r="J30" s="16"/>
      <c r="K30" s="16"/>
      <c r="L30" s="16"/>
      <c r="M30" s="16"/>
      <c r="N30" s="16"/>
    </row>
    <row r="31" spans="1:14" s="9" customFormat="1" ht="10.65" customHeight="1" x14ac:dyDescent="0.25">
      <c r="A31" s="14">
        <v>1</v>
      </c>
      <c r="B31" s="15" t="s">
        <v>23</v>
      </c>
      <c r="C31" s="16">
        <v>3170725</v>
      </c>
      <c r="D31" s="16">
        <v>1017636.9</v>
      </c>
      <c r="E31" s="16">
        <f>(2056868+445112+12826097)/10</f>
        <v>1532807.7</v>
      </c>
      <c r="F31" s="16">
        <v>205686.8</v>
      </c>
      <c r="G31" s="16">
        <v>44511.199999999997</v>
      </c>
      <c r="H31" s="16">
        <v>1282609.7</v>
      </c>
      <c r="I31" s="16">
        <v>572085.1</v>
      </c>
      <c r="J31" s="16">
        <v>221434.8</v>
      </c>
      <c r="K31" s="16">
        <v>8752.5</v>
      </c>
      <c r="L31" s="16">
        <v>157842.9</v>
      </c>
      <c r="M31" s="16">
        <v>184054.9</v>
      </c>
      <c r="N31" s="16">
        <v>24906.2</v>
      </c>
    </row>
    <row r="32" spans="1:14" s="21" customFormat="1" ht="2.1" customHeight="1" x14ac:dyDescent="0.2">
      <c r="A32" s="14" t="s">
        <v>17</v>
      </c>
      <c r="B32" s="19"/>
      <c r="C32" s="20"/>
      <c r="D32" s="18"/>
      <c r="E32" s="16"/>
      <c r="F32" s="18"/>
      <c r="G32" s="18"/>
      <c r="H32" s="18"/>
      <c r="I32" s="18"/>
      <c r="J32" s="28"/>
      <c r="K32" s="28"/>
      <c r="L32" s="18"/>
      <c r="M32" s="18"/>
      <c r="N32" s="18"/>
    </row>
    <row r="33" spans="1:14" s="22" customFormat="1" ht="11.1" customHeight="1" x14ac:dyDescent="0.25">
      <c r="A33" s="41" t="s">
        <v>18</v>
      </c>
      <c r="B33" s="42"/>
      <c r="C33" s="50" t="s">
        <v>19</v>
      </c>
      <c r="D33" s="50"/>
      <c r="E33" s="50"/>
      <c r="F33" s="50"/>
      <c r="G33" s="50"/>
      <c r="H33" s="50"/>
      <c r="I33" s="50"/>
      <c r="J33" s="50"/>
      <c r="K33" s="50"/>
      <c r="L33" s="50"/>
      <c r="M33" s="50"/>
      <c r="N33" s="50"/>
    </row>
    <row r="34" spans="1:14" s="22" customFormat="1" ht="11.1" customHeight="1" x14ac:dyDescent="0.25">
      <c r="C34" s="51"/>
      <c r="D34" s="51"/>
      <c r="E34" s="51"/>
      <c r="F34" s="51"/>
      <c r="G34" s="51"/>
      <c r="H34" s="51"/>
      <c r="I34" s="51"/>
      <c r="J34" s="51"/>
      <c r="K34" s="51"/>
      <c r="L34" s="51"/>
      <c r="M34" s="51"/>
      <c r="N34" s="51"/>
    </row>
    <row r="35" spans="1:14" s="22" customFormat="1" ht="8.1" customHeight="1" x14ac:dyDescent="0.25">
      <c r="C35" s="51"/>
      <c r="D35" s="51"/>
      <c r="E35" s="51"/>
      <c r="F35" s="51"/>
      <c r="G35" s="51"/>
      <c r="H35" s="51"/>
      <c r="I35" s="51"/>
      <c r="J35" s="51"/>
      <c r="K35" s="51"/>
      <c r="L35" s="51"/>
      <c r="M35" s="51"/>
      <c r="N35" s="51"/>
    </row>
    <row r="36" spans="1:14" ht="11.1" customHeight="1" x14ac:dyDescent="0.3">
      <c r="A36" s="40">
        <v>42</v>
      </c>
      <c r="B36" s="40"/>
      <c r="C36" s="40"/>
      <c r="D36" s="40"/>
      <c r="E36" s="40"/>
      <c r="F36" s="40"/>
      <c r="G36" s="40"/>
      <c r="H36" s="40"/>
      <c r="I36" s="40"/>
      <c r="J36" s="40"/>
      <c r="K36" s="40"/>
      <c r="L36" s="40"/>
      <c r="M36" s="40"/>
      <c r="N36" s="40"/>
    </row>
  </sheetData>
  <mergeCells count="17">
    <mergeCell ref="C5:C7"/>
    <mergeCell ref="G4:I4"/>
    <mergeCell ref="J6:J7"/>
    <mergeCell ref="K6:M6"/>
    <mergeCell ref="F6:F7"/>
    <mergeCell ref="G6:G7"/>
    <mergeCell ref="H6:H7"/>
    <mergeCell ref="A2:N2"/>
    <mergeCell ref="A4:B7"/>
    <mergeCell ref="A36:N36"/>
    <mergeCell ref="A33:B33"/>
    <mergeCell ref="C4:E4"/>
    <mergeCell ref="E5:F5"/>
    <mergeCell ref="D5:D7"/>
    <mergeCell ref="N5:N7"/>
    <mergeCell ref="I5:K5"/>
    <mergeCell ref="C33:N35"/>
  </mergeCells>
  <phoneticPr fontId="1" type="noConversion"/>
  <pageMargins left="0.47244094488188981" right="0.55118110236220474" top="0.31496062992125984" bottom="0.78740157480314965" header="0.11811023622047245" footer="0.11811023622047245"/>
  <pageSetup paperSize="9" orientation="portrait" horizontalDpi="4294967292"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workbookViewId="0">
      <selection activeCell="F10" sqref="F10"/>
    </sheetView>
  </sheetViews>
  <sheetFormatPr defaultColWidth="9" defaultRowHeight="15.6" x14ac:dyDescent="0.3"/>
  <cols>
    <col min="1" max="1" width="4.109375" style="8" customWidth="1"/>
    <col min="2" max="2" width="1.21875" style="8" customWidth="1"/>
    <col min="3" max="12" width="8.33203125" style="8" customWidth="1"/>
    <col min="13" max="16384" width="9" style="8"/>
  </cols>
  <sheetData>
    <row r="1" spans="1:12" s="7" customFormat="1" ht="14.1" customHeight="1" x14ac:dyDescent="0.2">
      <c r="L1" s="30" t="s">
        <v>27</v>
      </c>
    </row>
    <row r="2" spans="1:12" ht="21" customHeight="1" x14ac:dyDescent="0.3">
      <c r="A2" s="33" t="s">
        <v>29</v>
      </c>
      <c r="B2" s="33"/>
      <c r="C2" s="33"/>
      <c r="D2" s="33"/>
      <c r="E2" s="33"/>
      <c r="F2" s="33"/>
      <c r="G2" s="33"/>
      <c r="H2" s="33"/>
      <c r="I2" s="33"/>
      <c r="J2" s="33"/>
      <c r="K2" s="33"/>
      <c r="L2" s="33"/>
    </row>
    <row r="3" spans="1:12" s="21" customFormat="1" ht="12" customHeight="1" x14ac:dyDescent="0.2">
      <c r="A3" s="6"/>
      <c r="L3" s="10" t="s">
        <v>30</v>
      </c>
    </row>
    <row r="4" spans="1:12" s="12" customFormat="1" ht="20.7" customHeight="1" x14ac:dyDescent="0.3">
      <c r="A4" s="34" t="s">
        <v>31</v>
      </c>
      <c r="B4" s="60"/>
      <c r="C4" s="1"/>
      <c r="D4" s="70"/>
      <c r="E4" s="71"/>
      <c r="F4" s="71"/>
      <c r="G4" s="72" t="s">
        <v>32</v>
      </c>
      <c r="H4" s="71"/>
      <c r="I4" s="71"/>
      <c r="J4" s="25"/>
      <c r="K4" s="25"/>
      <c r="L4" s="25"/>
    </row>
    <row r="5" spans="1:12" s="12" customFormat="1" ht="20.85" customHeight="1" x14ac:dyDescent="0.25">
      <c r="A5" s="61"/>
      <c r="B5" s="62"/>
      <c r="C5" s="47" t="s">
        <v>33</v>
      </c>
      <c r="D5" s="47" t="s">
        <v>34</v>
      </c>
      <c r="E5" s="47" t="s">
        <v>35</v>
      </c>
      <c r="F5" s="47" t="s">
        <v>36</v>
      </c>
      <c r="G5" s="67" t="s">
        <v>37</v>
      </c>
      <c r="H5" s="68"/>
      <c r="I5" s="68"/>
      <c r="J5" s="68"/>
      <c r="K5" s="68"/>
      <c r="L5" s="68"/>
    </row>
    <row r="6" spans="1:12" s="12" customFormat="1" ht="32.85" customHeight="1" x14ac:dyDescent="0.25">
      <c r="A6" s="63"/>
      <c r="B6" s="64"/>
      <c r="C6" s="54"/>
      <c r="D6" s="54"/>
      <c r="E6" s="54"/>
      <c r="F6" s="54"/>
      <c r="G6" s="1" t="s">
        <v>38</v>
      </c>
      <c r="H6" s="1" t="s">
        <v>39</v>
      </c>
      <c r="I6" s="1" t="s">
        <v>40</v>
      </c>
      <c r="J6" s="1" t="s">
        <v>41</v>
      </c>
      <c r="K6" s="1" t="s">
        <v>42</v>
      </c>
      <c r="L6" s="1" t="s">
        <v>43</v>
      </c>
    </row>
    <row r="7" spans="1:12" s="9" customFormat="1" ht="2.1" customHeight="1" x14ac:dyDescent="0.25">
      <c r="A7" s="14"/>
      <c r="B7" s="15"/>
    </row>
    <row r="8" spans="1:12" s="9" customFormat="1" ht="10.65" customHeight="1" x14ac:dyDescent="0.25">
      <c r="A8" s="14">
        <v>1996</v>
      </c>
      <c r="B8" s="15"/>
      <c r="C8" s="16">
        <v>16627.7</v>
      </c>
      <c r="D8" s="16">
        <v>1801354.7</v>
      </c>
      <c r="E8" s="16">
        <v>48356.1</v>
      </c>
      <c r="F8" s="16">
        <v>66384.899999999994</v>
      </c>
      <c r="G8" s="16">
        <v>1334412.7</v>
      </c>
      <c r="H8" s="16">
        <v>31435.599999999999</v>
      </c>
      <c r="I8" s="16">
        <v>82057.3</v>
      </c>
      <c r="J8" s="16">
        <v>179261.6</v>
      </c>
      <c r="K8" s="16">
        <v>233737.1</v>
      </c>
      <c r="L8" s="16">
        <v>23456.5</v>
      </c>
    </row>
    <row r="9" spans="1:12" s="9" customFormat="1" ht="10.65" customHeight="1" x14ac:dyDescent="0.25">
      <c r="A9" s="14">
        <v>1997</v>
      </c>
      <c r="B9" s="15" t="s">
        <v>21</v>
      </c>
      <c r="C9" s="16">
        <v>17503.099999999999</v>
      </c>
      <c r="D9" s="16">
        <v>1982276.4</v>
      </c>
      <c r="E9" s="16">
        <v>48962.3</v>
      </c>
      <c r="F9" s="16">
        <v>68431.100000000006</v>
      </c>
      <c r="G9" s="16">
        <v>1434036.7</v>
      </c>
      <c r="H9" s="16">
        <v>30803.1</v>
      </c>
      <c r="I9" s="16">
        <v>89248.1</v>
      </c>
      <c r="J9" s="16">
        <v>200437.6</v>
      </c>
      <c r="K9" s="16">
        <v>274408.8</v>
      </c>
      <c r="L9" s="16">
        <v>43728.9</v>
      </c>
    </row>
    <row r="10" spans="1:12" s="9" customFormat="1" ht="10.65" customHeight="1" x14ac:dyDescent="0.25">
      <c r="A10" s="14">
        <v>1998</v>
      </c>
      <c r="B10" s="15" t="s">
        <v>21</v>
      </c>
      <c r="C10" s="16">
        <v>18208.7</v>
      </c>
      <c r="D10" s="16">
        <v>2157563.6</v>
      </c>
      <c r="E10" s="16">
        <v>47886</v>
      </c>
      <c r="F10" s="16">
        <v>69445.2</v>
      </c>
      <c r="G10" s="16">
        <v>1562402.8</v>
      </c>
      <c r="H10" s="16">
        <v>29356.799999999999</v>
      </c>
      <c r="I10" s="16">
        <v>93220.1</v>
      </c>
      <c r="J10" s="16">
        <v>211527</v>
      </c>
      <c r="K10" s="16">
        <v>338759.3</v>
      </c>
      <c r="L10" s="16">
        <v>36506.9</v>
      </c>
    </row>
    <row r="11" spans="1:12" s="9" customFormat="1" ht="10.65" customHeight="1" x14ac:dyDescent="0.25">
      <c r="A11" s="14">
        <v>1999</v>
      </c>
      <c r="B11" s="15" t="s">
        <v>21</v>
      </c>
      <c r="C11" s="16">
        <v>19725.3</v>
      </c>
      <c r="D11" s="16">
        <v>2320110.6</v>
      </c>
      <c r="E11" s="16">
        <v>46268.5</v>
      </c>
      <c r="F11" s="16">
        <v>80693.899999999994</v>
      </c>
      <c r="G11" s="16">
        <v>1682090.9</v>
      </c>
      <c r="H11" s="16">
        <v>33232.400000000001</v>
      </c>
      <c r="I11" s="16">
        <v>102592.8</v>
      </c>
      <c r="J11" s="16">
        <v>253776.1</v>
      </c>
      <c r="K11" s="16">
        <v>313507.5</v>
      </c>
      <c r="L11" s="16">
        <v>24313.9</v>
      </c>
    </row>
    <row r="12" spans="1:12" s="9" customFormat="1" ht="10.65" customHeight="1" x14ac:dyDescent="0.25">
      <c r="A12" s="14">
        <v>2000</v>
      </c>
      <c r="B12" s="15" t="s">
        <v>21</v>
      </c>
      <c r="C12" s="16">
        <v>18208.599999999999</v>
      </c>
      <c r="D12" s="16">
        <v>2466418.4</v>
      </c>
      <c r="E12" s="16">
        <v>45865.9</v>
      </c>
      <c r="F12" s="16">
        <v>70858</v>
      </c>
      <c r="G12" s="16">
        <v>1793538.9</v>
      </c>
      <c r="H12" s="16">
        <v>32125</v>
      </c>
      <c r="I12" s="16">
        <v>105364.8</v>
      </c>
      <c r="J12" s="16">
        <v>258942.6</v>
      </c>
      <c r="K12" s="16">
        <v>302598.8</v>
      </c>
      <c r="L12" s="16">
        <v>30182.5</v>
      </c>
    </row>
    <row r="13" spans="1:12" s="9" customFormat="1" ht="10.65" customHeight="1" x14ac:dyDescent="0.25">
      <c r="A13" s="14">
        <v>2001</v>
      </c>
      <c r="B13" s="15" t="s">
        <v>21</v>
      </c>
      <c r="C13" s="16">
        <v>16877.5</v>
      </c>
      <c r="D13" s="16">
        <v>2609375.7999999998</v>
      </c>
      <c r="E13" s="16">
        <v>54009.599999999999</v>
      </c>
      <c r="F13" s="16">
        <v>69291.199999999997</v>
      </c>
      <c r="G13" s="16">
        <v>1877536.2</v>
      </c>
      <c r="H13" s="16">
        <v>27453.200000000001</v>
      </c>
      <c r="I13" s="16">
        <v>111849.8</v>
      </c>
      <c r="J13" s="16">
        <v>310717.09999999998</v>
      </c>
      <c r="K13" s="16">
        <v>274303.90000000002</v>
      </c>
      <c r="L13" s="16">
        <v>23118.1</v>
      </c>
    </row>
    <row r="14" spans="1:12" s="9" customFormat="1" ht="10.65" customHeight="1" x14ac:dyDescent="0.25">
      <c r="A14" s="14">
        <v>2002</v>
      </c>
      <c r="B14" s="15" t="s">
        <v>21</v>
      </c>
      <c r="C14" s="16">
        <v>17530.099999999999</v>
      </c>
      <c r="D14" s="16">
        <v>2798422.3</v>
      </c>
      <c r="E14" s="16">
        <v>70430.5</v>
      </c>
      <c r="F14" s="16">
        <v>69846</v>
      </c>
      <c r="G14" s="16">
        <v>1919081.4</v>
      </c>
      <c r="H14" s="16">
        <v>27859.3</v>
      </c>
      <c r="I14" s="16">
        <v>128464.2</v>
      </c>
      <c r="J14" s="16">
        <v>340107.6</v>
      </c>
      <c r="K14" s="16">
        <v>264807.5</v>
      </c>
      <c r="L14" s="16">
        <v>18539.8</v>
      </c>
    </row>
    <row r="15" spans="1:12" s="9" customFormat="1" ht="10.65" customHeight="1" x14ac:dyDescent="0.25">
      <c r="A15" s="14" t="s">
        <v>28</v>
      </c>
      <c r="B15" s="15"/>
      <c r="C15" s="16"/>
      <c r="D15" s="16"/>
      <c r="E15" s="16"/>
      <c r="F15" s="16"/>
      <c r="G15" s="16"/>
      <c r="H15" s="16"/>
      <c r="I15" s="16"/>
      <c r="J15" s="16"/>
      <c r="K15" s="16"/>
      <c r="L15" s="16"/>
    </row>
    <row r="16" spans="1:12" s="9" customFormat="1" ht="10.65" customHeight="1" x14ac:dyDescent="0.25">
      <c r="A16" s="14">
        <v>2003</v>
      </c>
      <c r="B16" s="15" t="s">
        <v>21</v>
      </c>
      <c r="C16" s="16">
        <v>17820.900000000001</v>
      </c>
      <c r="D16" s="16">
        <v>3126397.4</v>
      </c>
      <c r="E16" s="16">
        <v>111154.2</v>
      </c>
      <c r="F16" s="16">
        <v>78516.399999999994</v>
      </c>
      <c r="G16" s="16">
        <v>2023409.5</v>
      </c>
      <c r="H16" s="16">
        <v>31567.9</v>
      </c>
      <c r="I16" s="16">
        <v>160080.4</v>
      </c>
      <c r="J16" s="16">
        <v>402814.4</v>
      </c>
      <c r="K16" s="16">
        <v>247704.9</v>
      </c>
      <c r="L16" s="16">
        <v>20763.599999999999</v>
      </c>
    </row>
    <row r="17" spans="1:12" s="9" customFormat="1" ht="10.65" customHeight="1" x14ac:dyDescent="0.25">
      <c r="A17" s="14">
        <v>1</v>
      </c>
      <c r="B17" s="15" t="s">
        <v>21</v>
      </c>
      <c r="C17" s="16">
        <v>24166.1</v>
      </c>
      <c r="D17" s="16">
        <v>2843856.1</v>
      </c>
      <c r="E17" s="16">
        <v>77516.5</v>
      </c>
      <c r="F17" s="16">
        <v>103154.4</v>
      </c>
      <c r="G17" s="16">
        <v>1929349.8</v>
      </c>
      <c r="H17" s="16">
        <v>30255.3</v>
      </c>
      <c r="I17" s="16">
        <v>106590.7</v>
      </c>
      <c r="J17" s="16">
        <v>357118.2</v>
      </c>
      <c r="K17" s="16">
        <v>262123.9</v>
      </c>
      <c r="L17" s="16">
        <v>18209.2</v>
      </c>
    </row>
    <row r="18" spans="1:12" s="9" customFormat="1" ht="10.65" customHeight="1" x14ac:dyDescent="0.25">
      <c r="A18" s="14">
        <v>2</v>
      </c>
      <c r="B18" s="15" t="s">
        <v>21</v>
      </c>
      <c r="C18" s="16">
        <v>18463.599999999999</v>
      </c>
      <c r="D18" s="16">
        <v>2842905.6</v>
      </c>
      <c r="E18" s="16">
        <v>80313.8</v>
      </c>
      <c r="F18" s="16">
        <v>77906.100000000006</v>
      </c>
      <c r="G18" s="16">
        <v>1935124</v>
      </c>
      <c r="H18" s="16">
        <v>27556.9</v>
      </c>
      <c r="I18" s="16">
        <v>113502.5</v>
      </c>
      <c r="J18" s="16">
        <v>353986.3</v>
      </c>
      <c r="K18" s="16">
        <v>263411.40000000002</v>
      </c>
      <c r="L18" s="16">
        <v>17082.099999999999</v>
      </c>
    </row>
    <row r="19" spans="1:12" s="9" customFormat="1" ht="10.65" customHeight="1" x14ac:dyDescent="0.25">
      <c r="A19" s="14">
        <v>3</v>
      </c>
      <c r="B19" s="15" t="s">
        <v>21</v>
      </c>
      <c r="C19" s="16">
        <v>17637.5</v>
      </c>
      <c r="D19" s="16">
        <v>2841491.6</v>
      </c>
      <c r="E19" s="16">
        <v>81633</v>
      </c>
      <c r="F19" s="16">
        <v>74672.3</v>
      </c>
      <c r="G19" s="16">
        <v>1927359.1</v>
      </c>
      <c r="H19" s="16">
        <v>24609.7</v>
      </c>
      <c r="I19" s="16">
        <v>116692.3</v>
      </c>
      <c r="J19" s="16">
        <v>353328.2</v>
      </c>
      <c r="K19" s="16">
        <v>257541.5</v>
      </c>
      <c r="L19" s="16">
        <v>15698.6</v>
      </c>
    </row>
    <row r="20" spans="1:12" s="9" customFormat="1" ht="10.65" customHeight="1" x14ac:dyDescent="0.25">
      <c r="A20" s="14">
        <v>4</v>
      </c>
      <c r="B20" s="15" t="s">
        <v>21</v>
      </c>
      <c r="C20" s="16">
        <v>17831</v>
      </c>
      <c r="D20" s="16">
        <v>2861183</v>
      </c>
      <c r="E20" s="16">
        <v>80743.5</v>
      </c>
      <c r="F20" s="16">
        <v>73859.100000000006</v>
      </c>
      <c r="G20" s="16">
        <v>1926425.1</v>
      </c>
      <c r="H20" s="16">
        <v>24415.8</v>
      </c>
      <c r="I20" s="16">
        <v>117744.3</v>
      </c>
      <c r="J20" s="16">
        <v>355872.5</v>
      </c>
      <c r="K20" s="16">
        <v>254114.3</v>
      </c>
      <c r="L20" s="16">
        <v>15868.2</v>
      </c>
    </row>
    <row r="21" spans="1:12" s="9" customFormat="1" ht="10.65" customHeight="1" x14ac:dyDescent="0.25">
      <c r="A21" s="14">
        <v>5</v>
      </c>
      <c r="B21" s="15" t="s">
        <v>21</v>
      </c>
      <c r="C21" s="16">
        <v>17259.400000000001</v>
      </c>
      <c r="D21" s="16">
        <v>2887678.2</v>
      </c>
      <c r="E21" s="16">
        <v>83964.3</v>
      </c>
      <c r="F21" s="16">
        <v>73929.3</v>
      </c>
      <c r="G21" s="16">
        <v>1932880</v>
      </c>
      <c r="H21" s="16">
        <v>27143.599999999999</v>
      </c>
      <c r="I21" s="16">
        <v>116357.6</v>
      </c>
      <c r="J21" s="16">
        <v>360714.1</v>
      </c>
      <c r="K21" s="16">
        <v>251175.8</v>
      </c>
      <c r="L21" s="16">
        <v>16196.6</v>
      </c>
    </row>
    <row r="22" spans="1:12" s="9" customFormat="1" ht="10.65" customHeight="1" x14ac:dyDescent="0.25">
      <c r="A22" s="14">
        <v>6</v>
      </c>
      <c r="B22" s="15" t="s">
        <v>21</v>
      </c>
      <c r="C22" s="16">
        <v>17522.2</v>
      </c>
      <c r="D22" s="16">
        <v>2909641.4</v>
      </c>
      <c r="E22" s="16">
        <v>87079.2</v>
      </c>
      <c r="F22" s="16">
        <v>74371.899999999994</v>
      </c>
      <c r="G22" s="16">
        <v>1951758.8</v>
      </c>
      <c r="H22" s="16">
        <v>27216</v>
      </c>
      <c r="I22" s="16">
        <v>127742.6</v>
      </c>
      <c r="J22" s="16">
        <v>367500.4</v>
      </c>
      <c r="K22" s="16">
        <v>248221.8</v>
      </c>
      <c r="L22" s="16">
        <v>16054.5</v>
      </c>
    </row>
    <row r="23" spans="1:12" s="9" customFormat="1" ht="10.65" customHeight="1" x14ac:dyDescent="0.25">
      <c r="A23" s="14">
        <v>7</v>
      </c>
      <c r="B23" s="15" t="s">
        <v>21</v>
      </c>
      <c r="C23" s="16">
        <v>17350.3</v>
      </c>
      <c r="D23" s="16">
        <v>2939825.9</v>
      </c>
      <c r="E23" s="16">
        <v>88765.5</v>
      </c>
      <c r="F23" s="16">
        <v>74002.3</v>
      </c>
      <c r="G23" s="16">
        <v>1959006.1</v>
      </c>
      <c r="H23" s="16">
        <v>25567.4</v>
      </c>
      <c r="I23" s="16">
        <v>124489.7</v>
      </c>
      <c r="J23" s="16">
        <v>376696.4</v>
      </c>
      <c r="K23" s="16">
        <v>246234.3</v>
      </c>
      <c r="L23" s="16">
        <v>15035.5</v>
      </c>
    </row>
    <row r="24" spans="1:12" s="9" customFormat="1" ht="10.65" customHeight="1" x14ac:dyDescent="0.25">
      <c r="A24" s="14">
        <v>8</v>
      </c>
      <c r="B24" s="15" t="s">
        <v>21</v>
      </c>
      <c r="C24" s="16">
        <v>16860</v>
      </c>
      <c r="D24" s="16">
        <v>2958844.4</v>
      </c>
      <c r="E24" s="16">
        <v>90484.9</v>
      </c>
      <c r="F24" s="16">
        <v>74327.3</v>
      </c>
      <c r="G24" s="16">
        <v>1970857.6</v>
      </c>
      <c r="H24" s="16">
        <v>29660.9</v>
      </c>
      <c r="I24" s="16">
        <v>125813.2</v>
      </c>
      <c r="J24" s="16">
        <v>385965.4</v>
      </c>
      <c r="K24" s="16">
        <v>246111.1</v>
      </c>
      <c r="L24" s="16">
        <v>15771.4</v>
      </c>
    </row>
    <row r="25" spans="1:12" s="9" customFormat="1" ht="10.65" customHeight="1" x14ac:dyDescent="0.25">
      <c r="A25" s="14">
        <v>9</v>
      </c>
      <c r="B25" s="15" t="s">
        <v>21</v>
      </c>
      <c r="C25" s="16">
        <v>18308.5</v>
      </c>
      <c r="D25" s="16">
        <v>3015999.1</v>
      </c>
      <c r="E25" s="16">
        <v>101579.9</v>
      </c>
      <c r="F25" s="16">
        <v>74420.7</v>
      </c>
      <c r="G25" s="16">
        <v>1972983.2</v>
      </c>
      <c r="H25" s="16">
        <v>27418.1</v>
      </c>
      <c r="I25" s="16">
        <v>134797.70000000001</v>
      </c>
      <c r="J25" s="16">
        <v>388947.3</v>
      </c>
      <c r="K25" s="16">
        <v>243673.9</v>
      </c>
      <c r="L25" s="16">
        <v>15825.5</v>
      </c>
    </row>
    <row r="26" spans="1:12" s="9" customFormat="1" ht="10.65" customHeight="1" x14ac:dyDescent="0.25">
      <c r="A26" s="14">
        <v>10</v>
      </c>
      <c r="B26" s="15" t="s">
        <v>21</v>
      </c>
      <c r="C26" s="16">
        <v>17248.5</v>
      </c>
      <c r="D26" s="16">
        <v>3040248.3</v>
      </c>
      <c r="E26" s="16">
        <v>103009.4</v>
      </c>
      <c r="F26" s="16">
        <v>75114.2</v>
      </c>
      <c r="G26" s="16">
        <v>1980070.6</v>
      </c>
      <c r="H26" s="16">
        <v>25843.1</v>
      </c>
      <c r="I26" s="16">
        <v>138944.79999999999</v>
      </c>
      <c r="J26" s="16">
        <v>392411.9</v>
      </c>
      <c r="K26" s="16">
        <v>246758.9</v>
      </c>
      <c r="L26" s="16">
        <v>17115.8</v>
      </c>
    </row>
    <row r="27" spans="1:12" s="9" customFormat="1" ht="10.65" customHeight="1" x14ac:dyDescent="0.25">
      <c r="A27" s="14">
        <v>11</v>
      </c>
      <c r="B27" s="15" t="s">
        <v>21</v>
      </c>
      <c r="C27" s="16">
        <v>17145.099999999999</v>
      </c>
      <c r="D27" s="16">
        <v>3073707.2</v>
      </c>
      <c r="E27" s="16">
        <v>108443.3</v>
      </c>
      <c r="F27" s="16">
        <v>75970.899999999994</v>
      </c>
      <c r="G27" s="16">
        <v>1989410.5</v>
      </c>
      <c r="H27" s="16">
        <v>30164.1</v>
      </c>
      <c r="I27" s="16">
        <v>139197.1</v>
      </c>
      <c r="J27" s="16">
        <v>394071.5</v>
      </c>
      <c r="K27" s="16">
        <v>249067.7</v>
      </c>
      <c r="L27" s="16">
        <v>17866.400000000001</v>
      </c>
    </row>
    <row r="28" spans="1:12" s="9" customFormat="1" ht="10.65" customHeight="1" x14ac:dyDescent="0.25">
      <c r="A28" s="14">
        <v>12</v>
      </c>
      <c r="B28" s="15" t="s">
        <v>21</v>
      </c>
      <c r="C28" s="16">
        <v>17820.900000000001</v>
      </c>
      <c r="D28" s="16">
        <v>3126397.4</v>
      </c>
      <c r="E28" s="16">
        <v>111154.2</v>
      </c>
      <c r="F28" s="16">
        <v>78516.399999999994</v>
      </c>
      <c r="G28" s="16">
        <v>2023409.5</v>
      </c>
      <c r="H28" s="16">
        <v>31567.9</v>
      </c>
      <c r="I28" s="16">
        <v>160080.4</v>
      </c>
      <c r="J28" s="16">
        <v>402814.4</v>
      </c>
      <c r="K28" s="16">
        <v>247704.9</v>
      </c>
      <c r="L28" s="16">
        <v>20763.599999999999</v>
      </c>
    </row>
    <row r="29" spans="1:12" s="9" customFormat="1" ht="10.65" customHeight="1" x14ac:dyDescent="0.25">
      <c r="A29" s="14">
        <v>2004</v>
      </c>
      <c r="B29" s="15" t="s">
        <v>20</v>
      </c>
      <c r="C29" s="16"/>
      <c r="D29" s="16"/>
      <c r="E29" s="16"/>
      <c r="F29" s="16"/>
      <c r="G29" s="16"/>
      <c r="H29" s="16"/>
      <c r="I29" s="16"/>
      <c r="J29" s="16"/>
      <c r="K29" s="16"/>
      <c r="L29" s="16"/>
    </row>
    <row r="30" spans="1:12" s="9" customFormat="1" ht="10.65" customHeight="1" x14ac:dyDescent="0.25">
      <c r="A30" s="14">
        <v>1</v>
      </c>
      <c r="B30" s="15" t="s">
        <v>23</v>
      </c>
      <c r="C30" s="16">
        <v>23289.1</v>
      </c>
      <c r="D30" s="16">
        <v>3170725</v>
      </c>
      <c r="E30" s="16">
        <v>120826.4</v>
      </c>
      <c r="F30" s="16">
        <v>100055.4</v>
      </c>
      <c r="G30" s="16">
        <v>2047197.5</v>
      </c>
      <c r="H30" s="16">
        <v>31516.1</v>
      </c>
      <c r="I30" s="16">
        <v>139078.29999999999</v>
      </c>
      <c r="J30" s="16">
        <v>428726.9</v>
      </c>
      <c r="K30" s="16">
        <v>249952.4</v>
      </c>
      <c r="L30" s="16">
        <v>21031.5</v>
      </c>
    </row>
    <row r="31" spans="1:12" s="21" customFormat="1" ht="2.1" customHeight="1" x14ac:dyDescent="0.2">
      <c r="A31" s="18"/>
      <c r="B31" s="19"/>
      <c r="C31" s="20"/>
      <c r="D31" s="18"/>
      <c r="E31" s="18"/>
      <c r="F31" s="18"/>
      <c r="G31" s="18"/>
      <c r="H31" s="18"/>
      <c r="I31" s="18"/>
      <c r="J31" s="18"/>
      <c r="K31" s="18"/>
      <c r="L31" s="18"/>
    </row>
    <row r="32" spans="1:12" s="22" customFormat="1" ht="11.1" customHeight="1" x14ac:dyDescent="0.25"/>
    <row r="33" spans="1:12" s="22" customFormat="1" ht="11.1" customHeight="1" x14ac:dyDescent="0.25"/>
    <row r="34" spans="1:12" ht="21" customHeight="1" x14ac:dyDescent="0.3">
      <c r="A34" s="33"/>
      <c r="B34" s="33"/>
      <c r="C34" s="33"/>
      <c r="D34" s="33"/>
      <c r="E34" s="33"/>
      <c r="F34" s="33"/>
      <c r="G34" s="33"/>
      <c r="H34" s="33"/>
      <c r="I34" s="33"/>
      <c r="J34" s="33"/>
      <c r="K34" s="33"/>
      <c r="L34" s="33"/>
    </row>
    <row r="35" spans="1:12" s="31" customFormat="1" ht="12" customHeight="1" x14ac:dyDescent="0.2">
      <c r="L35" s="32"/>
    </row>
    <row r="36" spans="1:12" s="24" customFormat="1" ht="20.7" customHeight="1" x14ac:dyDescent="0.25">
      <c r="A36" s="34" t="s">
        <v>31</v>
      </c>
      <c r="B36" s="60"/>
      <c r="C36" s="65"/>
      <c r="D36" s="66"/>
      <c r="E36" s="66"/>
      <c r="F36" s="66"/>
      <c r="G36" s="66"/>
      <c r="H36" s="66"/>
      <c r="I36" s="66"/>
      <c r="J36" s="66"/>
      <c r="K36" s="66"/>
      <c r="L36" s="66"/>
    </row>
    <row r="37" spans="1:12" s="24" customFormat="1" ht="20.85" customHeight="1" x14ac:dyDescent="0.25">
      <c r="A37" s="61"/>
      <c r="B37" s="62"/>
      <c r="C37" s="67"/>
      <c r="D37" s="68"/>
      <c r="E37" s="69"/>
      <c r="F37" s="47" t="s">
        <v>44</v>
      </c>
      <c r="G37" s="47" t="s">
        <v>45</v>
      </c>
      <c r="H37" s="47" t="s">
        <v>46</v>
      </c>
      <c r="I37" s="47" t="s">
        <v>47</v>
      </c>
      <c r="J37" s="58" t="s">
        <v>48</v>
      </c>
      <c r="K37" s="47" t="s">
        <v>49</v>
      </c>
      <c r="L37" s="58" t="s">
        <v>50</v>
      </c>
    </row>
    <row r="38" spans="1:12" s="24" customFormat="1" ht="32.85" customHeight="1" x14ac:dyDescent="0.25">
      <c r="A38" s="63"/>
      <c r="B38" s="64"/>
      <c r="C38" s="29" t="s">
        <v>51</v>
      </c>
      <c r="D38" s="2" t="s">
        <v>52</v>
      </c>
      <c r="E38" s="2" t="s">
        <v>53</v>
      </c>
      <c r="F38" s="54"/>
      <c r="G38" s="54"/>
      <c r="H38" s="54"/>
      <c r="I38" s="54"/>
      <c r="J38" s="59"/>
      <c r="K38" s="54"/>
      <c r="L38" s="59"/>
    </row>
    <row r="39" spans="1:12" s="9" customFormat="1" ht="2.1" customHeight="1" x14ac:dyDescent="0.25">
      <c r="A39" s="14"/>
      <c r="B39" s="15"/>
    </row>
    <row r="40" spans="1:12" s="9" customFormat="1" ht="10.65" customHeight="1" x14ac:dyDescent="0.25">
      <c r="A40" s="14">
        <v>1996</v>
      </c>
      <c r="B40" s="15"/>
      <c r="C40" s="17">
        <v>530693.4</v>
      </c>
      <c r="D40" s="17">
        <v>30985.4</v>
      </c>
      <c r="E40" s="17">
        <v>222785.8</v>
      </c>
      <c r="F40" s="17">
        <v>78553.3</v>
      </c>
      <c r="G40" s="17">
        <v>33045.5</v>
      </c>
      <c r="H40" s="17">
        <v>133908.5</v>
      </c>
      <c r="I40" s="17">
        <v>9285.7999999999993</v>
      </c>
      <c r="J40" s="17">
        <v>12500</v>
      </c>
      <c r="K40" s="17">
        <v>155098</v>
      </c>
      <c r="L40" s="17">
        <v>-70190.100000000006</v>
      </c>
    </row>
    <row r="41" spans="1:12" s="9" customFormat="1" ht="10.65" customHeight="1" x14ac:dyDescent="0.25">
      <c r="A41" s="14">
        <v>1997</v>
      </c>
      <c r="B41" s="15" t="s">
        <v>21</v>
      </c>
      <c r="C41" s="17">
        <v>514842</v>
      </c>
      <c r="D41" s="17">
        <v>56990.5</v>
      </c>
      <c r="E41" s="17">
        <v>223577.7</v>
      </c>
      <c r="F41" s="17">
        <v>83762.3</v>
      </c>
      <c r="G41" s="17">
        <v>35655</v>
      </c>
      <c r="H41" s="17">
        <v>156544.9</v>
      </c>
      <c r="I41" s="17">
        <v>6889</v>
      </c>
      <c r="J41" s="17">
        <v>500</v>
      </c>
      <c r="K41" s="17">
        <v>210946.1</v>
      </c>
      <c r="L41" s="17">
        <v>-63451</v>
      </c>
    </row>
    <row r="42" spans="1:12" s="9" customFormat="1" ht="10.65" customHeight="1" x14ac:dyDescent="0.25">
      <c r="A42" s="14">
        <v>1998</v>
      </c>
      <c r="B42" s="15" t="s">
        <v>21</v>
      </c>
      <c r="C42" s="17">
        <v>565878.69999999995</v>
      </c>
      <c r="D42" s="17">
        <v>60354.5</v>
      </c>
      <c r="E42" s="17">
        <v>226799.5</v>
      </c>
      <c r="F42" s="17">
        <v>82402.7</v>
      </c>
      <c r="G42" s="17">
        <v>35166.5</v>
      </c>
      <c r="H42" s="17">
        <v>182644.1</v>
      </c>
      <c r="I42" s="17">
        <v>9242</v>
      </c>
      <c r="J42" s="17">
        <v>19070</v>
      </c>
      <c r="K42" s="17">
        <v>244417.4</v>
      </c>
      <c r="L42" s="17">
        <v>-95113.1</v>
      </c>
    </row>
    <row r="43" spans="1:12" s="9" customFormat="1" ht="10.65" customHeight="1" x14ac:dyDescent="0.25">
      <c r="A43" s="14">
        <v>1999</v>
      </c>
      <c r="B43" s="15" t="s">
        <v>21</v>
      </c>
      <c r="C43" s="17">
        <v>633939.9</v>
      </c>
      <c r="D43" s="17">
        <v>65388.3</v>
      </c>
      <c r="E43" s="17">
        <v>255340</v>
      </c>
      <c r="F43" s="17">
        <v>93044.1</v>
      </c>
      <c r="G43" s="17">
        <v>37938.199999999997</v>
      </c>
      <c r="H43" s="17">
        <v>214844.5</v>
      </c>
      <c r="I43" s="17">
        <v>9779.6</v>
      </c>
      <c r="J43" s="17">
        <v>61723.5</v>
      </c>
      <c r="K43" s="17">
        <v>235019.5</v>
      </c>
      <c r="L43" s="17">
        <v>-141292.1</v>
      </c>
    </row>
    <row r="44" spans="1:12" s="9" customFormat="1" ht="10.65" customHeight="1" x14ac:dyDescent="0.25">
      <c r="A44" s="14">
        <v>2000</v>
      </c>
      <c r="B44" s="15" t="s">
        <v>21</v>
      </c>
      <c r="C44" s="17">
        <v>663661.30000000005</v>
      </c>
      <c r="D44" s="17">
        <v>117694.3</v>
      </c>
      <c r="E44" s="17">
        <v>282969.59999999998</v>
      </c>
      <c r="F44" s="17">
        <v>93873.7</v>
      </c>
      <c r="G44" s="17">
        <v>49655</v>
      </c>
      <c r="H44" s="17">
        <v>249237.2</v>
      </c>
      <c r="I44" s="17">
        <v>9166.7999999999993</v>
      </c>
      <c r="J44" s="17">
        <v>56178.5</v>
      </c>
      <c r="K44" s="17">
        <v>245023.5</v>
      </c>
      <c r="L44" s="17">
        <v>-146979.1</v>
      </c>
    </row>
    <row r="45" spans="1:12" s="9" customFormat="1" ht="10.65" customHeight="1" x14ac:dyDescent="0.25">
      <c r="A45" s="14">
        <v>2001</v>
      </c>
      <c r="B45" s="15" t="s">
        <v>21</v>
      </c>
      <c r="C45" s="17">
        <v>714086.2</v>
      </c>
      <c r="D45" s="17">
        <v>111885.3</v>
      </c>
      <c r="E45" s="17">
        <v>304122.59999999998</v>
      </c>
      <c r="F45" s="17">
        <v>94940</v>
      </c>
      <c r="G45" s="17">
        <v>70013</v>
      </c>
      <c r="H45" s="17">
        <v>291950.40000000002</v>
      </c>
      <c r="I45" s="17">
        <v>20261.099999999999</v>
      </c>
      <c r="J45" s="17">
        <v>95312</v>
      </c>
      <c r="K45" s="17">
        <v>268130.7</v>
      </c>
      <c r="L45" s="17">
        <v>-232068.4</v>
      </c>
    </row>
    <row r="46" spans="1:12" s="9" customFormat="1" ht="10.65" customHeight="1" x14ac:dyDescent="0.25">
      <c r="A46" s="14">
        <v>2002</v>
      </c>
      <c r="B46" s="15" t="s">
        <v>21</v>
      </c>
      <c r="C46" s="17">
        <v>728883.1</v>
      </c>
      <c r="D46" s="17">
        <v>104268.7</v>
      </c>
      <c r="E46" s="17">
        <v>306151.2</v>
      </c>
      <c r="F46" s="17">
        <v>89015.5</v>
      </c>
      <c r="G46" s="17">
        <v>95576.9</v>
      </c>
      <c r="H46" s="17">
        <v>349440.2</v>
      </c>
      <c r="I46" s="17">
        <v>37730.300000000003</v>
      </c>
      <c r="J46" s="17">
        <v>194798.5</v>
      </c>
      <c r="K46" s="17">
        <v>272195.5</v>
      </c>
      <c r="L46" s="17">
        <v>-299692.5</v>
      </c>
    </row>
    <row r="47" spans="1:12" s="9" customFormat="1" ht="10.65" customHeight="1" x14ac:dyDescent="0.25">
      <c r="A47" s="14" t="s">
        <v>28</v>
      </c>
      <c r="B47" s="15" t="s">
        <v>20</v>
      </c>
      <c r="C47" s="17"/>
      <c r="D47" s="17"/>
      <c r="E47" s="17"/>
      <c r="F47" s="17"/>
      <c r="G47" s="17"/>
      <c r="H47" s="17"/>
      <c r="I47" s="17"/>
      <c r="J47" s="17"/>
      <c r="K47" s="17"/>
      <c r="L47" s="17"/>
    </row>
    <row r="48" spans="1:12" s="9" customFormat="1" ht="10.65" customHeight="1" x14ac:dyDescent="0.25">
      <c r="A48" s="14">
        <v>2003</v>
      </c>
      <c r="B48" s="15" t="s">
        <v>21</v>
      </c>
      <c r="C48" s="17">
        <v>731096.1</v>
      </c>
      <c r="D48" s="17">
        <v>117159.6</v>
      </c>
      <c r="E48" s="17">
        <v>312222.59999999998</v>
      </c>
      <c r="F48" s="17">
        <v>92969.7</v>
      </c>
      <c r="G48" s="17">
        <v>137824.9</v>
      </c>
      <c r="H48" s="17">
        <v>414747.6</v>
      </c>
      <c r="I48" s="17">
        <v>54122.7</v>
      </c>
      <c r="J48" s="17">
        <v>299236.5</v>
      </c>
      <c r="K48" s="17">
        <v>305588.59999999998</v>
      </c>
      <c r="L48" s="17">
        <v>-391172.7</v>
      </c>
    </row>
    <row r="49" spans="1:12" s="9" customFormat="1" ht="10.65" customHeight="1" x14ac:dyDescent="0.25">
      <c r="A49" s="14">
        <v>1</v>
      </c>
      <c r="B49" s="15" t="s">
        <v>21</v>
      </c>
      <c r="C49" s="17">
        <v>734617.8</v>
      </c>
      <c r="D49" s="17">
        <v>104221.7</v>
      </c>
      <c r="E49" s="17">
        <v>316213</v>
      </c>
      <c r="F49" s="17">
        <v>83616.100000000006</v>
      </c>
      <c r="G49" s="17">
        <v>98546.6</v>
      </c>
      <c r="H49" s="17">
        <v>355210.7</v>
      </c>
      <c r="I49" s="17">
        <v>38427</v>
      </c>
      <c r="J49" s="17">
        <v>196291.5</v>
      </c>
      <c r="K49" s="17">
        <v>282134.59999999998</v>
      </c>
      <c r="L49" s="17">
        <v>-320391.09999999998</v>
      </c>
    </row>
    <row r="50" spans="1:12" s="9" customFormat="1" ht="10.65" customHeight="1" x14ac:dyDescent="0.25">
      <c r="A50" s="14">
        <v>2</v>
      </c>
      <c r="B50" s="15" t="s">
        <v>21</v>
      </c>
      <c r="C50" s="17">
        <v>738867.1</v>
      </c>
      <c r="D50" s="17">
        <v>104691.1</v>
      </c>
      <c r="E50" s="17">
        <v>316026.59999999998</v>
      </c>
      <c r="F50" s="17">
        <v>85156</v>
      </c>
      <c r="G50" s="17">
        <v>100892.5</v>
      </c>
      <c r="H50" s="17">
        <v>358618.7</v>
      </c>
      <c r="I50" s="17">
        <v>39758.300000000003</v>
      </c>
      <c r="J50" s="17">
        <v>210942</v>
      </c>
      <c r="K50" s="17">
        <v>287501.90000000002</v>
      </c>
      <c r="L50" s="17">
        <v>-333307.7</v>
      </c>
    </row>
    <row r="51" spans="1:12" s="9" customFormat="1" ht="10.65" customHeight="1" x14ac:dyDescent="0.25">
      <c r="A51" s="14">
        <v>3</v>
      </c>
      <c r="B51" s="15" t="s">
        <v>21</v>
      </c>
      <c r="C51" s="17">
        <v>740361.7</v>
      </c>
      <c r="D51" s="17">
        <v>105616.5</v>
      </c>
      <c r="E51" s="17">
        <v>313510.59999999998</v>
      </c>
      <c r="F51" s="17">
        <v>84950</v>
      </c>
      <c r="G51" s="17">
        <v>103198.3</v>
      </c>
      <c r="H51" s="17">
        <v>363033.3</v>
      </c>
      <c r="I51" s="17">
        <v>39554.400000000001</v>
      </c>
      <c r="J51" s="17">
        <v>211452</v>
      </c>
      <c r="K51" s="17">
        <v>289608.40000000002</v>
      </c>
      <c r="L51" s="17">
        <v>-333969.2</v>
      </c>
    </row>
    <row r="52" spans="1:12" s="9" customFormat="1" ht="10.65" customHeight="1" x14ac:dyDescent="0.25">
      <c r="A52" s="14">
        <v>4</v>
      </c>
      <c r="B52" s="15" t="s">
        <v>21</v>
      </c>
      <c r="C52" s="17">
        <v>740953.4</v>
      </c>
      <c r="D52" s="17">
        <v>104856.1</v>
      </c>
      <c r="E52" s="17">
        <v>312600.5</v>
      </c>
      <c r="F52" s="17">
        <v>86856.4</v>
      </c>
      <c r="G52" s="17">
        <v>108625.4</v>
      </c>
      <c r="H52" s="17">
        <v>367901.6</v>
      </c>
      <c r="I52" s="17">
        <v>39836.199999999997</v>
      </c>
      <c r="J52" s="17">
        <v>218420</v>
      </c>
      <c r="K52" s="17">
        <v>297964.5</v>
      </c>
      <c r="L52" s="17">
        <v>-339448.8</v>
      </c>
    </row>
    <row r="53" spans="1:12" s="9" customFormat="1" ht="10.65" customHeight="1" x14ac:dyDescent="0.25">
      <c r="A53" s="14">
        <v>5</v>
      </c>
      <c r="B53" s="15" t="s">
        <v>21</v>
      </c>
      <c r="C53" s="17">
        <v>740734.8</v>
      </c>
      <c r="D53" s="17">
        <v>108322</v>
      </c>
      <c r="E53" s="17">
        <v>312235.5</v>
      </c>
      <c r="F53" s="17">
        <v>85694.7</v>
      </c>
      <c r="G53" s="17">
        <v>111828.6</v>
      </c>
      <c r="H53" s="17">
        <v>373392</v>
      </c>
      <c r="I53" s="17">
        <v>41303.9</v>
      </c>
      <c r="J53" s="17">
        <v>223245</v>
      </c>
      <c r="K53" s="17">
        <v>307719.90000000002</v>
      </c>
      <c r="L53" s="17">
        <v>-346279.5</v>
      </c>
    </row>
    <row r="54" spans="1:12" s="9" customFormat="1" ht="10.65" customHeight="1" x14ac:dyDescent="0.25">
      <c r="A54" s="14">
        <v>6</v>
      </c>
      <c r="B54" s="15" t="s">
        <v>21</v>
      </c>
      <c r="C54" s="17">
        <v>741453.1</v>
      </c>
      <c r="D54" s="17">
        <v>112600.2</v>
      </c>
      <c r="E54" s="17">
        <v>310970.2</v>
      </c>
      <c r="F54" s="17">
        <v>91116.3</v>
      </c>
      <c r="G54" s="17">
        <v>116061</v>
      </c>
      <c r="H54" s="17">
        <v>377167.1</v>
      </c>
      <c r="I54" s="17">
        <v>42443.8</v>
      </c>
      <c r="J54" s="17">
        <v>221112.5</v>
      </c>
      <c r="K54" s="17">
        <v>304024.7</v>
      </c>
      <c r="L54" s="17">
        <v>-355493.9</v>
      </c>
    </row>
    <row r="55" spans="1:12" s="9" customFormat="1" ht="10.65" customHeight="1" x14ac:dyDescent="0.25">
      <c r="A55" s="14">
        <v>7</v>
      </c>
      <c r="B55" s="15" t="s">
        <v>21</v>
      </c>
      <c r="C55" s="17">
        <v>739818.1</v>
      </c>
      <c r="D55" s="17">
        <v>118393.3</v>
      </c>
      <c r="E55" s="17">
        <v>312771.40000000002</v>
      </c>
      <c r="F55" s="17">
        <v>96639.8</v>
      </c>
      <c r="G55" s="17">
        <v>118645.4</v>
      </c>
      <c r="H55" s="17">
        <v>382645.3</v>
      </c>
      <c r="I55" s="17">
        <v>43078.5</v>
      </c>
      <c r="J55" s="17">
        <v>235453.5</v>
      </c>
      <c r="K55" s="17">
        <v>299987.59999999998</v>
      </c>
      <c r="L55" s="17">
        <v>-358398.1</v>
      </c>
    </row>
    <row r="56" spans="1:12" s="9" customFormat="1" ht="10.65" customHeight="1" x14ac:dyDescent="0.25">
      <c r="A56" s="14">
        <v>8</v>
      </c>
      <c r="B56" s="15" t="s">
        <v>21</v>
      </c>
      <c r="C56" s="17">
        <v>738375.4</v>
      </c>
      <c r="D56" s="17">
        <v>116843.1</v>
      </c>
      <c r="E56" s="17">
        <v>312317.09999999998</v>
      </c>
      <c r="F56" s="17">
        <v>92035.199999999997</v>
      </c>
      <c r="G56" s="17">
        <v>122113.3</v>
      </c>
      <c r="H56" s="17">
        <v>388131</v>
      </c>
      <c r="I56" s="17">
        <v>43703</v>
      </c>
      <c r="J56" s="17">
        <v>253183.5</v>
      </c>
      <c r="K56" s="17">
        <v>291816.40000000002</v>
      </c>
      <c r="L56" s="17">
        <v>-367807.8</v>
      </c>
    </row>
    <row r="57" spans="1:12" s="9" customFormat="1" ht="10.65" customHeight="1" x14ac:dyDescent="0.25">
      <c r="A57" s="14">
        <v>9</v>
      </c>
      <c r="B57" s="15" t="s">
        <v>21</v>
      </c>
      <c r="C57" s="17">
        <v>736303</v>
      </c>
      <c r="D57" s="17">
        <v>114375.5</v>
      </c>
      <c r="E57" s="17">
        <v>311642.2</v>
      </c>
      <c r="F57" s="17">
        <v>96439.5</v>
      </c>
      <c r="G57" s="17">
        <v>125393.1</v>
      </c>
      <c r="H57" s="17">
        <v>393444</v>
      </c>
      <c r="I57" s="17">
        <v>46323</v>
      </c>
      <c r="J57" s="17">
        <v>282802</v>
      </c>
      <c r="K57" s="17">
        <v>295710.8</v>
      </c>
      <c r="L57" s="17">
        <v>-373097.1</v>
      </c>
    </row>
    <row r="58" spans="1:12" s="9" customFormat="1" ht="10.65" customHeight="1" x14ac:dyDescent="0.25">
      <c r="A58" s="14">
        <v>10</v>
      </c>
      <c r="B58" s="15" t="s">
        <v>21</v>
      </c>
      <c r="C58" s="17">
        <v>736157.5</v>
      </c>
      <c r="D58" s="17">
        <v>110884</v>
      </c>
      <c r="E58" s="17">
        <v>311954.59999999998</v>
      </c>
      <c r="F58" s="17">
        <v>93662.7</v>
      </c>
      <c r="G58" s="17">
        <v>130492.3</v>
      </c>
      <c r="H58" s="17">
        <v>398762.2</v>
      </c>
      <c r="I58" s="17">
        <v>48818.6</v>
      </c>
      <c r="J58" s="17">
        <v>305398</v>
      </c>
      <c r="K58" s="17">
        <v>302335.7</v>
      </c>
      <c r="L58" s="17">
        <v>-397415.4</v>
      </c>
    </row>
    <row r="59" spans="1:12" s="9" customFormat="1" ht="10.65" customHeight="1" x14ac:dyDescent="0.25">
      <c r="A59" s="14">
        <v>11</v>
      </c>
      <c r="B59" s="15" t="s">
        <v>21</v>
      </c>
      <c r="C59" s="17">
        <v>733507.8</v>
      </c>
      <c r="D59" s="17">
        <v>113326.8</v>
      </c>
      <c r="E59" s="17">
        <v>312209.09999999998</v>
      </c>
      <c r="F59" s="17">
        <v>96835.4</v>
      </c>
      <c r="G59" s="17">
        <v>132059.9</v>
      </c>
      <c r="H59" s="17">
        <v>404680.7</v>
      </c>
      <c r="I59" s="17">
        <v>50996.7</v>
      </c>
      <c r="J59" s="17">
        <v>296346</v>
      </c>
      <c r="K59" s="17">
        <v>317953.59999999998</v>
      </c>
      <c r="L59" s="17">
        <v>-398989.8</v>
      </c>
    </row>
    <row r="60" spans="1:12" s="9" customFormat="1" ht="10.65" customHeight="1" x14ac:dyDescent="0.25">
      <c r="A60" s="14">
        <v>12</v>
      </c>
      <c r="B60" s="15" t="s">
        <v>21</v>
      </c>
      <c r="C60" s="17">
        <v>731096.1</v>
      </c>
      <c r="D60" s="17">
        <v>117159.6</v>
      </c>
      <c r="E60" s="17">
        <v>312222.59999999998</v>
      </c>
      <c r="F60" s="17">
        <v>92969.7</v>
      </c>
      <c r="G60" s="17">
        <v>137824.9</v>
      </c>
      <c r="H60" s="17">
        <v>414747.6</v>
      </c>
      <c r="I60" s="17">
        <v>54122.7</v>
      </c>
      <c r="J60" s="17">
        <v>299236.5</v>
      </c>
      <c r="K60" s="17">
        <v>305588.59999999998</v>
      </c>
      <c r="L60" s="17">
        <v>-391172.7</v>
      </c>
    </row>
    <row r="61" spans="1:12" s="9" customFormat="1" ht="10.65" customHeight="1" x14ac:dyDescent="0.25">
      <c r="A61" s="14">
        <v>2004</v>
      </c>
      <c r="B61" s="15" t="s">
        <v>20</v>
      </c>
      <c r="C61" s="17"/>
      <c r="D61" s="17"/>
      <c r="E61" s="17"/>
      <c r="F61" s="17"/>
      <c r="G61" s="17"/>
      <c r="H61" s="17"/>
      <c r="I61" s="17"/>
      <c r="J61" s="17"/>
      <c r="K61" s="17"/>
      <c r="L61" s="17"/>
    </row>
    <row r="62" spans="1:12" s="9" customFormat="1" ht="10.65" customHeight="1" x14ac:dyDescent="0.25">
      <c r="A62" s="14">
        <v>1</v>
      </c>
      <c r="B62" s="15" t="s">
        <v>54</v>
      </c>
      <c r="C62" s="17">
        <v>732131.7</v>
      </c>
      <c r="D62" s="17">
        <v>119605.2</v>
      </c>
      <c r="E62" s="17">
        <v>325155.40000000002</v>
      </c>
      <c r="F62" s="17">
        <v>93701.6</v>
      </c>
      <c r="G62" s="17">
        <v>142128.1</v>
      </c>
      <c r="H62" s="17">
        <v>421756.5</v>
      </c>
      <c r="I62" s="17">
        <v>54790</v>
      </c>
      <c r="J62" s="17">
        <v>315072</v>
      </c>
      <c r="K62" s="17">
        <v>293815.09999999998</v>
      </c>
      <c r="L62" s="17">
        <v>-418617.59999999998</v>
      </c>
    </row>
    <row r="63" spans="1:12" s="21" customFormat="1" ht="2.1" customHeight="1" x14ac:dyDescent="0.2">
      <c r="A63" s="14"/>
      <c r="B63" s="19"/>
      <c r="C63" s="20"/>
      <c r="D63" s="18"/>
      <c r="E63" s="18"/>
      <c r="F63" s="18"/>
      <c r="G63" s="18"/>
      <c r="H63" s="18"/>
      <c r="I63" s="28"/>
      <c r="J63" s="18"/>
      <c r="K63" s="18"/>
      <c r="L63" s="18"/>
    </row>
    <row r="64" spans="1:12" s="22" customFormat="1" ht="11.1" customHeight="1" x14ac:dyDescent="0.25">
      <c r="A64" s="41" t="s">
        <v>55</v>
      </c>
      <c r="B64" s="42"/>
      <c r="C64" s="22" t="s">
        <v>56</v>
      </c>
    </row>
    <row r="65" spans="1:12" s="22" customFormat="1" ht="11.1" customHeight="1" x14ac:dyDescent="0.25"/>
    <row r="66" spans="1:12" s="22" customFormat="1" ht="8.1" customHeight="1" x14ac:dyDescent="0.25"/>
    <row r="67" spans="1:12" ht="11.1" customHeight="1" x14ac:dyDescent="0.3">
      <c r="A67" s="40">
        <v>43</v>
      </c>
      <c r="B67" s="40"/>
      <c r="C67" s="40"/>
      <c r="D67" s="40"/>
      <c r="E67" s="40"/>
      <c r="F67" s="40"/>
      <c r="G67" s="40"/>
      <c r="H67" s="40"/>
      <c r="I67" s="40"/>
      <c r="J67" s="40"/>
      <c r="K67" s="40"/>
      <c r="L67" s="40"/>
    </row>
  </sheetData>
  <mergeCells count="22">
    <mergeCell ref="F5:F6"/>
    <mergeCell ref="G5:L5"/>
    <mergeCell ref="I37:I38"/>
    <mergeCell ref="J37:J38"/>
    <mergeCell ref="K37:K38"/>
    <mergeCell ref="A2:L2"/>
    <mergeCell ref="A4:B6"/>
    <mergeCell ref="D4:F4"/>
    <mergeCell ref="G4:I4"/>
    <mergeCell ref="C5:C6"/>
    <mergeCell ref="D5:D6"/>
    <mergeCell ref="E5:E6"/>
    <mergeCell ref="L37:L38"/>
    <mergeCell ref="A64:B64"/>
    <mergeCell ref="A67:L67"/>
    <mergeCell ref="A34:L34"/>
    <mergeCell ref="A36:B38"/>
    <mergeCell ref="C36:L36"/>
    <mergeCell ref="C37:E37"/>
    <mergeCell ref="F37:F38"/>
    <mergeCell ref="G37:G38"/>
    <mergeCell ref="H37:H38"/>
  </mergeCells>
  <phoneticPr fontId="1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行政院主計處</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行政院主計處</dc:creator>
  <cp:lastModifiedBy>Aniket Gupta</cp:lastModifiedBy>
  <cp:lastPrinted>2001-05-01T01:25:08Z</cp:lastPrinted>
  <dcterms:created xsi:type="dcterms:W3CDTF">1999-06-07T09:54:35Z</dcterms:created>
  <dcterms:modified xsi:type="dcterms:W3CDTF">2024-02-03T22:15:32Z</dcterms:modified>
</cp:coreProperties>
</file>