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02222DB5-333E-4805-A8D6-093E2D7B260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Chart2" sheetId="28" r:id="rId2"/>
    <sheet name="Chart4" sheetId="29" r:id="rId3"/>
    <sheet name="Chart5" sheetId="30" r:id="rId4"/>
    <sheet name="Chart7" sheetId="32" r:id="rId5"/>
    <sheet name="Chart1" sheetId="33" r:id="rId6"/>
    <sheet name="Chart3" sheetId="34" r:id="rId7"/>
    <sheet name="Sheet7" sheetId="7" r:id="rId8"/>
    <sheet name="Sheet6" sheetId="6" r:id="rId9"/>
    <sheet name="Sheet2" sheetId="2" r:id="rId10"/>
    <sheet name="Sheet3" sheetId="3" r:id="rId11"/>
    <sheet name="Sheet4" sheetId="4" r:id="rId12"/>
    <sheet name="Sheet5" sheetId="5" r:id="rId13"/>
    <sheet name="Sheet8" sheetId="8" r:id="rId14"/>
    <sheet name="Sheet9" sheetId="9" r:id="rId15"/>
    <sheet name="Sheet10" sheetId="10" r:id="rId16"/>
    <sheet name="Sheet11" sheetId="11" r:id="rId17"/>
    <sheet name="Sheet12" sheetId="12" r:id="rId18"/>
    <sheet name="Sheet13" sheetId="13" r:id="rId19"/>
    <sheet name="Sheet14" sheetId="14" r:id="rId20"/>
    <sheet name="Sheet15" sheetId="15" r:id="rId21"/>
    <sheet name="Sheet16" sheetId="16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J3" i="1"/>
  <c r="K3" i="1" s="1"/>
  <c r="O3" i="1"/>
  <c r="P3" i="1" s="1"/>
  <c r="R3" i="1"/>
  <c r="S3" i="1"/>
  <c r="X3" i="1"/>
  <c r="Y3" i="1" s="1"/>
  <c r="AA3" i="1"/>
  <c r="AA35" i="1" s="1"/>
  <c r="AC3" i="1"/>
  <c r="AE3" i="1"/>
  <c r="AF3" i="1"/>
  <c r="E4" i="1"/>
  <c r="F4" i="1"/>
  <c r="J4" i="1"/>
  <c r="K4" i="1" s="1"/>
  <c r="O4" i="1"/>
  <c r="R4" i="1"/>
  <c r="R35" i="1" s="1"/>
  <c r="S4" i="1"/>
  <c r="X4" i="1"/>
  <c r="Y4" i="1"/>
  <c r="AA4" i="1"/>
  <c r="AC4" i="1"/>
  <c r="AE4" i="1"/>
  <c r="AF4" i="1"/>
  <c r="AI4" i="1"/>
  <c r="E5" i="1"/>
  <c r="F5" i="1" s="1"/>
  <c r="J5" i="1"/>
  <c r="K5" i="1" s="1"/>
  <c r="O5" i="1"/>
  <c r="R5" i="1"/>
  <c r="S5" i="1" s="1"/>
  <c r="X5" i="1"/>
  <c r="Y5" i="1" s="1"/>
  <c r="AA5" i="1"/>
  <c r="AC5" i="1"/>
  <c r="AE5" i="1"/>
  <c r="AF5" i="1"/>
  <c r="AF36" i="1" s="1"/>
  <c r="AG5" i="1"/>
  <c r="E6" i="1"/>
  <c r="F6" i="1" s="1"/>
  <c r="J6" i="1"/>
  <c r="O6" i="1"/>
  <c r="O35" i="1" s="1"/>
  <c r="R6" i="1"/>
  <c r="S6" i="1"/>
  <c r="X6" i="1"/>
  <c r="Y6" i="1" s="1"/>
  <c r="AA6" i="1"/>
  <c r="AC6" i="1"/>
  <c r="AE6" i="1"/>
  <c r="AE35" i="1" s="1"/>
  <c r="AF6" i="1"/>
  <c r="AG6" i="1" s="1"/>
  <c r="E7" i="1"/>
  <c r="J7" i="1"/>
  <c r="O7" i="1"/>
  <c r="P7" i="1" s="1"/>
  <c r="R7" i="1"/>
  <c r="S7" i="1" s="1"/>
  <c r="X7" i="1"/>
  <c r="Y7" i="1" s="1"/>
  <c r="AA7" i="1"/>
  <c r="AC7" i="1"/>
  <c r="AC36" i="1" s="1"/>
  <c r="AE7" i="1"/>
  <c r="AF7" i="1"/>
  <c r="E8" i="1"/>
  <c r="J8" i="1"/>
  <c r="K8" i="1"/>
  <c r="O8" i="1"/>
  <c r="R8" i="1"/>
  <c r="S8" i="1" s="1"/>
  <c r="X8" i="1"/>
  <c r="AA8" i="1"/>
  <c r="AC8" i="1"/>
  <c r="AC35" i="1" s="1"/>
  <c r="AE8" i="1"/>
  <c r="AF8" i="1"/>
  <c r="AG8" i="1" s="1"/>
  <c r="E9" i="1"/>
  <c r="F9" i="1"/>
  <c r="J9" i="1"/>
  <c r="K9" i="1" s="1"/>
  <c r="O9" i="1"/>
  <c r="P9" i="1" s="1"/>
  <c r="R9" i="1"/>
  <c r="S9" i="1" s="1"/>
  <c r="X9" i="1"/>
  <c r="AI9" i="1" s="1"/>
  <c r="Y9" i="1"/>
  <c r="AA9" i="1"/>
  <c r="AA36" i="1" s="1"/>
  <c r="AC9" i="1"/>
  <c r="AE9" i="1"/>
  <c r="AF9" i="1"/>
  <c r="AG9" i="1" s="1"/>
  <c r="E10" i="1"/>
  <c r="F10" i="1"/>
  <c r="J10" i="1"/>
  <c r="O10" i="1"/>
  <c r="P10" i="1" s="1"/>
  <c r="R10" i="1"/>
  <c r="S10" i="1"/>
  <c r="X10" i="1"/>
  <c r="AI10" i="1" s="1"/>
  <c r="Y10" i="1"/>
  <c r="AA10" i="1"/>
  <c r="AC10" i="1"/>
  <c r="AE10" i="1"/>
  <c r="AF10" i="1"/>
  <c r="E11" i="1"/>
  <c r="F11" i="1" s="1"/>
  <c r="J11" i="1"/>
  <c r="K11" i="1" s="1"/>
  <c r="O11" i="1"/>
  <c r="R11" i="1"/>
  <c r="S11" i="1"/>
  <c r="X11" i="1"/>
  <c r="Y11" i="1" s="1"/>
  <c r="AA11" i="1"/>
  <c r="AC11" i="1"/>
  <c r="AE11" i="1"/>
  <c r="AF11" i="1"/>
  <c r="E12" i="1"/>
  <c r="F12" i="1"/>
  <c r="J12" i="1"/>
  <c r="O12" i="1"/>
  <c r="R12" i="1"/>
  <c r="S12" i="1"/>
  <c r="X12" i="1"/>
  <c r="Y12" i="1"/>
  <c r="AA12" i="1"/>
  <c r="AC12" i="1"/>
  <c r="AE12" i="1"/>
  <c r="AF12" i="1"/>
  <c r="AI12" i="1"/>
  <c r="E13" i="1"/>
  <c r="F13" i="1" s="1"/>
  <c r="J13" i="1"/>
  <c r="K13" i="1" s="1"/>
  <c r="O13" i="1"/>
  <c r="R13" i="1"/>
  <c r="S13" i="1" s="1"/>
  <c r="X13" i="1"/>
  <c r="Y13" i="1" s="1"/>
  <c r="AA13" i="1"/>
  <c r="AC13" i="1"/>
  <c r="AE13" i="1"/>
  <c r="AF13" i="1"/>
  <c r="AG13" i="1"/>
  <c r="E14" i="1"/>
  <c r="J14" i="1"/>
  <c r="O14" i="1"/>
  <c r="R14" i="1"/>
  <c r="S14" i="1"/>
  <c r="X14" i="1"/>
  <c r="AA14" i="1"/>
  <c r="AC14" i="1"/>
  <c r="AE14" i="1"/>
  <c r="AF14" i="1"/>
  <c r="AG14" i="1" s="1"/>
  <c r="E15" i="1"/>
  <c r="F15" i="1" s="1"/>
  <c r="J15" i="1"/>
  <c r="O15" i="1"/>
  <c r="P15" i="1" s="1"/>
  <c r="R15" i="1"/>
  <c r="S15" i="1" s="1"/>
  <c r="X15" i="1"/>
  <c r="Y15" i="1" s="1"/>
  <c r="AA15" i="1"/>
  <c r="AC15" i="1"/>
  <c r="AE15" i="1"/>
  <c r="AF15" i="1"/>
  <c r="E16" i="1"/>
  <c r="J16" i="1"/>
  <c r="K16" i="1"/>
  <c r="O16" i="1"/>
  <c r="R16" i="1"/>
  <c r="S16" i="1"/>
  <c r="X16" i="1"/>
  <c r="AA16" i="1"/>
  <c r="AC16" i="1"/>
  <c r="AE16" i="1"/>
  <c r="AF16" i="1"/>
  <c r="AG16" i="1" s="1"/>
  <c r="E17" i="1"/>
  <c r="F17" i="1"/>
  <c r="J17" i="1"/>
  <c r="K17" i="1" s="1"/>
  <c r="O17" i="1"/>
  <c r="P17" i="1" s="1"/>
  <c r="R17" i="1"/>
  <c r="S17" i="1" s="1"/>
  <c r="X17" i="1"/>
  <c r="Y17" i="1"/>
  <c r="AA17" i="1"/>
  <c r="AC17" i="1"/>
  <c r="AE17" i="1"/>
  <c r="AF17" i="1"/>
  <c r="E18" i="1"/>
  <c r="F18" i="1"/>
  <c r="J18" i="1"/>
  <c r="O18" i="1"/>
  <c r="P18" i="1" s="1"/>
  <c r="R18" i="1"/>
  <c r="S18" i="1" s="1"/>
  <c r="X18" i="1"/>
  <c r="Y18" i="1"/>
  <c r="AA18" i="1"/>
  <c r="AC18" i="1"/>
  <c r="AE18" i="1"/>
  <c r="AF18" i="1"/>
  <c r="AG18" i="1" s="1"/>
  <c r="E19" i="1"/>
  <c r="F19" i="1" s="1"/>
  <c r="J19" i="1"/>
  <c r="K19" i="1" s="1"/>
  <c r="O19" i="1"/>
  <c r="P19" i="1" s="1"/>
  <c r="R19" i="1"/>
  <c r="S19" i="1"/>
  <c r="X19" i="1"/>
  <c r="Y19" i="1" s="1"/>
  <c r="AA19" i="1"/>
  <c r="AC19" i="1"/>
  <c r="AE19" i="1"/>
  <c r="AF19" i="1"/>
  <c r="AG19" i="1" s="1"/>
  <c r="E20" i="1"/>
  <c r="F20" i="1"/>
  <c r="J20" i="1"/>
  <c r="O20" i="1"/>
  <c r="P20" i="1" s="1"/>
  <c r="R20" i="1"/>
  <c r="S20" i="1"/>
  <c r="X20" i="1"/>
  <c r="Y20" i="1"/>
  <c r="AA20" i="1"/>
  <c r="AC20" i="1"/>
  <c r="AE20" i="1"/>
  <c r="AF20" i="1"/>
  <c r="AI20" i="1"/>
  <c r="E21" i="1"/>
  <c r="F21" i="1" s="1"/>
  <c r="J21" i="1"/>
  <c r="K21" i="1" s="1"/>
  <c r="O21" i="1"/>
  <c r="R21" i="1"/>
  <c r="S21" i="1" s="1"/>
  <c r="X21" i="1"/>
  <c r="Y21" i="1" s="1"/>
  <c r="AA21" i="1"/>
  <c r="AC21" i="1"/>
  <c r="AE21" i="1"/>
  <c r="AF21" i="1"/>
  <c r="AG21" i="1"/>
  <c r="E22" i="1"/>
  <c r="J22" i="1"/>
  <c r="K22" i="1" s="1"/>
  <c r="O22" i="1"/>
  <c r="R22" i="1"/>
  <c r="S22" i="1"/>
  <c r="X22" i="1"/>
  <c r="AA22" i="1"/>
  <c r="AC22" i="1"/>
  <c r="AE22" i="1"/>
  <c r="AF22" i="1"/>
  <c r="AG22" i="1" s="1"/>
  <c r="E23" i="1"/>
  <c r="F23" i="1" s="1"/>
  <c r="J23" i="1"/>
  <c r="O23" i="1"/>
  <c r="P23" i="1" s="1"/>
  <c r="R23" i="1"/>
  <c r="S23" i="1" s="1"/>
  <c r="X23" i="1"/>
  <c r="Y23" i="1" s="1"/>
  <c r="AA23" i="1"/>
  <c r="AC23" i="1"/>
  <c r="AE23" i="1"/>
  <c r="AF23" i="1"/>
  <c r="E24" i="1"/>
  <c r="F24" i="1" s="1"/>
  <c r="J24" i="1"/>
  <c r="K24" i="1"/>
  <c r="O24" i="1"/>
  <c r="R24" i="1"/>
  <c r="S24" i="1"/>
  <c r="X24" i="1"/>
  <c r="Y24" i="1" s="1"/>
  <c r="AA24" i="1"/>
  <c r="AC24" i="1"/>
  <c r="AE24" i="1"/>
  <c r="AF24" i="1"/>
  <c r="AG24" i="1" s="1"/>
  <c r="E25" i="1"/>
  <c r="F25" i="1"/>
  <c r="J25" i="1"/>
  <c r="K25" i="1" s="1"/>
  <c r="O25" i="1"/>
  <c r="P25" i="1" s="1"/>
  <c r="R25" i="1"/>
  <c r="S25" i="1" s="1"/>
  <c r="X25" i="1"/>
  <c r="Y25" i="1"/>
  <c r="AA25" i="1"/>
  <c r="AC25" i="1"/>
  <c r="AE25" i="1"/>
  <c r="AF25" i="1"/>
  <c r="E26" i="1"/>
  <c r="F26" i="1"/>
  <c r="J26" i="1"/>
  <c r="K26" i="1"/>
  <c r="O26" i="1"/>
  <c r="R26" i="1"/>
  <c r="S26" i="1" s="1"/>
  <c r="X26" i="1"/>
  <c r="Y26" i="1"/>
  <c r="AA26" i="1"/>
  <c r="AC26" i="1"/>
  <c r="AE26" i="1"/>
  <c r="AF26" i="1"/>
  <c r="AG26" i="1" s="1"/>
  <c r="E27" i="1"/>
  <c r="F27" i="1" s="1"/>
  <c r="J27" i="1"/>
  <c r="K27" i="1" s="1"/>
  <c r="O27" i="1"/>
  <c r="P27" i="1" s="1"/>
  <c r="R27" i="1"/>
  <c r="S27" i="1"/>
  <c r="X27" i="1"/>
  <c r="Y27" i="1" s="1"/>
  <c r="AA27" i="1"/>
  <c r="AC27" i="1"/>
  <c r="AE27" i="1"/>
  <c r="AF27" i="1"/>
  <c r="AG27" i="1" s="1"/>
  <c r="E28" i="1"/>
  <c r="F28" i="1"/>
  <c r="J28" i="1"/>
  <c r="O28" i="1"/>
  <c r="P28" i="1" s="1"/>
  <c r="R28" i="1"/>
  <c r="S28" i="1"/>
  <c r="X28" i="1"/>
  <c r="Y28" i="1"/>
  <c r="AA28" i="1"/>
  <c r="AC28" i="1"/>
  <c r="AE28" i="1"/>
  <c r="AF28" i="1"/>
  <c r="AI28" i="1"/>
  <c r="E29" i="1"/>
  <c r="F29" i="1" s="1"/>
  <c r="J29" i="1"/>
  <c r="K29" i="1" s="1"/>
  <c r="O29" i="1"/>
  <c r="R29" i="1"/>
  <c r="S29" i="1" s="1"/>
  <c r="X29" i="1"/>
  <c r="Y29" i="1" s="1"/>
  <c r="AA29" i="1"/>
  <c r="AC29" i="1"/>
  <c r="AE29" i="1"/>
  <c r="AF29" i="1"/>
  <c r="AG29" i="1"/>
  <c r="E30" i="1"/>
  <c r="F30" i="1"/>
  <c r="J30" i="1"/>
  <c r="K30" i="1" s="1"/>
  <c r="O30" i="1"/>
  <c r="R30" i="1"/>
  <c r="S30" i="1"/>
  <c r="X30" i="1"/>
  <c r="Y30" i="1"/>
  <c r="AA30" i="1"/>
  <c r="AC30" i="1"/>
  <c r="AE30" i="1"/>
  <c r="AF30" i="1"/>
  <c r="AG30" i="1" s="1"/>
  <c r="E31" i="1"/>
  <c r="F31" i="1" s="1"/>
  <c r="J31" i="1"/>
  <c r="O31" i="1"/>
  <c r="P31" i="1" s="1"/>
  <c r="R31" i="1"/>
  <c r="S31" i="1" s="1"/>
  <c r="X31" i="1"/>
  <c r="Y31" i="1" s="1"/>
  <c r="AA31" i="1"/>
  <c r="AC31" i="1"/>
  <c r="AE31" i="1"/>
  <c r="AF31" i="1"/>
  <c r="E32" i="1"/>
  <c r="F32" i="1" s="1"/>
  <c r="J32" i="1"/>
  <c r="K32" i="1"/>
  <c r="O32" i="1"/>
  <c r="R32" i="1"/>
  <c r="S32" i="1"/>
  <c r="X32" i="1"/>
  <c r="Y32" i="1" s="1"/>
  <c r="AA32" i="1"/>
  <c r="AC32" i="1"/>
  <c r="AE32" i="1"/>
  <c r="AF32" i="1"/>
  <c r="AG32" i="1" s="1"/>
  <c r="E33" i="1"/>
  <c r="F14" i="1" s="1"/>
  <c r="J33" i="1"/>
  <c r="K10" i="1" s="1"/>
  <c r="O33" i="1"/>
  <c r="P8" i="1" s="1"/>
  <c r="X33" i="1"/>
  <c r="Y14" i="1" s="1"/>
  <c r="AF33" i="1"/>
  <c r="AG7" i="1" s="1"/>
  <c r="B35" i="1"/>
  <c r="C35" i="1"/>
  <c r="D35" i="1"/>
  <c r="G35" i="1"/>
  <c r="H35" i="1"/>
  <c r="I35" i="1"/>
  <c r="L35" i="1"/>
  <c r="M35" i="1"/>
  <c r="N35" i="1"/>
  <c r="Q35" i="1"/>
  <c r="T35" i="1"/>
  <c r="U35" i="1"/>
  <c r="V35" i="1"/>
  <c r="W35" i="1"/>
  <c r="Z35" i="1"/>
  <c r="AB35" i="1"/>
  <c r="AD35" i="1"/>
  <c r="B36" i="1"/>
  <c r="C36" i="1"/>
  <c r="D36" i="1"/>
  <c r="G36" i="1"/>
  <c r="H36" i="1"/>
  <c r="I36" i="1"/>
  <c r="L36" i="1"/>
  <c r="M36" i="1"/>
  <c r="N36" i="1"/>
  <c r="Q36" i="1"/>
  <c r="T36" i="1"/>
  <c r="U36" i="1"/>
  <c r="V36" i="1"/>
  <c r="W36" i="1"/>
  <c r="Z36" i="1"/>
  <c r="AB36" i="1"/>
  <c r="AD36" i="1"/>
  <c r="S36" i="1" l="1"/>
  <c r="S35" i="1"/>
  <c r="K36" i="1"/>
  <c r="P22" i="1"/>
  <c r="P14" i="1"/>
  <c r="K31" i="1"/>
  <c r="AI27" i="1"/>
  <c r="AG20" i="1"/>
  <c r="K15" i="1"/>
  <c r="AG12" i="1"/>
  <c r="K7" i="1"/>
  <c r="K35" i="1" s="1"/>
  <c r="P5" i="1"/>
  <c r="AG4" i="1"/>
  <c r="R36" i="1"/>
  <c r="J36" i="1"/>
  <c r="AI26" i="1"/>
  <c r="AJ26" i="1" s="1"/>
  <c r="AI18" i="1"/>
  <c r="Y16" i="1"/>
  <c r="F16" i="1"/>
  <c r="K14" i="1"/>
  <c r="P12" i="1"/>
  <c r="AG11" i="1"/>
  <c r="Y8" i="1"/>
  <c r="Y35" i="1" s="1"/>
  <c r="F8" i="1"/>
  <c r="K6" i="1"/>
  <c r="P4" i="1"/>
  <c r="P35" i="1" s="1"/>
  <c r="AG3" i="1"/>
  <c r="P6" i="1"/>
  <c r="K23" i="1"/>
  <c r="P21" i="1"/>
  <c r="AI3" i="1"/>
  <c r="AI25" i="1"/>
  <c r="AJ25" i="1" s="1"/>
  <c r="AI17" i="1"/>
  <c r="P11" i="1"/>
  <c r="AG10" i="1"/>
  <c r="F7" i="1"/>
  <c r="F35" i="1" s="1"/>
  <c r="P30" i="1"/>
  <c r="E35" i="1"/>
  <c r="AG28" i="1"/>
  <c r="AI19" i="1"/>
  <c r="AJ19" i="1" s="1"/>
  <c r="X36" i="1"/>
  <c r="J35" i="1"/>
  <c r="AI32" i="1"/>
  <c r="K28" i="1"/>
  <c r="P26" i="1"/>
  <c r="AG25" i="1"/>
  <c r="AI24" i="1"/>
  <c r="AJ24" i="1" s="1"/>
  <c r="Y22" i="1"/>
  <c r="Y36" i="1" s="1"/>
  <c r="F22" i="1"/>
  <c r="K20" i="1"/>
  <c r="AG17" i="1"/>
  <c r="AI16" i="1"/>
  <c r="K12" i="1"/>
  <c r="AI8" i="1"/>
  <c r="P29" i="1"/>
  <c r="P13" i="1"/>
  <c r="AI11" i="1"/>
  <c r="AE36" i="1"/>
  <c r="O36" i="1"/>
  <c r="AI33" i="1"/>
  <c r="AJ28" i="1" s="1"/>
  <c r="AI31" i="1"/>
  <c r="AI23" i="1"/>
  <c r="AI15" i="1"/>
  <c r="AJ15" i="1" s="1"/>
  <c r="AI7" i="1"/>
  <c r="AJ7" i="1" s="1"/>
  <c r="AG23" i="1"/>
  <c r="AI22" i="1"/>
  <c r="K18" i="1"/>
  <c r="AF35" i="1"/>
  <c r="X35" i="1"/>
  <c r="P32" i="1"/>
  <c r="AG31" i="1"/>
  <c r="AI30" i="1"/>
  <c r="AJ30" i="1" s="1"/>
  <c r="P24" i="1"/>
  <c r="P16" i="1"/>
  <c r="AG15" i="1"/>
  <c r="AI14" i="1"/>
  <c r="AJ14" i="1" s="1"/>
  <c r="AI6" i="1"/>
  <c r="E36" i="1"/>
  <c r="AI29" i="1"/>
  <c r="AJ29" i="1" s="1"/>
  <c r="AI21" i="1"/>
  <c r="AJ21" i="1" s="1"/>
  <c r="AI13" i="1"/>
  <c r="AI5" i="1"/>
  <c r="F36" i="1" l="1"/>
  <c r="AJ9" i="1"/>
  <c r="AJ16" i="1"/>
  <c r="AJ32" i="1"/>
  <c r="AG35" i="1"/>
  <c r="AG36" i="1"/>
  <c r="AJ5" i="1"/>
  <c r="AJ22" i="1"/>
  <c r="AJ13" i="1"/>
  <c r="AJ11" i="1"/>
  <c r="AJ17" i="1"/>
  <c r="AJ18" i="1"/>
  <c r="AJ20" i="1"/>
  <c r="AJ12" i="1"/>
  <c r="AI35" i="1"/>
  <c r="AJ3" i="1"/>
  <c r="AI36" i="1"/>
  <c r="AJ27" i="1"/>
  <c r="AJ10" i="1"/>
  <c r="AJ23" i="1"/>
  <c r="AJ8" i="1"/>
  <c r="P36" i="1"/>
  <c r="AJ4" i="1"/>
  <c r="AJ6" i="1"/>
  <c r="AJ31" i="1"/>
  <c r="AJ35" i="1" l="1"/>
  <c r="AJ36" i="1"/>
</calcChain>
</file>

<file path=xl/sharedStrings.xml><?xml version="1.0" encoding="utf-8"?>
<sst xmlns="http://schemas.openxmlformats.org/spreadsheetml/2006/main" count="107" uniqueCount="92">
  <si>
    <t>HOMEWORK</t>
  </si>
  <si>
    <t>EFFORT PARTICIPATION</t>
  </si>
  <si>
    <t>TESTS</t>
  </si>
  <si>
    <t>Students</t>
  </si>
  <si>
    <t>DEC. PV</t>
  </si>
  <si>
    <t>DEC NS</t>
  </si>
  <si>
    <t>DEC COMP</t>
  </si>
  <si>
    <t>FRACT NS</t>
  </si>
  <si>
    <t>FRACT P/H</t>
  </si>
  <si>
    <t>FRACT COMP</t>
  </si>
  <si>
    <t>% SENSE</t>
  </si>
  <si>
    <t>% COMP</t>
  </si>
  <si>
    <t>% APPLY</t>
  </si>
  <si>
    <t>LINKAGE</t>
  </si>
  <si>
    <t>Att/</t>
  </si>
  <si>
    <t>Part.</t>
  </si>
  <si>
    <t>Disp</t>
  </si>
  <si>
    <t>Peer</t>
  </si>
  <si>
    <t>DEC.</t>
  </si>
  <si>
    <t>FRACT</t>
  </si>
  <si>
    <t>%</t>
  </si>
  <si>
    <t>A</t>
  </si>
  <si>
    <t>B</t>
  </si>
  <si>
    <t>C</t>
  </si>
  <si>
    <t>D</t>
  </si>
  <si>
    <t>E</t>
  </si>
  <si>
    <t>F</t>
  </si>
  <si>
    <t>G</t>
  </si>
  <si>
    <t xml:space="preserve">H </t>
  </si>
  <si>
    <t xml:space="preserve">I 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</si>
  <si>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</si>
  <si>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</si>
  <si>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</si>
  <si>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</si>
  <si>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</si>
  <si>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</si>
  <si>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</si>
  <si>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</si>
  <si>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</si>
  <si>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</si>
  <si>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</si>
  <si>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</si>
  <si>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</si>
  <si>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</si>
  <si>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</si>
  <si>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</si>
  <si>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</si>
  <si>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</si>
  <si>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</si>
  <si>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</si>
  <si>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</si>
  <si>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TOTAL</t>
  </si>
  <si>
    <t>Total Homework</t>
  </si>
  <si>
    <t>Total Tests</t>
  </si>
  <si>
    <t>Average</t>
  </si>
  <si>
    <t>Total</t>
  </si>
  <si>
    <t>Participation %</t>
  </si>
  <si>
    <t>Homework %</t>
  </si>
  <si>
    <t>Test %</t>
  </si>
  <si>
    <t>FINAL GRADE</t>
  </si>
  <si>
    <t>Total in Class</t>
  </si>
  <si>
    <t>Median</t>
  </si>
  <si>
    <t>Homework</t>
  </si>
  <si>
    <t>Participation</t>
  </si>
  <si>
    <t>Tests</t>
  </si>
  <si>
    <t>Final Grade</t>
  </si>
  <si>
    <t>Total Dec.</t>
  </si>
  <si>
    <t>Total Dec. %</t>
  </si>
  <si>
    <t>Total Fract</t>
  </si>
  <si>
    <t>Total Fract %</t>
  </si>
  <si>
    <t>Total % %</t>
  </si>
  <si>
    <t xml:space="preserve">Decimals </t>
  </si>
  <si>
    <t>Fractions</t>
  </si>
  <si>
    <t>Percentages</t>
  </si>
  <si>
    <t xml:space="preserve">Total </t>
  </si>
  <si>
    <t>Averages</t>
  </si>
  <si>
    <t>Percentage Test</t>
  </si>
  <si>
    <t>Fraction Test</t>
  </si>
  <si>
    <t>Decimal Test</t>
  </si>
  <si>
    <t>Dec. %</t>
  </si>
  <si>
    <t>Fract %</t>
  </si>
  <si>
    <t>Percentage %</t>
  </si>
  <si>
    <t>Decimal HW</t>
  </si>
  <si>
    <t>Fraction HW</t>
  </si>
  <si>
    <t>Percentage HW</t>
  </si>
  <si>
    <t>Total HW</t>
  </si>
  <si>
    <t>Total Test</t>
  </si>
  <si>
    <t>Class Average</t>
  </si>
  <si>
    <t>Percent HW</t>
  </si>
  <si>
    <t>Percent Test</t>
  </si>
  <si>
    <t>Effort/Participation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</si>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</sst>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9" formatCode="0.0"/>
  </numFmts>
  <fonts count="18">
    <font>
      <sz val="10"/>
      <name val="Geneva"/>
    </font>
    <font>
      <sz val="10"/>
      <name val="Geneva"/>
    </font>
    <font>
      <b/>
      <sz val="10"/>
      <name val="Geneva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name val="Geneva"/>
    </font>
    <font>
      <b/>
      <sz val="12"/>
      <name val="Geneva"/>
    </font>
    <font>
      <b/>
      <i/>
      <sz val="12"/>
      <name val="Geneva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0" fontId="2" fillId="0" borderId="0" xfId="2" applyNumberFormat="1" applyFont="1"/>
    <xf numFmtId="10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10" fontId="14" fillId="0" borderId="0" xfId="2" applyNumberFormat="1" applyFont="1"/>
    <xf numFmtId="169" fontId="15" fillId="0" borderId="0" xfId="0" applyNumberFormat="1" applyFont="1"/>
    <xf numFmtId="10" fontId="15" fillId="0" borderId="0" xfId="2" applyNumberFormat="1" applyFont="1"/>
    <xf numFmtId="2" fontId="14" fillId="0" borderId="0" xfId="0" applyNumberFormat="1" applyFont="1"/>
    <xf numFmtId="43" fontId="15" fillId="0" borderId="0" xfId="1" applyFont="1"/>
    <xf numFmtId="43" fontId="14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26" Type="http://schemas.openxmlformats.org/officeDocument/2006/relationships/calcChain" Target="calcChain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6.xml"/><Relationship Id="rId17" Type="http://schemas.openxmlformats.org/officeDocument/2006/relationships/worksheet" Target="worksheets/sheet11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0.xml"/><Relationship Id="rId20" Type="http://schemas.openxmlformats.org/officeDocument/2006/relationships/worksheet" Target="worksheets/sheet1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24" Type="http://schemas.openxmlformats.org/officeDocument/2006/relationships/styles" Target="style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9.xml"/><Relationship Id="rId23" Type="http://schemas.openxmlformats.org/officeDocument/2006/relationships/theme" Target="theme/theme1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13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Class Grades</a:t>
            </a:r>
          </a:p>
        </c:rich>
      </c:tx>
      <c:layout>
        <c:manualLayout>
          <c:xMode val="edge"/>
          <c:yMode val="edge"/>
          <c:x val="0.34163701067615654"/>
          <c:y val="2.48691099476439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1316725978647"/>
          <c:y val="0.1243455497382199"/>
          <c:w val="0.88612099644128106"/>
          <c:h val="0.76701570680628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Sheet2!$B$2:$E$2</c:f>
              <c:numCache>
                <c:formatCode>0.00%</c:formatCode>
                <c:ptCount val="4"/>
                <c:pt idx="0">
                  <c:v>0.93440000000000001</c:v>
                </c:pt>
                <c:pt idx="1">
                  <c:v>0.95599999999999996</c:v>
                </c:pt>
                <c:pt idx="2">
                  <c:v>0.83589999999999998</c:v>
                </c:pt>
                <c:pt idx="3">
                  <c:v>0.8861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C-42B9-AC80-292B912C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5680"/>
        <c:axId val="1"/>
      </c:barChart>
      <c:catAx>
        <c:axId val="119282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Assessment Categories</a:t>
                </a:r>
              </a:p>
            </c:rich>
          </c:tx>
          <c:layout>
            <c:manualLayout>
              <c:xMode val="edge"/>
              <c:yMode val="edge"/>
              <c:x val="0.41459074733096085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1230366492146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 Average Homework Grades</a:t>
            </a:r>
          </a:p>
        </c:rich>
      </c:tx>
      <c:layout>
        <c:manualLayout>
          <c:xMode val="edge"/>
          <c:yMode val="edge"/>
          <c:x val="0.2633451957295373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4659685863874347"/>
          <c:w val="0.88078291814946608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Sheet3!$B$1:$E$1</c:f>
              <c:strCache>
                <c:ptCount val="4"/>
                <c:pt idx="0">
                  <c:v>Decimals </c:v>
                </c:pt>
                <c:pt idx="1">
                  <c:v>Fractions</c:v>
                </c:pt>
                <c:pt idx="2">
                  <c:v>Percentages</c:v>
                </c:pt>
                <c:pt idx="3">
                  <c:v>Total </c:v>
                </c:pt>
              </c:strCache>
            </c:strRef>
          </c:cat>
          <c:val>
            <c:numRef>
              <c:f>Sheet3!$B$2:$E$2</c:f>
              <c:numCache>
                <c:formatCode>0.00%</c:formatCode>
                <c:ptCount val="4"/>
                <c:pt idx="0">
                  <c:v>0.94</c:v>
                </c:pt>
                <c:pt idx="1">
                  <c:v>0.93669999999999998</c:v>
                </c:pt>
                <c:pt idx="2">
                  <c:v>0.92469999999999997</c:v>
                </c:pt>
                <c:pt idx="3">
                  <c:v>0.93440000000000001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C-46D1-9E15-B6C974AC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6080"/>
        <c:axId val="1"/>
      </c:barChart>
      <c:catAx>
        <c:axId val="119281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 Average Grades of Homework Vs. Tests</a:t>
            </a:r>
          </a:p>
        </c:rich>
      </c:tx>
      <c:layout>
        <c:manualLayout>
          <c:xMode val="edge"/>
          <c:yMode val="edge"/>
          <c:x val="0.1779359430604982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3772241992881"/>
          <c:y val="0.14659685863874347"/>
          <c:w val="0.87277580071174365"/>
          <c:h val="0.70549738219895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Averages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Sheet4!$B$1:$I$1</c:f>
              <c:strCache>
                <c:ptCount val="8"/>
                <c:pt idx="0">
                  <c:v>Decimal HW</c:v>
                </c:pt>
                <c:pt idx="1">
                  <c:v>Decimal Test</c:v>
                </c:pt>
                <c:pt idx="2">
                  <c:v>Fraction HW</c:v>
                </c:pt>
                <c:pt idx="3">
                  <c:v>Fraction Test</c:v>
                </c:pt>
                <c:pt idx="4">
                  <c:v>Percentage HW</c:v>
                </c:pt>
                <c:pt idx="5">
                  <c:v>Percentage Test</c:v>
                </c:pt>
                <c:pt idx="6">
                  <c:v>Total HW</c:v>
                </c:pt>
                <c:pt idx="7">
                  <c:v>Total Test</c:v>
                </c:pt>
              </c:strCache>
            </c:strRef>
          </c:cat>
          <c:val>
            <c:numRef>
              <c:f>Sheet4!$B$2:$I$2</c:f>
              <c:numCache>
                <c:formatCode>0.00%</c:formatCode>
                <c:ptCount val="8"/>
                <c:pt idx="0">
                  <c:v>0.94</c:v>
                </c:pt>
                <c:pt idx="1">
                  <c:v>0.90310000000000001</c:v>
                </c:pt>
                <c:pt idx="2">
                  <c:v>0.93669999999999998</c:v>
                </c:pt>
                <c:pt idx="3">
                  <c:v>0.79890000000000005</c:v>
                </c:pt>
                <c:pt idx="4">
                  <c:v>0.92469999999999997</c:v>
                </c:pt>
                <c:pt idx="5">
                  <c:v>0.79079999999999995</c:v>
                </c:pt>
                <c:pt idx="6">
                  <c:v>0.93440000000000001</c:v>
                </c:pt>
                <c:pt idx="7">
                  <c:v>0.83589999999999998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F-4ECA-9182-1BCFEDDA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6160"/>
        <c:axId val="1"/>
      </c:barChart>
      <c:catAx>
        <c:axId val="119282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864768683274017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03141361256544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Comparison of Student J to the Entire Class</a:t>
            </a:r>
          </a:p>
        </c:rich>
      </c:tx>
      <c:layout>
        <c:manualLayout>
          <c:xMode val="edge"/>
          <c:yMode val="edge"/>
          <c:x val="0.1912811387900355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3772241992881"/>
          <c:y val="0.14659685863874347"/>
          <c:w val="0.74999999999999989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J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Sheet5!$B$2:$E$2</c:f>
              <c:numCache>
                <c:formatCode>0.00%</c:formatCode>
                <c:ptCount val="4"/>
                <c:pt idx="0">
                  <c:v>0.94699999999999995</c:v>
                </c:pt>
                <c:pt idx="1">
                  <c:v>0.97199999999999998</c:v>
                </c:pt>
                <c:pt idx="2">
                  <c:v>0.86439999999999995</c:v>
                </c:pt>
                <c:pt idx="3">
                  <c:v>0.89570000000000005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6-4C4D-AB9B-15D0BBA203B1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Class Average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Sheet5!$B$1:$E$1</c:f>
              <c:strCache>
                <c:ptCount val="4"/>
                <c:pt idx="0">
                  <c:v>Homework</c:v>
                </c:pt>
                <c:pt idx="1">
                  <c:v>Participation</c:v>
                </c:pt>
                <c:pt idx="2">
                  <c:v>Tests</c:v>
                </c:pt>
                <c:pt idx="3">
                  <c:v>Final Grade</c:v>
                </c:pt>
              </c:strCache>
            </c:strRef>
          </c:cat>
          <c:val>
            <c:numRef>
              <c:f>Sheet5!$B$3:$E$3</c:f>
              <c:numCache>
                <c:formatCode>0.00%</c:formatCode>
                <c:ptCount val="4"/>
                <c:pt idx="0">
                  <c:v>0.93440000000000001</c:v>
                </c:pt>
                <c:pt idx="1">
                  <c:v>0.95599999999999996</c:v>
                </c:pt>
                <c:pt idx="2">
                  <c:v>0.83589999999999998</c:v>
                </c:pt>
                <c:pt idx="3">
                  <c:v>0.87260000000000004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6-4C4D-AB9B-15D0BBA2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36720"/>
        <c:axId val="1"/>
      </c:barChart>
      <c:catAx>
        <c:axId val="119283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1725978647686823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6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00355871886104"/>
          <c:y val="0.48036649214659688"/>
          <c:w val="0.11743772241992881"/>
          <c:h val="6.67539267015706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Student J's Homework vs. Test Performance</a:t>
            </a:r>
          </a:p>
        </c:rich>
      </c:tx>
      <c:layout>
        <c:manualLayout>
          <c:xMode val="edge"/>
          <c:yMode val="edge"/>
          <c:x val="0.18861209964412806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32028469750889"/>
          <c:y val="0.16492146596858642"/>
          <c:w val="0.87811387900355853"/>
          <c:h val="0.726439790575916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Sheet6!$A$2:$A$7</c:f>
              <c:strCache>
                <c:ptCount val="6"/>
                <c:pt idx="0">
                  <c:v>Decimal HW</c:v>
                </c:pt>
                <c:pt idx="1">
                  <c:v>Decimal Test</c:v>
                </c:pt>
                <c:pt idx="2">
                  <c:v>Fraction HW</c:v>
                </c:pt>
                <c:pt idx="3">
                  <c:v>Fraction Test</c:v>
                </c:pt>
                <c:pt idx="4">
                  <c:v>Percent HW</c:v>
                </c:pt>
                <c:pt idx="5">
                  <c:v>Percent Test</c:v>
                </c:pt>
              </c:strCache>
            </c:strRef>
          </c:cat>
          <c:val>
            <c:numRef>
              <c:f>Sheet6!$B$2:$B$7</c:f>
              <c:numCache>
                <c:formatCode>0.00%</c:formatCode>
                <c:ptCount val="6"/>
                <c:pt idx="0">
                  <c:v>0.96330000000000005</c:v>
                </c:pt>
                <c:pt idx="1">
                  <c:v>0.90590000000000004</c:v>
                </c:pt>
                <c:pt idx="2">
                  <c:v>0.95</c:v>
                </c:pt>
                <c:pt idx="3">
                  <c:v>0.82</c:v>
                </c:pt>
                <c:pt idx="4">
                  <c:v>0.93</c:v>
                </c:pt>
                <c:pt idx="5">
                  <c:v>0.86150000000000004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1-47B0-A1AE-4703129C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18000"/>
        <c:axId val="1"/>
      </c:barChart>
      <c:catAx>
        <c:axId val="119281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4395017793594299"/>
              <c:y val="0.94895287958115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3.5587188612099638E-3"/>
              <c:y val="0.431937172774869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1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Student J's Effort Vs. Homework Grades</a:t>
            </a:r>
          </a:p>
        </c:rich>
      </c:tx>
      <c:layout>
        <c:manualLayout>
          <c:xMode val="edge"/>
          <c:yMode val="edge"/>
          <c:x val="0.2170818505338077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3060498220639"/>
          <c:y val="0.14659685863874347"/>
          <c:w val="0.88078291814946608"/>
          <c:h val="0.734293193717277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Sheet7!$A$2:$A$5</c:f>
              <c:strCache>
                <c:ptCount val="4"/>
                <c:pt idx="0">
                  <c:v>Effort/Participation</c:v>
                </c:pt>
                <c:pt idx="1">
                  <c:v>Decimal HW</c:v>
                </c:pt>
                <c:pt idx="2">
                  <c:v>Fraction HW</c:v>
                </c:pt>
                <c:pt idx="3">
                  <c:v>Percent HW</c:v>
                </c:pt>
              </c:strCache>
            </c:strRef>
          </c:cat>
          <c:val>
            <c:numRef>
              <c:f>Sheet7!$B$2:$B$5</c:f>
              <c:numCache>
                <c:formatCode>0.00%</c:formatCode>
                <c:ptCount val="4"/>
                <c:pt idx="0">
                  <c:v>0.97199999999999998</c:v>
                </c:pt>
                <c:pt idx="1">
                  <c:v>0.96330000000000005</c:v>
                </c:pt>
                <c:pt idx="2">
                  <c:v>0.95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5A7-A031-F5C58C7A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0880"/>
        <c:axId val="1"/>
      </c:barChart>
      <c:catAx>
        <c:axId val="119282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Content Areas</a:t>
                </a:r>
              </a:p>
            </c:rich>
          </c:tx>
          <c:layout>
            <c:manualLayout>
              <c:xMode val="edge"/>
              <c:yMode val="edge"/>
              <c:x val="0.47508896797153022"/>
              <c:y val="0.93324607329842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Percentages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17539267015706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8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41842-E6AC-821E-27DE-C96690F138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DB40A-723D-40FE-8052-44F631B5D8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52A7C-8436-8765-8934-90AF143826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B78BF-D99A-F0D8-4016-07BE2FABD8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139E7-5F80-FB9E-3A2E-2E49BA00EF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6F3F7-C1C2-D25A-563A-D885362578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abSelected="1" zoomScale="85" workbookViewId="0">
      <selection activeCell="AI7" sqref="AI7"/>
    </sheetView>
  </sheetViews>
  <sheetFormatPr defaultColWidth="11.44140625" defaultRowHeight="15"/>
  <cols>
    <col min="1" max="1" width="12" style="4" customWidth="1"/>
    <col min="2" max="2" width="10.6640625" style="4" customWidth="1"/>
    <col min="3" max="3" width="9.6640625" style="4" customWidth="1"/>
    <col min="4" max="4" width="14.33203125" style="4" customWidth="1"/>
    <col min="5" max="5" width="12.88671875" style="4" customWidth="1"/>
    <col min="6" max="6" width="16.5546875" style="4" customWidth="1"/>
    <col min="7" max="7" width="12.5546875" style="4" customWidth="1"/>
    <col min="8" max="8" width="13.109375" style="4" customWidth="1"/>
    <col min="9" max="9" width="16.109375" style="4" customWidth="1"/>
    <col min="10" max="10" width="14.33203125" style="4" customWidth="1"/>
    <col min="11" max="11" width="14" style="4" customWidth="1"/>
    <col min="12" max="12" width="11.5546875" style="4" customWidth="1"/>
    <col min="13" max="13" width="11" style="4" customWidth="1"/>
    <col min="14" max="14" width="11.33203125" style="4" customWidth="1"/>
    <col min="15" max="15" width="10.109375" style="4" customWidth="1"/>
    <col min="16" max="16" width="10.5546875" style="4" customWidth="1"/>
    <col min="17" max="17" width="11.109375" style="4" customWidth="1"/>
    <col min="18" max="18" width="21.5546875" style="4" customWidth="1"/>
    <col min="19" max="19" width="17.88671875" style="4" customWidth="1"/>
    <col min="20" max="20" width="5.88671875" style="4" customWidth="1"/>
    <col min="21" max="21" width="6.6640625" style="4" customWidth="1"/>
    <col min="22" max="23" width="6.44140625" style="4" customWidth="1"/>
    <col min="24" max="24" width="8.88671875" style="4" customWidth="1"/>
    <col min="25" max="25" width="19.33203125" style="4" customWidth="1"/>
    <col min="26" max="26" width="10.88671875" style="4" customWidth="1"/>
    <col min="27" max="27" width="11.6640625" style="4" customWidth="1"/>
    <col min="28" max="28" width="9.44140625" style="4" customWidth="1"/>
    <col min="29" max="29" width="12" style="4" customWidth="1"/>
    <col min="30" max="30" width="11" style="4" customWidth="1"/>
    <col min="31" max="31" width="17.5546875" style="4" customWidth="1"/>
    <col min="32" max="32" width="14.5546875" style="4" customWidth="1"/>
    <col min="33" max="33" width="12.33203125" style="4" customWidth="1"/>
    <col min="34" max="34" width="11.44140625" style="4" customWidth="1"/>
    <col min="35" max="35" width="18.44140625" style="4" customWidth="1"/>
    <col min="36" max="36" width="21.109375" style="4" customWidth="1"/>
  </cols>
  <sheetData>
    <row r="1" spans="1:36" ht="15.6">
      <c r="G1" s="4" t="s">
        <v>0</v>
      </c>
      <c r="T1" s="4" t="s">
        <v>1</v>
      </c>
      <c r="AB1" s="4" t="s">
        <v>2</v>
      </c>
      <c r="AI1" s="6" t="s">
        <v>59</v>
      </c>
      <c r="AJ1" s="6"/>
    </row>
    <row r="2" spans="1:36" s="4" customFormat="1" ht="17.25" customHeight="1">
      <c r="A2" s="4" t="s">
        <v>3</v>
      </c>
      <c r="B2" s="4" t="s">
        <v>4</v>
      </c>
      <c r="C2" s="4" t="s">
        <v>5</v>
      </c>
      <c r="D2" s="4" t="s">
        <v>6</v>
      </c>
      <c r="E2" s="5" t="s">
        <v>66</v>
      </c>
      <c r="F2" s="5" t="s">
        <v>67</v>
      </c>
      <c r="G2" s="4" t="s">
        <v>7</v>
      </c>
      <c r="H2" s="4" t="s">
        <v>8</v>
      </c>
      <c r="I2" s="4" t="s">
        <v>9</v>
      </c>
      <c r="J2" s="5" t="s">
        <v>68</v>
      </c>
      <c r="K2" s="5" t="s">
        <v>69</v>
      </c>
      <c r="L2" s="4" t="s">
        <v>10</v>
      </c>
      <c r="M2" s="4" t="s">
        <v>11</v>
      </c>
      <c r="N2" s="4" t="s">
        <v>12</v>
      </c>
      <c r="O2" s="5" t="s">
        <v>55</v>
      </c>
      <c r="P2" s="5" t="s">
        <v>70</v>
      </c>
      <c r="Q2" s="4" t="s">
        <v>13</v>
      </c>
      <c r="R2" s="5" t="s">
        <v>52</v>
      </c>
      <c r="S2" s="5" t="s">
        <v>57</v>
      </c>
      <c r="T2" s="4" t="s">
        <v>14</v>
      </c>
      <c r="U2" s="4" t="s">
        <v>15</v>
      </c>
      <c r="V2" s="4" t="s">
        <v>16</v>
      </c>
      <c r="W2" s="4" t="s">
        <v>17</v>
      </c>
      <c r="X2" s="5" t="s">
        <v>55</v>
      </c>
      <c r="Y2" s="5" t="s">
        <v>56</v>
      </c>
      <c r="Z2" s="4" t="s">
        <v>18</v>
      </c>
      <c r="AA2" s="5" t="s">
        <v>79</v>
      </c>
      <c r="AB2" s="4" t="s">
        <v>19</v>
      </c>
      <c r="AC2" s="5" t="s">
        <v>80</v>
      </c>
      <c r="AD2" s="4" t="s">
        <v>20</v>
      </c>
      <c r="AE2" s="5" t="s">
        <v>81</v>
      </c>
      <c r="AF2" s="5" t="s">
        <v>53</v>
      </c>
      <c r="AG2" s="5" t="s">
        <v>58</v>
      </c>
      <c r="AI2" s="6" t="s">
        <v>60</v>
      </c>
      <c r="AJ2" s="6" t="s">
        <v>91</v>
      </c>
    </row>
    <row r="3" spans="1:36" ht="15.6">
      <c r="A3" s="4" t="s">
        <v>47</v>
      </c>
      <c r="B3" s="4">
        <v>8.5</v>
      </c>
      <c r="C3" s="4">
        <v>9.1999999999999993</v>
      </c>
      <c r="D3" s="4">
        <v>9.6</v>
      </c>
      <c r="E3" s="5">
        <f>B3+C3+D3</f>
        <v>27.299999999999997</v>
      </c>
      <c r="F3" s="7">
        <f>E3/$E$33</f>
        <v>0.90999999999999992</v>
      </c>
      <c r="G3" s="4">
        <v>9.3000000000000007</v>
      </c>
      <c r="H3" s="4">
        <v>8.5</v>
      </c>
      <c r="I3" s="4">
        <v>8.9</v>
      </c>
      <c r="J3" s="5">
        <f>G3+H3+I3</f>
        <v>26.700000000000003</v>
      </c>
      <c r="K3" s="7">
        <f>J3/$J$33</f>
        <v>0.89000000000000012</v>
      </c>
      <c r="L3" s="4">
        <v>8.5</v>
      </c>
      <c r="M3" s="4">
        <v>9.1</v>
      </c>
      <c r="N3" s="4">
        <v>9.4</v>
      </c>
      <c r="O3" s="5">
        <f>L3+M3+N3</f>
        <v>27</v>
      </c>
      <c r="P3" s="7">
        <f>O3/$O$33</f>
        <v>0.9</v>
      </c>
      <c r="Q3" s="4">
        <v>8.5</v>
      </c>
      <c r="R3" s="5">
        <f>B3+C3+D3+G3+H3+I3+L3+M3+N3+Q3</f>
        <v>89.5</v>
      </c>
      <c r="S3" s="7">
        <f t="shared" ref="S3:S32" si="0">R3/$R$33</f>
        <v>0.89500000000000002</v>
      </c>
      <c r="T3" s="4">
        <v>10</v>
      </c>
      <c r="U3" s="4">
        <v>4.5</v>
      </c>
      <c r="V3" s="4">
        <v>5</v>
      </c>
      <c r="W3" s="4">
        <v>4</v>
      </c>
      <c r="X3" s="5">
        <f t="shared" ref="X3:X33" si="1">SUM(T3:W3)</f>
        <v>23.5</v>
      </c>
      <c r="Y3" s="7">
        <f t="shared" ref="Y3:Y32" si="2">X3/$X$33</f>
        <v>0.94</v>
      </c>
      <c r="Z3" s="4">
        <v>71</v>
      </c>
      <c r="AA3" s="7">
        <f>Z3/$Z$33</f>
        <v>0.83529411764705885</v>
      </c>
      <c r="AB3" s="4">
        <v>51</v>
      </c>
      <c r="AC3" s="7">
        <f>AB3/$AB$33</f>
        <v>0.68</v>
      </c>
      <c r="AD3" s="4">
        <v>23</v>
      </c>
      <c r="AE3" s="7">
        <f>AD3/$AD$33</f>
        <v>0.35384615384615387</v>
      </c>
      <c r="AF3" s="5">
        <f>Z3+AB3+AD3</f>
        <v>145</v>
      </c>
      <c r="AG3" s="7">
        <f t="shared" ref="AG3:AG32" si="3">AF3/$AF$33</f>
        <v>0.64444444444444449</v>
      </c>
      <c r="AI3" s="8">
        <f t="shared" ref="AI3:AI33" si="4">R3+X3+AF3</f>
        <v>258</v>
      </c>
      <c r="AJ3" s="9">
        <f t="shared" ref="AJ3:AJ32" si="5">AI3/$AI$33</f>
        <v>0.7371428571428571</v>
      </c>
    </row>
    <row r="4" spans="1:36" ht="15.6">
      <c r="A4" s="4" t="s">
        <v>50</v>
      </c>
      <c r="B4" s="4">
        <v>8.5</v>
      </c>
      <c r="C4" s="4">
        <v>9.1999999999999993</v>
      </c>
      <c r="D4" s="4">
        <v>9.6</v>
      </c>
      <c r="E4" s="5">
        <f t="shared" ref="E4:E32" si="6">B4+C4+D4</f>
        <v>27.299999999999997</v>
      </c>
      <c r="F4" s="7">
        <f t="shared" ref="F4:F32" si="7">E4/$E$33</f>
        <v>0.90999999999999992</v>
      </c>
      <c r="G4" s="4">
        <v>9.3000000000000007</v>
      </c>
      <c r="H4" s="4">
        <v>8.5</v>
      </c>
      <c r="I4" s="4">
        <v>8.9</v>
      </c>
      <c r="J4" s="5">
        <f t="shared" ref="J4:J33" si="8">G4+H4+I4</f>
        <v>26.700000000000003</v>
      </c>
      <c r="K4" s="7">
        <f t="shared" ref="K4:K32" si="9">J4/$J$33</f>
        <v>0.89000000000000012</v>
      </c>
      <c r="L4" s="4">
        <v>8.5</v>
      </c>
      <c r="M4" s="4">
        <v>9.1</v>
      </c>
      <c r="N4" s="4">
        <v>9.4</v>
      </c>
      <c r="O4" s="5">
        <f t="shared" ref="O4:O33" si="10">L4+M4+N4</f>
        <v>27</v>
      </c>
      <c r="P4" s="7">
        <f t="shared" ref="P4:P32" si="11">O4/$O$33</f>
        <v>0.9</v>
      </c>
      <c r="Q4" s="4">
        <v>8.5</v>
      </c>
      <c r="R4" s="5">
        <f t="shared" ref="R4:R32" si="12">B4+C4+D4+G4+H4+I4+L4+M4+N4+Q4</f>
        <v>89.5</v>
      </c>
      <c r="S4" s="7">
        <f t="shared" si="0"/>
        <v>0.89500000000000002</v>
      </c>
      <c r="T4" s="4">
        <v>8</v>
      </c>
      <c r="U4" s="4">
        <v>4.5</v>
      </c>
      <c r="V4" s="4">
        <v>5</v>
      </c>
      <c r="W4" s="4">
        <v>4.2</v>
      </c>
      <c r="X4" s="5">
        <f t="shared" si="1"/>
        <v>21.7</v>
      </c>
      <c r="Y4" s="7">
        <f t="shared" si="2"/>
        <v>0.86799999999999999</v>
      </c>
      <c r="Z4" s="4">
        <v>80</v>
      </c>
      <c r="AA4" s="7">
        <f t="shared" ref="AA4:AA32" si="13">Z4/$Z$33</f>
        <v>0.94117647058823528</v>
      </c>
      <c r="AB4" s="4">
        <v>44.5</v>
      </c>
      <c r="AC4" s="7">
        <f>AB4/$AB$33</f>
        <v>0.59333333333333338</v>
      </c>
      <c r="AD4" s="4">
        <v>36</v>
      </c>
      <c r="AE4" s="7">
        <f t="shared" ref="AE4:AE32" si="14">AD4/$AD$33</f>
        <v>0.55384615384615388</v>
      </c>
      <c r="AF4" s="5">
        <f t="shared" ref="AF4:AF32" si="15">Z4+AB4+AD4</f>
        <v>160.5</v>
      </c>
      <c r="AG4" s="7">
        <f t="shared" si="3"/>
        <v>0.71333333333333337</v>
      </c>
      <c r="AI4" s="8">
        <f t="shared" si="4"/>
        <v>271.7</v>
      </c>
      <c r="AJ4" s="9">
        <f t="shared" si="5"/>
        <v>0.77628571428571425</v>
      </c>
    </row>
    <row r="5" spans="1:36" ht="15.6">
      <c r="A5" s="4" t="s">
        <v>45</v>
      </c>
      <c r="B5" s="4">
        <v>8.5</v>
      </c>
      <c r="C5" s="4">
        <v>9.1999999999999993</v>
      </c>
      <c r="D5" s="4">
        <v>9.6</v>
      </c>
      <c r="E5" s="5">
        <f t="shared" si="6"/>
        <v>27.299999999999997</v>
      </c>
      <c r="F5" s="7">
        <f t="shared" si="7"/>
        <v>0.90999999999999992</v>
      </c>
      <c r="G5" s="4">
        <v>9.3000000000000007</v>
      </c>
      <c r="H5" s="4">
        <v>8.5</v>
      </c>
      <c r="I5" s="4">
        <v>8.9</v>
      </c>
      <c r="J5" s="5">
        <f t="shared" si="8"/>
        <v>26.700000000000003</v>
      </c>
      <c r="K5" s="7">
        <f t="shared" si="9"/>
        <v>0.89000000000000012</v>
      </c>
      <c r="L5" s="4">
        <v>8.5</v>
      </c>
      <c r="M5" s="4">
        <v>9.1</v>
      </c>
      <c r="N5" s="4">
        <v>9.4</v>
      </c>
      <c r="O5" s="5">
        <f t="shared" si="10"/>
        <v>27</v>
      </c>
      <c r="P5" s="7">
        <f t="shared" si="11"/>
        <v>0.9</v>
      </c>
      <c r="Q5" s="4">
        <v>8.5</v>
      </c>
      <c r="R5" s="5">
        <f t="shared" si="12"/>
        <v>89.5</v>
      </c>
      <c r="S5" s="7">
        <f t="shared" si="0"/>
        <v>0.89500000000000002</v>
      </c>
      <c r="T5" s="4">
        <v>10</v>
      </c>
      <c r="U5" s="4">
        <v>4</v>
      </c>
      <c r="V5" s="4">
        <v>5</v>
      </c>
      <c r="W5" s="4">
        <v>4</v>
      </c>
      <c r="X5" s="5">
        <f t="shared" si="1"/>
        <v>23</v>
      </c>
      <c r="Y5" s="7">
        <f t="shared" si="2"/>
        <v>0.92</v>
      </c>
      <c r="Z5" s="4">
        <v>75.5</v>
      </c>
      <c r="AA5" s="7">
        <f t="shared" si="13"/>
        <v>0.88823529411764701</v>
      </c>
      <c r="AB5" s="4">
        <v>53</v>
      </c>
      <c r="AC5" s="7">
        <f>AB5/$AB$33</f>
        <v>0.70666666666666667</v>
      </c>
      <c r="AD5" s="4">
        <v>32</v>
      </c>
      <c r="AE5" s="7">
        <f t="shared" si="14"/>
        <v>0.49230769230769234</v>
      </c>
      <c r="AF5" s="5">
        <f t="shared" si="15"/>
        <v>160.5</v>
      </c>
      <c r="AG5" s="7">
        <f t="shared" si="3"/>
        <v>0.71333333333333337</v>
      </c>
      <c r="AI5" s="8">
        <f t="shared" si="4"/>
        <v>273</v>
      </c>
      <c r="AJ5" s="9">
        <f t="shared" si="5"/>
        <v>0.78</v>
      </c>
    </row>
    <row r="6" spans="1:36" ht="15.6">
      <c r="A6" s="4" t="s">
        <v>32</v>
      </c>
      <c r="B6" s="4">
        <v>9.6</v>
      </c>
      <c r="C6" s="4">
        <v>10</v>
      </c>
      <c r="D6" s="4">
        <v>9.3000000000000007</v>
      </c>
      <c r="E6" s="5">
        <f t="shared" si="6"/>
        <v>28.900000000000002</v>
      </c>
      <c r="F6" s="7">
        <f t="shared" si="7"/>
        <v>0.96333333333333337</v>
      </c>
      <c r="G6" s="4">
        <v>9.3000000000000007</v>
      </c>
      <c r="H6" s="4">
        <v>9.5</v>
      </c>
      <c r="I6" s="4">
        <v>9.6999999999999993</v>
      </c>
      <c r="J6" s="5">
        <f t="shared" si="8"/>
        <v>28.5</v>
      </c>
      <c r="K6" s="7">
        <f t="shared" si="9"/>
        <v>0.95</v>
      </c>
      <c r="L6" s="4">
        <v>9.5</v>
      </c>
      <c r="M6" s="4">
        <v>8.6999999999999993</v>
      </c>
      <c r="N6" s="4">
        <v>9.6999999999999993</v>
      </c>
      <c r="O6" s="5">
        <f t="shared" si="10"/>
        <v>27.9</v>
      </c>
      <c r="P6" s="7">
        <f t="shared" si="11"/>
        <v>0.92999999999999994</v>
      </c>
      <c r="Q6" s="4">
        <v>9.4</v>
      </c>
      <c r="R6" s="5">
        <f t="shared" si="12"/>
        <v>94.700000000000017</v>
      </c>
      <c r="S6" s="7">
        <f t="shared" si="0"/>
        <v>0.94700000000000017</v>
      </c>
      <c r="T6" s="4">
        <v>10</v>
      </c>
      <c r="U6" s="4">
        <v>4.5</v>
      </c>
      <c r="V6" s="4">
        <v>5</v>
      </c>
      <c r="W6" s="4">
        <v>4.8</v>
      </c>
      <c r="X6" s="5">
        <f t="shared" si="1"/>
        <v>24.3</v>
      </c>
      <c r="Y6" s="7">
        <f t="shared" si="2"/>
        <v>0.97199999999999998</v>
      </c>
      <c r="Z6" s="4">
        <v>65.5</v>
      </c>
      <c r="AA6" s="7">
        <f t="shared" si="13"/>
        <v>0.77058823529411768</v>
      </c>
      <c r="AB6" s="4">
        <v>55</v>
      </c>
      <c r="AC6" s="7">
        <f>AB6/$AB$33</f>
        <v>0.73333333333333328</v>
      </c>
      <c r="AD6" s="4">
        <v>38.5</v>
      </c>
      <c r="AE6" s="7">
        <f t="shared" si="14"/>
        <v>0.59230769230769231</v>
      </c>
      <c r="AF6" s="5">
        <f t="shared" si="15"/>
        <v>159</v>
      </c>
      <c r="AG6" s="7">
        <f t="shared" si="3"/>
        <v>0.70666666666666667</v>
      </c>
      <c r="AI6" s="8">
        <f t="shared" si="4"/>
        <v>278</v>
      </c>
      <c r="AJ6" s="9">
        <f t="shared" si="5"/>
        <v>0.79428571428571426</v>
      </c>
    </row>
    <row r="7" spans="1:36" ht="15.6">
      <c r="A7" s="4" t="s">
        <v>40</v>
      </c>
      <c r="B7" s="4">
        <v>9.3000000000000007</v>
      </c>
      <c r="C7" s="4">
        <v>9.5</v>
      </c>
      <c r="D7" s="4">
        <v>8.8000000000000007</v>
      </c>
      <c r="E7" s="5">
        <f t="shared" si="6"/>
        <v>27.6</v>
      </c>
      <c r="F7" s="7">
        <f t="shared" si="7"/>
        <v>0.92</v>
      </c>
      <c r="G7" s="4">
        <v>9.5</v>
      </c>
      <c r="H7" s="4">
        <v>9.1999999999999993</v>
      </c>
      <c r="I7" s="4">
        <v>9.8000000000000007</v>
      </c>
      <c r="J7" s="5">
        <f t="shared" si="8"/>
        <v>28.5</v>
      </c>
      <c r="K7" s="7">
        <f t="shared" si="9"/>
        <v>0.95</v>
      </c>
      <c r="L7" s="4">
        <v>9.9</v>
      </c>
      <c r="M7" s="4">
        <v>9.1</v>
      </c>
      <c r="N7" s="4">
        <v>9.4</v>
      </c>
      <c r="O7" s="5">
        <f t="shared" si="10"/>
        <v>28.4</v>
      </c>
      <c r="P7" s="7">
        <f t="shared" si="11"/>
        <v>0.94666666666666666</v>
      </c>
      <c r="Q7" s="4">
        <v>9.6999999999999993</v>
      </c>
      <c r="R7" s="5">
        <f t="shared" si="12"/>
        <v>94.2</v>
      </c>
      <c r="S7" s="7">
        <f t="shared" si="0"/>
        <v>0.94200000000000006</v>
      </c>
      <c r="T7" s="4">
        <v>10</v>
      </c>
      <c r="U7" s="4">
        <v>4</v>
      </c>
      <c r="V7" s="4">
        <v>5</v>
      </c>
      <c r="W7" s="4">
        <v>4.5</v>
      </c>
      <c r="X7" s="5">
        <f t="shared" si="1"/>
        <v>23.5</v>
      </c>
      <c r="Y7" s="7">
        <f t="shared" si="2"/>
        <v>0.94</v>
      </c>
      <c r="Z7" s="4">
        <v>74</v>
      </c>
      <c r="AA7" s="7">
        <f t="shared" si="13"/>
        <v>0.87058823529411766</v>
      </c>
      <c r="AB7" s="4">
        <v>56.5</v>
      </c>
      <c r="AC7" s="7">
        <f>AB7/$AB$33</f>
        <v>0.7533333333333333</v>
      </c>
      <c r="AD7" s="4">
        <v>34.5</v>
      </c>
      <c r="AE7" s="7">
        <f t="shared" si="14"/>
        <v>0.53076923076923077</v>
      </c>
      <c r="AF7" s="5">
        <f t="shared" si="15"/>
        <v>165</v>
      </c>
      <c r="AG7" s="7">
        <f t="shared" si="3"/>
        <v>0.73333333333333328</v>
      </c>
      <c r="AI7" s="8">
        <f t="shared" si="4"/>
        <v>282.7</v>
      </c>
      <c r="AJ7" s="9">
        <f t="shared" si="5"/>
        <v>0.80771428571428572</v>
      </c>
    </row>
    <row r="8" spans="1:36" ht="15.6">
      <c r="A8" s="4" t="s">
        <v>39</v>
      </c>
      <c r="B8" s="4">
        <v>9.3000000000000007</v>
      </c>
      <c r="C8" s="4">
        <v>9.5</v>
      </c>
      <c r="D8" s="4">
        <v>8.8000000000000007</v>
      </c>
      <c r="E8" s="5">
        <f t="shared" si="6"/>
        <v>27.6</v>
      </c>
      <c r="F8" s="7">
        <f t="shared" si="7"/>
        <v>0.92</v>
      </c>
      <c r="G8" s="4">
        <v>9.5</v>
      </c>
      <c r="H8" s="4">
        <v>9.1999999999999993</v>
      </c>
      <c r="I8" s="4">
        <v>9.8000000000000007</v>
      </c>
      <c r="J8" s="5">
        <f t="shared" si="8"/>
        <v>28.5</v>
      </c>
      <c r="K8" s="7">
        <f t="shared" si="9"/>
        <v>0.95</v>
      </c>
      <c r="L8" s="4">
        <v>9.9</v>
      </c>
      <c r="M8" s="4">
        <v>9.1</v>
      </c>
      <c r="N8" s="4">
        <v>9.4</v>
      </c>
      <c r="O8" s="5">
        <f t="shared" si="10"/>
        <v>28.4</v>
      </c>
      <c r="P8" s="7">
        <f t="shared" si="11"/>
        <v>0.94666666666666666</v>
      </c>
      <c r="Q8" s="4">
        <v>9.6999999999999993</v>
      </c>
      <c r="R8" s="5">
        <f t="shared" si="12"/>
        <v>94.2</v>
      </c>
      <c r="S8" s="7">
        <f t="shared" si="0"/>
        <v>0.94200000000000006</v>
      </c>
      <c r="T8" s="4">
        <v>9</v>
      </c>
      <c r="U8" s="4">
        <v>4.5</v>
      </c>
      <c r="V8" s="4">
        <v>5</v>
      </c>
      <c r="W8" s="4">
        <v>4.5</v>
      </c>
      <c r="X8" s="5">
        <f t="shared" si="1"/>
        <v>23</v>
      </c>
      <c r="Y8" s="7">
        <f t="shared" si="2"/>
        <v>0.92</v>
      </c>
      <c r="Z8" s="4">
        <v>69</v>
      </c>
      <c r="AA8" s="7">
        <f t="shared" si="13"/>
        <v>0.81176470588235294</v>
      </c>
      <c r="AB8" s="4">
        <v>46</v>
      </c>
      <c r="AC8" s="7">
        <f>AB8*$AB$33</f>
        <v>3450</v>
      </c>
      <c r="AD8" s="4">
        <v>51.5</v>
      </c>
      <c r="AE8" s="7">
        <f t="shared" si="14"/>
        <v>0.79230769230769227</v>
      </c>
      <c r="AF8" s="5">
        <f t="shared" si="15"/>
        <v>166.5</v>
      </c>
      <c r="AG8" s="7">
        <f t="shared" si="3"/>
        <v>0.74</v>
      </c>
      <c r="AI8" s="8">
        <f t="shared" si="4"/>
        <v>283.7</v>
      </c>
      <c r="AJ8" s="9">
        <f t="shared" si="5"/>
        <v>0.8105714285714285</v>
      </c>
    </row>
    <row r="9" spans="1:36" ht="15.6">
      <c r="A9" s="4" t="s">
        <v>48</v>
      </c>
      <c r="B9" s="4">
        <v>8.5</v>
      </c>
      <c r="C9" s="4">
        <v>9.1999999999999993</v>
      </c>
      <c r="D9" s="4">
        <v>9.6</v>
      </c>
      <c r="E9" s="5">
        <f t="shared" si="6"/>
        <v>27.299999999999997</v>
      </c>
      <c r="F9" s="7">
        <f t="shared" si="7"/>
        <v>0.90999999999999992</v>
      </c>
      <c r="G9" s="4">
        <v>9.3000000000000007</v>
      </c>
      <c r="H9" s="4">
        <v>8.5</v>
      </c>
      <c r="I9" s="4">
        <v>8.9</v>
      </c>
      <c r="J9" s="5">
        <f t="shared" si="8"/>
        <v>26.700000000000003</v>
      </c>
      <c r="K9" s="7">
        <f t="shared" si="9"/>
        <v>0.89000000000000012</v>
      </c>
      <c r="L9" s="4">
        <v>8.5</v>
      </c>
      <c r="M9" s="4">
        <v>9.1</v>
      </c>
      <c r="N9" s="4">
        <v>9.4</v>
      </c>
      <c r="O9" s="5">
        <f t="shared" si="10"/>
        <v>27</v>
      </c>
      <c r="P9" s="7">
        <f t="shared" si="11"/>
        <v>0.9</v>
      </c>
      <c r="Q9" s="4">
        <v>8.5</v>
      </c>
      <c r="R9" s="5">
        <f t="shared" si="12"/>
        <v>89.5</v>
      </c>
      <c r="S9" s="7">
        <f t="shared" si="0"/>
        <v>0.89500000000000002</v>
      </c>
      <c r="T9" s="4">
        <v>8</v>
      </c>
      <c r="U9" s="4">
        <v>4</v>
      </c>
      <c r="V9" s="4">
        <v>5</v>
      </c>
      <c r="W9" s="4">
        <v>4.5</v>
      </c>
      <c r="X9" s="5">
        <f t="shared" si="1"/>
        <v>21.5</v>
      </c>
      <c r="Y9" s="7">
        <f t="shared" si="2"/>
        <v>0.86</v>
      </c>
      <c r="Z9" s="4">
        <v>72.5</v>
      </c>
      <c r="AA9" s="7">
        <f t="shared" si="13"/>
        <v>0.8529411764705882</v>
      </c>
      <c r="AB9" s="4">
        <v>61.5</v>
      </c>
      <c r="AC9" s="7">
        <f t="shared" ref="AC9:AC32" si="16">AB9/$AB$33</f>
        <v>0.82</v>
      </c>
      <c r="AD9" s="4">
        <v>43.5</v>
      </c>
      <c r="AE9" s="7">
        <f t="shared" si="14"/>
        <v>0.66923076923076918</v>
      </c>
      <c r="AF9" s="5">
        <f t="shared" si="15"/>
        <v>177.5</v>
      </c>
      <c r="AG9" s="7">
        <f t="shared" si="3"/>
        <v>0.78888888888888886</v>
      </c>
      <c r="AI9" s="8">
        <f t="shared" si="4"/>
        <v>288.5</v>
      </c>
      <c r="AJ9" s="9">
        <f t="shared" si="5"/>
        <v>0.82428571428571429</v>
      </c>
    </row>
    <row r="10" spans="1:36" ht="15.6">
      <c r="A10" s="4" t="s">
        <v>27</v>
      </c>
      <c r="B10" s="4">
        <v>9.6</v>
      </c>
      <c r="C10" s="4">
        <v>10</v>
      </c>
      <c r="D10" s="4">
        <v>9.3000000000000007</v>
      </c>
      <c r="E10" s="5">
        <f t="shared" si="6"/>
        <v>28.900000000000002</v>
      </c>
      <c r="F10" s="7">
        <f t="shared" si="7"/>
        <v>0.96333333333333337</v>
      </c>
      <c r="G10" s="4">
        <v>9.3000000000000007</v>
      </c>
      <c r="H10" s="4">
        <v>9.5</v>
      </c>
      <c r="I10" s="4">
        <v>9.6999999999999993</v>
      </c>
      <c r="J10" s="5">
        <f t="shared" si="8"/>
        <v>28.5</v>
      </c>
      <c r="K10" s="7">
        <f t="shared" si="9"/>
        <v>0.95</v>
      </c>
      <c r="L10" s="4">
        <v>9.5</v>
      </c>
      <c r="M10" s="4">
        <v>8.6999999999999993</v>
      </c>
      <c r="N10" s="4">
        <v>9.6999999999999993</v>
      </c>
      <c r="O10" s="5">
        <f t="shared" si="10"/>
        <v>27.9</v>
      </c>
      <c r="P10" s="7">
        <f t="shared" si="11"/>
        <v>0.92999999999999994</v>
      </c>
      <c r="Q10" s="4">
        <v>9.4</v>
      </c>
      <c r="R10" s="5">
        <f t="shared" si="12"/>
        <v>94.700000000000017</v>
      </c>
      <c r="S10" s="7">
        <f t="shared" si="0"/>
        <v>0.94700000000000017</v>
      </c>
      <c r="T10" s="4">
        <v>10</v>
      </c>
      <c r="U10" s="4">
        <v>4.5</v>
      </c>
      <c r="V10" s="4">
        <v>5</v>
      </c>
      <c r="W10" s="4">
        <v>4.8</v>
      </c>
      <c r="X10" s="5">
        <f t="shared" si="1"/>
        <v>24.3</v>
      </c>
      <c r="Y10" s="7">
        <f t="shared" si="2"/>
        <v>0.97199999999999998</v>
      </c>
      <c r="Z10" s="4">
        <v>76</v>
      </c>
      <c r="AA10" s="7">
        <f t="shared" si="13"/>
        <v>0.89411764705882357</v>
      </c>
      <c r="AB10" s="4">
        <v>52</v>
      </c>
      <c r="AC10" s="7">
        <f t="shared" si="16"/>
        <v>0.69333333333333336</v>
      </c>
      <c r="AD10" s="4">
        <v>48.5</v>
      </c>
      <c r="AE10" s="7">
        <f t="shared" si="14"/>
        <v>0.74615384615384617</v>
      </c>
      <c r="AF10" s="5">
        <f t="shared" si="15"/>
        <v>176.5</v>
      </c>
      <c r="AG10" s="7">
        <f t="shared" si="3"/>
        <v>0.7844444444444445</v>
      </c>
      <c r="AI10" s="8">
        <f t="shared" si="4"/>
        <v>295.5</v>
      </c>
      <c r="AJ10" s="9">
        <f t="shared" si="5"/>
        <v>0.84428571428571431</v>
      </c>
    </row>
    <row r="11" spans="1:36" ht="15.6">
      <c r="A11" s="4" t="s">
        <v>35</v>
      </c>
      <c r="B11" s="4">
        <v>9.4</v>
      </c>
      <c r="C11" s="4">
        <v>9.5</v>
      </c>
      <c r="D11" s="4">
        <v>9.8000000000000007</v>
      </c>
      <c r="E11" s="5">
        <f t="shared" si="6"/>
        <v>28.7</v>
      </c>
      <c r="F11" s="7">
        <f t="shared" si="7"/>
        <v>0.95666666666666667</v>
      </c>
      <c r="G11" s="4">
        <v>9</v>
      </c>
      <c r="H11" s="4">
        <v>9.6</v>
      </c>
      <c r="I11" s="4">
        <v>9.9</v>
      </c>
      <c r="J11" s="5">
        <f t="shared" si="8"/>
        <v>28.5</v>
      </c>
      <c r="K11" s="7">
        <f t="shared" si="9"/>
        <v>0.95</v>
      </c>
      <c r="L11" s="4">
        <v>9.1</v>
      </c>
      <c r="M11" s="4">
        <v>9.4</v>
      </c>
      <c r="N11" s="4">
        <v>9</v>
      </c>
      <c r="O11" s="5">
        <f t="shared" si="10"/>
        <v>27.5</v>
      </c>
      <c r="P11" s="7">
        <f t="shared" si="11"/>
        <v>0.91666666666666663</v>
      </c>
      <c r="Q11" s="4">
        <v>9.6</v>
      </c>
      <c r="R11" s="5">
        <f t="shared" si="12"/>
        <v>94.3</v>
      </c>
      <c r="S11" s="7">
        <f t="shared" si="0"/>
        <v>0.94299999999999995</v>
      </c>
      <c r="T11" s="4">
        <v>10</v>
      </c>
      <c r="U11" s="4">
        <v>4.5</v>
      </c>
      <c r="V11" s="4">
        <v>5</v>
      </c>
      <c r="W11" s="4">
        <v>4.8</v>
      </c>
      <c r="X11" s="5">
        <f t="shared" si="1"/>
        <v>24.3</v>
      </c>
      <c r="Y11" s="7">
        <f t="shared" si="2"/>
        <v>0.97199999999999998</v>
      </c>
      <c r="Z11" s="4">
        <v>76</v>
      </c>
      <c r="AA11" s="7">
        <f t="shared" si="13"/>
        <v>0.89411764705882357</v>
      </c>
      <c r="AB11" s="4">
        <v>59.5</v>
      </c>
      <c r="AC11" s="7">
        <f t="shared" si="16"/>
        <v>0.79333333333333333</v>
      </c>
      <c r="AD11" s="4">
        <v>43</v>
      </c>
      <c r="AE11" s="7">
        <f t="shared" si="14"/>
        <v>0.66153846153846152</v>
      </c>
      <c r="AF11" s="5">
        <f t="shared" si="15"/>
        <v>178.5</v>
      </c>
      <c r="AG11" s="7">
        <f t="shared" si="3"/>
        <v>0.79333333333333333</v>
      </c>
      <c r="AI11" s="8">
        <f t="shared" si="4"/>
        <v>297.10000000000002</v>
      </c>
      <c r="AJ11" s="9">
        <f t="shared" si="5"/>
        <v>0.84885714285714298</v>
      </c>
    </row>
    <row r="12" spans="1:36" ht="15.6">
      <c r="A12" s="4" t="s">
        <v>46</v>
      </c>
      <c r="B12" s="4">
        <v>8.5</v>
      </c>
      <c r="C12" s="4">
        <v>9.1999999999999993</v>
      </c>
      <c r="D12" s="4">
        <v>9.6</v>
      </c>
      <c r="E12" s="5">
        <f t="shared" si="6"/>
        <v>27.299999999999997</v>
      </c>
      <c r="F12" s="7">
        <f t="shared" si="7"/>
        <v>0.90999999999999992</v>
      </c>
      <c r="G12" s="4">
        <v>9.3000000000000007</v>
      </c>
      <c r="H12" s="4">
        <v>8.5</v>
      </c>
      <c r="I12" s="4">
        <v>8.9</v>
      </c>
      <c r="J12" s="5">
        <f t="shared" si="8"/>
        <v>26.700000000000003</v>
      </c>
      <c r="K12" s="7">
        <f t="shared" si="9"/>
        <v>0.89000000000000012</v>
      </c>
      <c r="L12" s="4">
        <v>8.5</v>
      </c>
      <c r="M12" s="4">
        <v>9.1</v>
      </c>
      <c r="N12" s="4">
        <v>9.4</v>
      </c>
      <c r="O12" s="5">
        <f t="shared" si="10"/>
        <v>27</v>
      </c>
      <c r="P12" s="7">
        <f t="shared" si="11"/>
        <v>0.9</v>
      </c>
      <c r="Q12" s="4">
        <v>8.5</v>
      </c>
      <c r="R12" s="5">
        <f t="shared" si="12"/>
        <v>89.5</v>
      </c>
      <c r="S12" s="7">
        <f t="shared" si="0"/>
        <v>0.89500000000000002</v>
      </c>
      <c r="T12" s="4">
        <v>8</v>
      </c>
      <c r="U12" s="4">
        <v>4.7</v>
      </c>
      <c r="V12" s="4">
        <v>5</v>
      </c>
      <c r="W12" s="4">
        <v>4.8</v>
      </c>
      <c r="X12" s="5">
        <f t="shared" si="1"/>
        <v>22.5</v>
      </c>
      <c r="Y12" s="7">
        <f t="shared" si="2"/>
        <v>0.9</v>
      </c>
      <c r="Z12" s="4">
        <v>80.5</v>
      </c>
      <c r="AA12" s="7">
        <f t="shared" si="13"/>
        <v>0.94705882352941173</v>
      </c>
      <c r="AB12" s="4">
        <v>63.5</v>
      </c>
      <c r="AC12" s="7">
        <f t="shared" si="16"/>
        <v>0.84666666666666668</v>
      </c>
      <c r="AD12" s="4">
        <v>44</v>
      </c>
      <c r="AE12" s="7">
        <f t="shared" si="14"/>
        <v>0.67692307692307696</v>
      </c>
      <c r="AF12" s="5">
        <f t="shared" si="15"/>
        <v>188</v>
      </c>
      <c r="AG12" s="7">
        <f t="shared" si="3"/>
        <v>0.83555555555555561</v>
      </c>
      <c r="AI12" s="8">
        <f t="shared" si="4"/>
        <v>300</v>
      </c>
      <c r="AJ12" s="9">
        <f t="shared" si="5"/>
        <v>0.8571428571428571</v>
      </c>
    </row>
    <row r="13" spans="1:36" ht="15.6">
      <c r="A13" s="4" t="s">
        <v>22</v>
      </c>
      <c r="B13" s="4">
        <v>9.6</v>
      </c>
      <c r="C13" s="4">
        <v>9.3000000000000007</v>
      </c>
      <c r="D13" s="4">
        <v>9.6</v>
      </c>
      <c r="E13" s="5">
        <f t="shared" si="6"/>
        <v>28.5</v>
      </c>
      <c r="F13" s="7">
        <f t="shared" si="7"/>
        <v>0.95</v>
      </c>
      <c r="G13" s="4">
        <v>8.9</v>
      </c>
      <c r="H13" s="4">
        <v>9.8000000000000007</v>
      </c>
      <c r="I13" s="4">
        <v>9.6</v>
      </c>
      <c r="J13" s="5">
        <f t="shared" si="8"/>
        <v>28.300000000000004</v>
      </c>
      <c r="K13" s="7">
        <f t="shared" si="9"/>
        <v>0.94333333333333347</v>
      </c>
      <c r="L13" s="4">
        <v>9.6</v>
      </c>
      <c r="M13" s="4">
        <v>9.6</v>
      </c>
      <c r="N13" s="4">
        <v>8.6999999999999993</v>
      </c>
      <c r="O13" s="5">
        <f t="shared" si="10"/>
        <v>27.9</v>
      </c>
      <c r="P13" s="7">
        <f t="shared" si="11"/>
        <v>0.92999999999999994</v>
      </c>
      <c r="Q13" s="4">
        <v>9.8000000000000007</v>
      </c>
      <c r="R13" s="5">
        <f t="shared" si="12"/>
        <v>94.5</v>
      </c>
      <c r="S13" s="7">
        <f t="shared" si="0"/>
        <v>0.94499999999999995</v>
      </c>
      <c r="T13" s="4">
        <v>10</v>
      </c>
      <c r="U13" s="4">
        <v>4</v>
      </c>
      <c r="V13" s="4">
        <v>5</v>
      </c>
      <c r="W13" s="4">
        <v>4.8</v>
      </c>
      <c r="X13" s="5">
        <f t="shared" si="1"/>
        <v>23.8</v>
      </c>
      <c r="Y13" s="7">
        <f t="shared" si="2"/>
        <v>0.95200000000000007</v>
      </c>
      <c r="Z13" s="4">
        <v>78</v>
      </c>
      <c r="AA13" s="7">
        <f t="shared" si="13"/>
        <v>0.91764705882352937</v>
      </c>
      <c r="AB13" s="4">
        <v>50.5</v>
      </c>
      <c r="AC13" s="7">
        <f t="shared" si="16"/>
        <v>0.67333333333333334</v>
      </c>
      <c r="AD13" s="4">
        <v>55.5</v>
      </c>
      <c r="AE13" s="7">
        <f t="shared" si="14"/>
        <v>0.85384615384615381</v>
      </c>
      <c r="AF13" s="5">
        <f t="shared" si="15"/>
        <v>184</v>
      </c>
      <c r="AG13" s="7">
        <f t="shared" si="3"/>
        <v>0.81777777777777783</v>
      </c>
      <c r="AI13" s="8">
        <f t="shared" si="4"/>
        <v>302.3</v>
      </c>
      <c r="AJ13" s="9">
        <f t="shared" si="5"/>
        <v>0.86371428571428577</v>
      </c>
    </row>
    <row r="14" spans="1:36" ht="15.6">
      <c r="A14" s="4" t="s">
        <v>29</v>
      </c>
      <c r="B14" s="4">
        <v>9.6</v>
      </c>
      <c r="C14" s="4">
        <v>10</v>
      </c>
      <c r="D14" s="4">
        <v>9.3000000000000007</v>
      </c>
      <c r="E14" s="5">
        <f t="shared" si="6"/>
        <v>28.900000000000002</v>
      </c>
      <c r="F14" s="7">
        <f t="shared" si="7"/>
        <v>0.96333333333333337</v>
      </c>
      <c r="G14" s="4">
        <v>9.3000000000000007</v>
      </c>
      <c r="H14" s="4">
        <v>9.5</v>
      </c>
      <c r="I14" s="4">
        <v>9.6999999999999993</v>
      </c>
      <c r="J14" s="5">
        <f t="shared" si="8"/>
        <v>28.5</v>
      </c>
      <c r="K14" s="7">
        <f t="shared" si="9"/>
        <v>0.95</v>
      </c>
      <c r="L14" s="4">
        <v>9.5</v>
      </c>
      <c r="M14" s="4">
        <v>8.6999999999999993</v>
      </c>
      <c r="N14" s="4">
        <v>9.6999999999999993</v>
      </c>
      <c r="O14" s="5">
        <f t="shared" si="10"/>
        <v>27.9</v>
      </c>
      <c r="P14" s="7">
        <f t="shared" si="11"/>
        <v>0.92999999999999994</v>
      </c>
      <c r="Q14" s="4">
        <v>9.4</v>
      </c>
      <c r="R14" s="5">
        <f t="shared" si="12"/>
        <v>94.700000000000017</v>
      </c>
      <c r="S14" s="7">
        <f t="shared" si="0"/>
        <v>0.94700000000000017</v>
      </c>
      <c r="T14" s="4">
        <v>10</v>
      </c>
      <c r="U14" s="4">
        <v>4.8</v>
      </c>
      <c r="V14" s="4">
        <v>5</v>
      </c>
      <c r="W14" s="4">
        <v>4.8</v>
      </c>
      <c r="X14" s="5">
        <f t="shared" si="1"/>
        <v>24.6</v>
      </c>
      <c r="Y14" s="7">
        <f t="shared" si="2"/>
        <v>0.9840000000000001</v>
      </c>
      <c r="Z14" s="4">
        <v>73</v>
      </c>
      <c r="AA14" s="7">
        <f t="shared" si="13"/>
        <v>0.85882352941176465</v>
      </c>
      <c r="AB14" s="4">
        <v>60.5</v>
      </c>
      <c r="AC14" s="7">
        <f t="shared" si="16"/>
        <v>0.80666666666666664</v>
      </c>
      <c r="AD14" s="4">
        <v>50.5</v>
      </c>
      <c r="AE14" s="7">
        <f t="shared" si="14"/>
        <v>0.77692307692307694</v>
      </c>
      <c r="AF14" s="5">
        <f t="shared" si="15"/>
        <v>184</v>
      </c>
      <c r="AG14" s="7">
        <f t="shared" si="3"/>
        <v>0.81777777777777783</v>
      </c>
      <c r="AI14" s="8">
        <f t="shared" si="4"/>
        <v>303.3</v>
      </c>
      <c r="AJ14" s="9">
        <f t="shared" si="5"/>
        <v>0.86657142857142866</v>
      </c>
    </row>
    <row r="15" spans="1:36" ht="15.6">
      <c r="A15" s="4" t="s">
        <v>44</v>
      </c>
      <c r="B15" s="4">
        <v>9.3000000000000007</v>
      </c>
      <c r="C15" s="4">
        <v>9.5</v>
      </c>
      <c r="D15" s="4">
        <v>8.8000000000000007</v>
      </c>
      <c r="E15" s="5">
        <f t="shared" si="6"/>
        <v>27.6</v>
      </c>
      <c r="F15" s="7">
        <f t="shared" si="7"/>
        <v>0.92</v>
      </c>
      <c r="G15" s="4">
        <v>9.5</v>
      </c>
      <c r="H15" s="4">
        <v>9.1999999999999993</v>
      </c>
      <c r="I15" s="4">
        <v>9.8000000000000007</v>
      </c>
      <c r="J15" s="5">
        <f t="shared" si="8"/>
        <v>28.5</v>
      </c>
      <c r="K15" s="7">
        <f t="shared" si="9"/>
        <v>0.95</v>
      </c>
      <c r="L15" s="4">
        <v>9.9</v>
      </c>
      <c r="M15" s="4">
        <v>9.1</v>
      </c>
      <c r="N15" s="4">
        <v>9.4</v>
      </c>
      <c r="O15" s="5">
        <f t="shared" si="10"/>
        <v>28.4</v>
      </c>
      <c r="P15" s="7">
        <f t="shared" si="11"/>
        <v>0.94666666666666666</v>
      </c>
      <c r="Q15" s="4">
        <v>9.6999999999999993</v>
      </c>
      <c r="R15" s="5">
        <f t="shared" si="12"/>
        <v>94.2</v>
      </c>
      <c r="S15" s="7">
        <f t="shared" si="0"/>
        <v>0.94200000000000006</v>
      </c>
      <c r="T15" s="4">
        <v>9</v>
      </c>
      <c r="U15" s="4">
        <v>5</v>
      </c>
      <c r="V15" s="4">
        <v>5</v>
      </c>
      <c r="W15" s="4">
        <v>4.5</v>
      </c>
      <c r="X15" s="5">
        <f t="shared" si="1"/>
        <v>23.5</v>
      </c>
      <c r="Y15" s="7">
        <f t="shared" si="2"/>
        <v>0.94</v>
      </c>
      <c r="Z15" s="4">
        <v>78.5</v>
      </c>
      <c r="AA15" s="7">
        <f t="shared" si="13"/>
        <v>0.92352941176470593</v>
      </c>
      <c r="AB15" s="4">
        <v>61</v>
      </c>
      <c r="AC15" s="7">
        <f t="shared" si="16"/>
        <v>0.81333333333333335</v>
      </c>
      <c r="AD15" s="4">
        <v>47</v>
      </c>
      <c r="AE15" s="7">
        <f t="shared" si="14"/>
        <v>0.72307692307692306</v>
      </c>
      <c r="AF15" s="5">
        <f t="shared" si="15"/>
        <v>186.5</v>
      </c>
      <c r="AG15" s="7">
        <f t="shared" si="3"/>
        <v>0.8288888888888889</v>
      </c>
      <c r="AI15" s="8">
        <f t="shared" si="4"/>
        <v>304.2</v>
      </c>
      <c r="AJ15" s="9">
        <f t="shared" si="5"/>
        <v>0.86914285714285711</v>
      </c>
    </row>
    <row r="16" spans="1:36" ht="15.6">
      <c r="A16" s="4" t="s">
        <v>31</v>
      </c>
      <c r="B16" s="4">
        <v>9.6</v>
      </c>
      <c r="C16" s="4">
        <v>10</v>
      </c>
      <c r="D16" s="4">
        <v>9.3000000000000007</v>
      </c>
      <c r="E16" s="5">
        <f t="shared" si="6"/>
        <v>28.900000000000002</v>
      </c>
      <c r="F16" s="7">
        <f t="shared" si="7"/>
        <v>0.96333333333333337</v>
      </c>
      <c r="G16" s="4">
        <v>9.3000000000000007</v>
      </c>
      <c r="H16" s="4">
        <v>9.5</v>
      </c>
      <c r="I16" s="4">
        <v>9.6999999999999993</v>
      </c>
      <c r="J16" s="5">
        <f t="shared" si="8"/>
        <v>28.5</v>
      </c>
      <c r="K16" s="7">
        <f t="shared" si="9"/>
        <v>0.95</v>
      </c>
      <c r="L16" s="4">
        <v>9.5</v>
      </c>
      <c r="M16" s="4">
        <v>8.6999999999999993</v>
      </c>
      <c r="N16" s="4">
        <v>9.6999999999999993</v>
      </c>
      <c r="O16" s="5">
        <f t="shared" si="10"/>
        <v>27.9</v>
      </c>
      <c r="P16" s="7">
        <f t="shared" si="11"/>
        <v>0.92999999999999994</v>
      </c>
      <c r="Q16" s="4">
        <v>9.4</v>
      </c>
      <c r="R16" s="5">
        <f t="shared" si="12"/>
        <v>94.700000000000017</v>
      </c>
      <c r="S16" s="7">
        <f t="shared" si="0"/>
        <v>0.94700000000000017</v>
      </c>
      <c r="T16" s="4">
        <v>9</v>
      </c>
      <c r="U16" s="4">
        <v>4.5</v>
      </c>
      <c r="V16" s="4">
        <v>5</v>
      </c>
      <c r="W16" s="4">
        <v>4.8</v>
      </c>
      <c r="X16" s="5">
        <f t="shared" si="1"/>
        <v>23.3</v>
      </c>
      <c r="Y16" s="7">
        <f t="shared" si="2"/>
        <v>0.93200000000000005</v>
      </c>
      <c r="Z16" s="4">
        <v>71</v>
      </c>
      <c r="AA16" s="7">
        <f t="shared" si="13"/>
        <v>0.83529411764705885</v>
      </c>
      <c r="AB16" s="4">
        <v>62.5</v>
      </c>
      <c r="AC16" s="7">
        <f t="shared" si="16"/>
        <v>0.83333333333333337</v>
      </c>
      <c r="AD16" s="4">
        <v>57</v>
      </c>
      <c r="AE16" s="7">
        <f t="shared" si="14"/>
        <v>0.87692307692307692</v>
      </c>
      <c r="AF16" s="5">
        <f t="shared" si="15"/>
        <v>190.5</v>
      </c>
      <c r="AG16" s="7">
        <f t="shared" si="3"/>
        <v>0.84666666666666668</v>
      </c>
      <c r="AI16" s="8">
        <f t="shared" si="4"/>
        <v>308.5</v>
      </c>
      <c r="AJ16" s="9">
        <f t="shared" si="5"/>
        <v>0.88142857142857145</v>
      </c>
    </row>
    <row r="17" spans="1:36" ht="15.6">
      <c r="A17" s="4" t="s">
        <v>37</v>
      </c>
      <c r="B17" s="4">
        <v>9.4</v>
      </c>
      <c r="C17" s="4">
        <v>9.5</v>
      </c>
      <c r="D17" s="4">
        <v>9.8000000000000007</v>
      </c>
      <c r="E17" s="5">
        <f t="shared" si="6"/>
        <v>28.7</v>
      </c>
      <c r="F17" s="7">
        <f t="shared" si="7"/>
        <v>0.95666666666666667</v>
      </c>
      <c r="G17" s="4">
        <v>9</v>
      </c>
      <c r="H17" s="4">
        <v>9.6</v>
      </c>
      <c r="I17" s="4">
        <v>9.9</v>
      </c>
      <c r="J17" s="5">
        <f t="shared" si="8"/>
        <v>28.5</v>
      </c>
      <c r="K17" s="7">
        <f t="shared" si="9"/>
        <v>0.95</v>
      </c>
      <c r="L17" s="4">
        <v>9.1</v>
      </c>
      <c r="M17" s="4">
        <v>9.4</v>
      </c>
      <c r="N17" s="4">
        <v>9</v>
      </c>
      <c r="O17" s="5">
        <f t="shared" si="10"/>
        <v>27.5</v>
      </c>
      <c r="P17" s="7">
        <f t="shared" si="11"/>
        <v>0.91666666666666663</v>
      </c>
      <c r="Q17" s="4">
        <v>9.6</v>
      </c>
      <c r="R17" s="5">
        <f t="shared" si="12"/>
        <v>94.3</v>
      </c>
      <c r="S17" s="7">
        <f t="shared" si="0"/>
        <v>0.94299999999999995</v>
      </c>
      <c r="T17" s="4">
        <v>10</v>
      </c>
      <c r="U17" s="4">
        <v>4.5</v>
      </c>
      <c r="V17" s="4">
        <v>5</v>
      </c>
      <c r="W17" s="4">
        <v>4.8</v>
      </c>
      <c r="X17" s="5">
        <f t="shared" si="1"/>
        <v>24.3</v>
      </c>
      <c r="Y17" s="7">
        <f t="shared" si="2"/>
        <v>0.97199999999999998</v>
      </c>
      <c r="Z17" s="4">
        <v>77</v>
      </c>
      <c r="AA17" s="7">
        <f t="shared" si="13"/>
        <v>0.90588235294117647</v>
      </c>
      <c r="AB17" s="4">
        <v>59</v>
      </c>
      <c r="AC17" s="7">
        <f t="shared" si="16"/>
        <v>0.78666666666666663</v>
      </c>
      <c r="AD17" s="4">
        <v>55</v>
      </c>
      <c r="AE17" s="7">
        <f t="shared" si="14"/>
        <v>0.84615384615384615</v>
      </c>
      <c r="AF17" s="5">
        <f t="shared" si="15"/>
        <v>191</v>
      </c>
      <c r="AG17" s="7">
        <f t="shared" si="3"/>
        <v>0.84888888888888892</v>
      </c>
      <c r="AI17" s="8">
        <f t="shared" si="4"/>
        <v>309.60000000000002</v>
      </c>
      <c r="AJ17" s="9">
        <f t="shared" si="5"/>
        <v>0.88457142857142868</v>
      </c>
    </row>
    <row r="18" spans="1:36" ht="15.6">
      <c r="A18" s="4" t="s">
        <v>41</v>
      </c>
      <c r="B18" s="4">
        <v>9.3000000000000007</v>
      </c>
      <c r="C18" s="4">
        <v>9.5</v>
      </c>
      <c r="D18" s="4">
        <v>8.8000000000000007</v>
      </c>
      <c r="E18" s="5">
        <f t="shared" si="6"/>
        <v>27.6</v>
      </c>
      <c r="F18" s="7">
        <f t="shared" si="7"/>
        <v>0.92</v>
      </c>
      <c r="G18" s="4">
        <v>9.5</v>
      </c>
      <c r="H18" s="4">
        <v>9.1999999999999993</v>
      </c>
      <c r="I18" s="4">
        <v>9.8000000000000007</v>
      </c>
      <c r="J18" s="5">
        <f t="shared" si="8"/>
        <v>28.5</v>
      </c>
      <c r="K18" s="7">
        <f t="shared" si="9"/>
        <v>0.95</v>
      </c>
      <c r="L18" s="4">
        <v>9.9</v>
      </c>
      <c r="M18" s="4">
        <v>9.1</v>
      </c>
      <c r="N18" s="4">
        <v>9.4</v>
      </c>
      <c r="O18" s="5">
        <f t="shared" si="10"/>
        <v>28.4</v>
      </c>
      <c r="P18" s="7">
        <f t="shared" si="11"/>
        <v>0.94666666666666666</v>
      </c>
      <c r="Q18" s="4">
        <v>9.6999999999999993</v>
      </c>
      <c r="R18" s="5">
        <f t="shared" si="12"/>
        <v>94.2</v>
      </c>
      <c r="S18" s="7">
        <f t="shared" si="0"/>
        <v>0.94200000000000006</v>
      </c>
      <c r="T18" s="4">
        <v>10</v>
      </c>
      <c r="U18" s="4">
        <v>5</v>
      </c>
      <c r="V18" s="4">
        <v>5</v>
      </c>
      <c r="W18" s="4">
        <v>5</v>
      </c>
      <c r="X18" s="5">
        <f t="shared" si="1"/>
        <v>25</v>
      </c>
      <c r="Y18" s="7">
        <f t="shared" si="2"/>
        <v>1</v>
      </c>
      <c r="Z18" s="4">
        <v>77</v>
      </c>
      <c r="AA18" s="7">
        <f t="shared" si="13"/>
        <v>0.90588235294117647</v>
      </c>
      <c r="AB18" s="4">
        <v>61.5</v>
      </c>
      <c r="AC18" s="7">
        <f t="shared" si="16"/>
        <v>0.82</v>
      </c>
      <c r="AD18" s="4">
        <v>53</v>
      </c>
      <c r="AE18" s="7">
        <f t="shared" si="14"/>
        <v>0.81538461538461537</v>
      </c>
      <c r="AF18" s="5">
        <f t="shared" si="15"/>
        <v>191.5</v>
      </c>
      <c r="AG18" s="7">
        <f t="shared" si="3"/>
        <v>0.85111111111111115</v>
      </c>
      <c r="AI18" s="8">
        <f t="shared" si="4"/>
        <v>310.7</v>
      </c>
      <c r="AJ18" s="9">
        <f t="shared" si="5"/>
        <v>0.88771428571428568</v>
      </c>
    </row>
    <row r="19" spans="1:36" ht="15.6">
      <c r="A19" s="4" t="s">
        <v>30</v>
      </c>
      <c r="B19" s="4">
        <v>9.6</v>
      </c>
      <c r="C19" s="4">
        <v>10</v>
      </c>
      <c r="D19" s="4">
        <v>9.3000000000000007</v>
      </c>
      <c r="E19" s="5">
        <f t="shared" si="6"/>
        <v>28.900000000000002</v>
      </c>
      <c r="F19" s="7">
        <f t="shared" si="7"/>
        <v>0.96333333333333337</v>
      </c>
      <c r="G19" s="4">
        <v>9.3000000000000007</v>
      </c>
      <c r="H19" s="4">
        <v>9.5</v>
      </c>
      <c r="I19" s="4">
        <v>9.6999999999999993</v>
      </c>
      <c r="J19" s="5">
        <f t="shared" si="8"/>
        <v>28.5</v>
      </c>
      <c r="K19" s="7">
        <f t="shared" si="9"/>
        <v>0.95</v>
      </c>
      <c r="L19" s="4">
        <v>9.5</v>
      </c>
      <c r="M19" s="4">
        <v>8.6999999999999993</v>
      </c>
      <c r="N19" s="4">
        <v>9.6999999999999993</v>
      </c>
      <c r="O19" s="5">
        <f t="shared" si="10"/>
        <v>27.9</v>
      </c>
      <c r="P19" s="7">
        <f t="shared" si="11"/>
        <v>0.92999999999999994</v>
      </c>
      <c r="Q19" s="4">
        <v>9.4</v>
      </c>
      <c r="R19" s="5">
        <f t="shared" si="12"/>
        <v>94.700000000000017</v>
      </c>
      <c r="S19" s="7">
        <f t="shared" si="0"/>
        <v>0.94700000000000017</v>
      </c>
      <c r="T19" s="4">
        <v>10</v>
      </c>
      <c r="U19" s="4">
        <v>4.5</v>
      </c>
      <c r="V19" s="4">
        <v>5</v>
      </c>
      <c r="W19" s="4">
        <v>4.8</v>
      </c>
      <c r="X19" s="5">
        <f t="shared" si="1"/>
        <v>24.3</v>
      </c>
      <c r="Y19" s="7">
        <f t="shared" si="2"/>
        <v>0.97199999999999998</v>
      </c>
      <c r="Z19" s="4">
        <v>77</v>
      </c>
      <c r="AA19" s="7">
        <f t="shared" si="13"/>
        <v>0.90588235294117647</v>
      </c>
      <c r="AB19" s="4">
        <v>61.5</v>
      </c>
      <c r="AC19" s="7">
        <f t="shared" si="16"/>
        <v>0.82</v>
      </c>
      <c r="AD19" s="4">
        <v>56</v>
      </c>
      <c r="AE19" s="7">
        <f t="shared" si="14"/>
        <v>0.86153846153846159</v>
      </c>
      <c r="AF19" s="5">
        <f t="shared" si="15"/>
        <v>194.5</v>
      </c>
      <c r="AG19" s="7">
        <f t="shared" si="3"/>
        <v>0.86444444444444446</v>
      </c>
      <c r="AI19" s="8">
        <f t="shared" si="4"/>
        <v>313.5</v>
      </c>
      <c r="AJ19" s="9">
        <f t="shared" si="5"/>
        <v>0.89571428571428569</v>
      </c>
    </row>
    <row r="20" spans="1:36" ht="15.6">
      <c r="A20" s="4" t="s">
        <v>43</v>
      </c>
      <c r="B20" s="4">
        <v>9.3000000000000007</v>
      </c>
      <c r="C20" s="4">
        <v>9.5</v>
      </c>
      <c r="D20" s="4">
        <v>8.8000000000000007</v>
      </c>
      <c r="E20" s="5">
        <f t="shared" si="6"/>
        <v>27.6</v>
      </c>
      <c r="F20" s="7">
        <f t="shared" si="7"/>
        <v>0.92</v>
      </c>
      <c r="G20" s="4">
        <v>9.5</v>
      </c>
      <c r="H20" s="4">
        <v>9.1999999999999993</v>
      </c>
      <c r="I20" s="4">
        <v>9.8000000000000007</v>
      </c>
      <c r="J20" s="5">
        <f t="shared" si="8"/>
        <v>28.5</v>
      </c>
      <c r="K20" s="7">
        <f t="shared" si="9"/>
        <v>0.95</v>
      </c>
      <c r="L20" s="4">
        <v>9.9</v>
      </c>
      <c r="M20" s="4">
        <v>9.1</v>
      </c>
      <c r="N20" s="4">
        <v>9.4</v>
      </c>
      <c r="O20" s="5">
        <f t="shared" si="10"/>
        <v>28.4</v>
      </c>
      <c r="P20" s="7">
        <f t="shared" si="11"/>
        <v>0.94666666666666666</v>
      </c>
      <c r="Q20" s="4">
        <v>9.6999999999999993</v>
      </c>
      <c r="R20" s="5">
        <f t="shared" si="12"/>
        <v>94.2</v>
      </c>
      <c r="S20" s="7">
        <f t="shared" si="0"/>
        <v>0.94200000000000006</v>
      </c>
      <c r="T20" s="4">
        <v>10</v>
      </c>
      <c r="U20" s="4">
        <v>4</v>
      </c>
      <c r="V20" s="4">
        <v>5</v>
      </c>
      <c r="W20" s="4">
        <v>5</v>
      </c>
      <c r="X20" s="5">
        <f t="shared" si="1"/>
        <v>24</v>
      </c>
      <c r="Y20" s="7">
        <f t="shared" si="2"/>
        <v>0.96</v>
      </c>
      <c r="Z20" s="4">
        <v>77</v>
      </c>
      <c r="AA20" s="7">
        <f t="shared" si="13"/>
        <v>0.90588235294117647</v>
      </c>
      <c r="AB20" s="4">
        <v>67.5</v>
      </c>
      <c r="AC20" s="7">
        <f t="shared" si="16"/>
        <v>0.9</v>
      </c>
      <c r="AD20" s="4">
        <v>52</v>
      </c>
      <c r="AE20" s="7">
        <f t="shared" si="14"/>
        <v>0.8</v>
      </c>
      <c r="AF20" s="5">
        <f t="shared" si="15"/>
        <v>196.5</v>
      </c>
      <c r="AG20" s="7">
        <f t="shared" si="3"/>
        <v>0.87333333333333329</v>
      </c>
      <c r="AI20" s="8">
        <f t="shared" si="4"/>
        <v>314.7</v>
      </c>
      <c r="AJ20" s="9">
        <f t="shared" si="5"/>
        <v>0.89914285714285713</v>
      </c>
    </row>
    <row r="21" spans="1:36" ht="15.6">
      <c r="A21" s="4" t="s">
        <v>49</v>
      </c>
      <c r="B21" s="4">
        <v>8.5</v>
      </c>
      <c r="C21" s="4">
        <v>9.1999999999999993</v>
      </c>
      <c r="D21" s="4">
        <v>9.6</v>
      </c>
      <c r="E21" s="5">
        <f t="shared" si="6"/>
        <v>27.299999999999997</v>
      </c>
      <c r="F21" s="7">
        <f t="shared" si="7"/>
        <v>0.90999999999999992</v>
      </c>
      <c r="G21" s="4">
        <v>9.3000000000000007</v>
      </c>
      <c r="H21" s="4">
        <v>8.5</v>
      </c>
      <c r="I21" s="4">
        <v>8.9</v>
      </c>
      <c r="J21" s="5">
        <f t="shared" si="8"/>
        <v>26.700000000000003</v>
      </c>
      <c r="K21" s="7">
        <f t="shared" si="9"/>
        <v>0.89000000000000012</v>
      </c>
      <c r="L21" s="4">
        <v>8.5</v>
      </c>
      <c r="M21" s="4">
        <v>9.1</v>
      </c>
      <c r="N21" s="4">
        <v>9.4</v>
      </c>
      <c r="O21" s="5">
        <f t="shared" si="10"/>
        <v>27</v>
      </c>
      <c r="P21" s="7">
        <f t="shared" si="11"/>
        <v>0.9</v>
      </c>
      <c r="Q21" s="4">
        <v>8.5</v>
      </c>
      <c r="R21" s="5">
        <f t="shared" si="12"/>
        <v>89.5</v>
      </c>
      <c r="S21" s="7">
        <f t="shared" si="0"/>
        <v>0.89500000000000002</v>
      </c>
      <c r="T21" s="4">
        <v>10</v>
      </c>
      <c r="U21" s="4">
        <v>4.8</v>
      </c>
      <c r="V21" s="4">
        <v>5</v>
      </c>
      <c r="W21" s="4">
        <v>5</v>
      </c>
      <c r="X21" s="5">
        <f t="shared" si="1"/>
        <v>24.8</v>
      </c>
      <c r="Y21" s="7">
        <f t="shared" si="2"/>
        <v>0.99199999999999999</v>
      </c>
      <c r="Z21" s="4">
        <v>80.5</v>
      </c>
      <c r="AA21" s="7">
        <f t="shared" si="13"/>
        <v>0.94705882352941173</v>
      </c>
      <c r="AB21" s="4">
        <v>64</v>
      </c>
      <c r="AC21" s="7">
        <f t="shared" si="16"/>
        <v>0.85333333333333339</v>
      </c>
      <c r="AD21" s="4">
        <v>56</v>
      </c>
      <c r="AE21" s="7">
        <f t="shared" si="14"/>
        <v>0.86153846153846159</v>
      </c>
      <c r="AF21" s="5">
        <f t="shared" si="15"/>
        <v>200.5</v>
      </c>
      <c r="AG21" s="7">
        <f t="shared" si="3"/>
        <v>0.89111111111111108</v>
      </c>
      <c r="AI21" s="8">
        <f t="shared" si="4"/>
        <v>314.8</v>
      </c>
      <c r="AJ21" s="9">
        <f t="shared" si="5"/>
        <v>0.89942857142857147</v>
      </c>
    </row>
    <row r="22" spans="1:36" ht="15.6">
      <c r="A22" s="4" t="s">
        <v>38</v>
      </c>
      <c r="B22" s="4">
        <v>9.4</v>
      </c>
      <c r="C22" s="4">
        <v>9.5</v>
      </c>
      <c r="D22" s="4">
        <v>9.8000000000000007</v>
      </c>
      <c r="E22" s="5">
        <f t="shared" si="6"/>
        <v>28.7</v>
      </c>
      <c r="F22" s="7">
        <f t="shared" si="7"/>
        <v>0.95666666666666667</v>
      </c>
      <c r="G22" s="4">
        <v>9</v>
      </c>
      <c r="H22" s="4">
        <v>9.6</v>
      </c>
      <c r="I22" s="4">
        <v>9.9</v>
      </c>
      <c r="J22" s="5">
        <f t="shared" si="8"/>
        <v>28.5</v>
      </c>
      <c r="K22" s="7">
        <f t="shared" si="9"/>
        <v>0.95</v>
      </c>
      <c r="L22" s="4">
        <v>9.1</v>
      </c>
      <c r="M22" s="4">
        <v>9.4</v>
      </c>
      <c r="N22" s="4">
        <v>9</v>
      </c>
      <c r="O22" s="5">
        <f t="shared" si="10"/>
        <v>27.5</v>
      </c>
      <c r="P22" s="7">
        <f t="shared" si="11"/>
        <v>0.91666666666666663</v>
      </c>
      <c r="Q22" s="4">
        <v>9.6</v>
      </c>
      <c r="R22" s="5">
        <f t="shared" si="12"/>
        <v>94.3</v>
      </c>
      <c r="S22" s="7">
        <f t="shared" si="0"/>
        <v>0.94299999999999995</v>
      </c>
      <c r="T22" s="4">
        <v>10</v>
      </c>
      <c r="U22" s="4">
        <v>5</v>
      </c>
      <c r="V22" s="4">
        <v>5</v>
      </c>
      <c r="W22" s="4">
        <v>4.8</v>
      </c>
      <c r="X22" s="5">
        <f t="shared" si="1"/>
        <v>24.8</v>
      </c>
      <c r="Y22" s="7">
        <f t="shared" si="2"/>
        <v>0.99199999999999999</v>
      </c>
      <c r="Z22" s="4">
        <v>81.5</v>
      </c>
      <c r="AA22" s="7">
        <f t="shared" si="13"/>
        <v>0.95882352941176474</v>
      </c>
      <c r="AB22" s="4">
        <v>58</v>
      </c>
      <c r="AC22" s="7">
        <f t="shared" si="16"/>
        <v>0.77333333333333332</v>
      </c>
      <c r="AD22" s="4">
        <v>57.5</v>
      </c>
      <c r="AE22" s="7">
        <f t="shared" si="14"/>
        <v>0.88461538461538458</v>
      </c>
      <c r="AF22" s="5">
        <f t="shared" si="15"/>
        <v>197</v>
      </c>
      <c r="AG22" s="7">
        <f t="shared" si="3"/>
        <v>0.87555555555555553</v>
      </c>
      <c r="AI22" s="8">
        <f t="shared" si="4"/>
        <v>316.10000000000002</v>
      </c>
      <c r="AJ22" s="9">
        <f t="shared" si="5"/>
        <v>0.90314285714285725</v>
      </c>
    </row>
    <row r="23" spans="1:36" ht="15.6">
      <c r="A23" s="4" t="s">
        <v>23</v>
      </c>
      <c r="B23" s="4">
        <v>9.6</v>
      </c>
      <c r="C23" s="4">
        <v>9.3000000000000007</v>
      </c>
      <c r="D23" s="4">
        <v>9.6</v>
      </c>
      <c r="E23" s="5">
        <f t="shared" si="6"/>
        <v>28.5</v>
      </c>
      <c r="F23" s="7">
        <f t="shared" si="7"/>
        <v>0.95</v>
      </c>
      <c r="G23" s="4">
        <v>8.9</v>
      </c>
      <c r="H23" s="4">
        <v>9.8000000000000007</v>
      </c>
      <c r="I23" s="4">
        <v>9.6</v>
      </c>
      <c r="J23" s="5">
        <f t="shared" si="8"/>
        <v>28.300000000000004</v>
      </c>
      <c r="K23" s="7">
        <f t="shared" si="9"/>
        <v>0.94333333333333347</v>
      </c>
      <c r="L23" s="4">
        <v>9.6</v>
      </c>
      <c r="M23" s="4">
        <v>9.6</v>
      </c>
      <c r="N23" s="4">
        <v>8.6999999999999993</v>
      </c>
      <c r="O23" s="5">
        <f t="shared" si="10"/>
        <v>27.9</v>
      </c>
      <c r="P23" s="7">
        <f t="shared" si="11"/>
        <v>0.92999999999999994</v>
      </c>
      <c r="Q23" s="4">
        <v>9.8000000000000007</v>
      </c>
      <c r="R23" s="5">
        <f t="shared" si="12"/>
        <v>94.5</v>
      </c>
      <c r="S23" s="7">
        <f t="shared" si="0"/>
        <v>0.94499999999999995</v>
      </c>
      <c r="T23" s="4">
        <v>10</v>
      </c>
      <c r="U23" s="4">
        <v>4.5</v>
      </c>
      <c r="V23" s="4">
        <v>5</v>
      </c>
      <c r="W23" s="4">
        <v>4.8</v>
      </c>
      <c r="X23" s="5">
        <f t="shared" si="1"/>
        <v>24.3</v>
      </c>
      <c r="Y23" s="7">
        <f t="shared" si="2"/>
        <v>0.97199999999999998</v>
      </c>
      <c r="Z23" s="4">
        <v>78</v>
      </c>
      <c r="AA23" s="7">
        <f t="shared" si="13"/>
        <v>0.91764705882352937</v>
      </c>
      <c r="AB23" s="4">
        <v>65.5</v>
      </c>
      <c r="AC23" s="7">
        <f t="shared" si="16"/>
        <v>0.87333333333333329</v>
      </c>
      <c r="AD23" s="4">
        <v>55</v>
      </c>
      <c r="AE23" s="7">
        <f t="shared" si="14"/>
        <v>0.84615384615384615</v>
      </c>
      <c r="AF23" s="5">
        <f t="shared" si="15"/>
        <v>198.5</v>
      </c>
      <c r="AG23" s="7">
        <f t="shared" si="3"/>
        <v>0.88222222222222224</v>
      </c>
      <c r="AI23" s="8">
        <f t="shared" si="4"/>
        <v>317.3</v>
      </c>
      <c r="AJ23" s="9">
        <f t="shared" si="5"/>
        <v>0.90657142857142858</v>
      </c>
    </row>
    <row r="24" spans="1:36" ht="15.6">
      <c r="A24" s="4" t="s">
        <v>36</v>
      </c>
      <c r="B24" s="4">
        <v>9.4</v>
      </c>
      <c r="C24" s="4">
        <v>9.5</v>
      </c>
      <c r="D24" s="4">
        <v>9.8000000000000007</v>
      </c>
      <c r="E24" s="5">
        <f t="shared" si="6"/>
        <v>28.7</v>
      </c>
      <c r="F24" s="7">
        <f t="shared" si="7"/>
        <v>0.95666666666666667</v>
      </c>
      <c r="G24" s="4">
        <v>9</v>
      </c>
      <c r="H24" s="4">
        <v>9.6</v>
      </c>
      <c r="I24" s="4">
        <v>9.9</v>
      </c>
      <c r="J24" s="5">
        <f t="shared" si="8"/>
        <v>28.5</v>
      </c>
      <c r="K24" s="7">
        <f t="shared" si="9"/>
        <v>0.95</v>
      </c>
      <c r="L24" s="4">
        <v>9.1</v>
      </c>
      <c r="M24" s="4">
        <v>9.4</v>
      </c>
      <c r="N24" s="4">
        <v>9</v>
      </c>
      <c r="O24" s="5">
        <f t="shared" si="10"/>
        <v>27.5</v>
      </c>
      <c r="P24" s="7">
        <f t="shared" si="11"/>
        <v>0.91666666666666663</v>
      </c>
      <c r="Q24" s="4">
        <v>9.6</v>
      </c>
      <c r="R24" s="5">
        <f t="shared" si="12"/>
        <v>94.3</v>
      </c>
      <c r="S24" s="7">
        <f t="shared" si="0"/>
        <v>0.94299999999999995</v>
      </c>
      <c r="T24" s="4">
        <v>9</v>
      </c>
      <c r="U24" s="4">
        <v>5</v>
      </c>
      <c r="V24" s="4">
        <v>5</v>
      </c>
      <c r="W24" s="4">
        <v>4.8</v>
      </c>
      <c r="X24" s="5">
        <f t="shared" si="1"/>
        <v>23.8</v>
      </c>
      <c r="Y24" s="7">
        <f t="shared" si="2"/>
        <v>0.95200000000000007</v>
      </c>
      <c r="Z24" s="4">
        <v>72</v>
      </c>
      <c r="AA24" s="7">
        <f t="shared" si="13"/>
        <v>0.84705882352941175</v>
      </c>
      <c r="AB24" s="4">
        <v>68.5</v>
      </c>
      <c r="AC24" s="7">
        <f t="shared" si="16"/>
        <v>0.91333333333333333</v>
      </c>
      <c r="AD24" s="4">
        <v>59.5</v>
      </c>
      <c r="AE24" s="7">
        <f t="shared" si="14"/>
        <v>0.91538461538461535</v>
      </c>
      <c r="AF24" s="5">
        <f t="shared" si="15"/>
        <v>200</v>
      </c>
      <c r="AG24" s="7">
        <f t="shared" si="3"/>
        <v>0.88888888888888884</v>
      </c>
      <c r="AI24" s="8">
        <f t="shared" si="4"/>
        <v>318.10000000000002</v>
      </c>
      <c r="AJ24" s="9">
        <f t="shared" si="5"/>
        <v>0.90885714285714292</v>
      </c>
    </row>
    <row r="25" spans="1:36" ht="15.6">
      <c r="A25" s="4" t="s">
        <v>25</v>
      </c>
      <c r="B25" s="4">
        <v>9.6</v>
      </c>
      <c r="C25" s="4">
        <v>9.3000000000000007</v>
      </c>
      <c r="D25" s="4">
        <v>9.6</v>
      </c>
      <c r="E25" s="5">
        <f t="shared" si="6"/>
        <v>28.5</v>
      </c>
      <c r="F25" s="7">
        <f t="shared" si="7"/>
        <v>0.95</v>
      </c>
      <c r="G25" s="4">
        <v>8.9</v>
      </c>
      <c r="H25" s="4">
        <v>9.8000000000000007</v>
      </c>
      <c r="I25" s="4">
        <v>9.6</v>
      </c>
      <c r="J25" s="5">
        <f t="shared" si="8"/>
        <v>28.300000000000004</v>
      </c>
      <c r="K25" s="7">
        <f t="shared" si="9"/>
        <v>0.94333333333333347</v>
      </c>
      <c r="L25" s="4">
        <v>9.6</v>
      </c>
      <c r="M25" s="4">
        <v>9.6</v>
      </c>
      <c r="N25" s="4">
        <v>8.6999999999999993</v>
      </c>
      <c r="O25" s="5">
        <f t="shared" si="10"/>
        <v>27.9</v>
      </c>
      <c r="P25" s="7">
        <f t="shared" si="11"/>
        <v>0.92999999999999994</v>
      </c>
      <c r="Q25" s="4">
        <v>9.8000000000000007</v>
      </c>
      <c r="R25" s="5">
        <f t="shared" si="12"/>
        <v>94.5</v>
      </c>
      <c r="S25" s="7">
        <f t="shared" si="0"/>
        <v>0.94499999999999995</v>
      </c>
      <c r="T25" s="4">
        <v>10</v>
      </c>
      <c r="U25" s="4">
        <v>4.5</v>
      </c>
      <c r="V25" s="4">
        <v>5</v>
      </c>
      <c r="W25" s="4">
        <v>4.8</v>
      </c>
      <c r="X25" s="5">
        <f t="shared" si="1"/>
        <v>24.3</v>
      </c>
      <c r="Y25" s="7">
        <f t="shared" si="2"/>
        <v>0.97199999999999998</v>
      </c>
      <c r="Z25" s="4">
        <v>81</v>
      </c>
      <c r="AA25" s="7">
        <f t="shared" si="13"/>
        <v>0.95294117647058818</v>
      </c>
      <c r="AB25" s="4">
        <v>60.5</v>
      </c>
      <c r="AC25" s="7">
        <f t="shared" si="16"/>
        <v>0.80666666666666664</v>
      </c>
      <c r="AD25" s="4">
        <v>60.5</v>
      </c>
      <c r="AE25" s="7">
        <f t="shared" si="14"/>
        <v>0.93076923076923079</v>
      </c>
      <c r="AF25" s="5">
        <f t="shared" si="15"/>
        <v>202</v>
      </c>
      <c r="AG25" s="7">
        <f t="shared" si="3"/>
        <v>0.89777777777777779</v>
      </c>
      <c r="AI25" s="8">
        <f t="shared" si="4"/>
        <v>320.8</v>
      </c>
      <c r="AJ25" s="9">
        <f t="shared" si="5"/>
        <v>0.91657142857142859</v>
      </c>
    </row>
    <row r="26" spans="1:36" ht="15.6">
      <c r="A26" s="4" t="s">
        <v>28</v>
      </c>
      <c r="B26" s="4">
        <v>9.6</v>
      </c>
      <c r="C26" s="4">
        <v>10</v>
      </c>
      <c r="D26" s="4">
        <v>9.3000000000000007</v>
      </c>
      <c r="E26" s="5">
        <f t="shared" si="6"/>
        <v>28.900000000000002</v>
      </c>
      <c r="F26" s="7">
        <f t="shared" si="7"/>
        <v>0.96333333333333337</v>
      </c>
      <c r="G26" s="4">
        <v>9.3000000000000007</v>
      </c>
      <c r="H26" s="4">
        <v>9.5</v>
      </c>
      <c r="I26" s="4">
        <v>9.6999999999999993</v>
      </c>
      <c r="J26" s="5">
        <f t="shared" si="8"/>
        <v>28.5</v>
      </c>
      <c r="K26" s="7">
        <f t="shared" si="9"/>
        <v>0.95</v>
      </c>
      <c r="L26" s="4">
        <v>9.5</v>
      </c>
      <c r="M26" s="4">
        <v>8.6999999999999993</v>
      </c>
      <c r="N26" s="4">
        <v>9.6999999999999993</v>
      </c>
      <c r="O26" s="5">
        <f t="shared" si="10"/>
        <v>27.9</v>
      </c>
      <c r="P26" s="7">
        <f t="shared" si="11"/>
        <v>0.92999999999999994</v>
      </c>
      <c r="Q26" s="4">
        <v>9.4</v>
      </c>
      <c r="R26" s="5">
        <f t="shared" si="12"/>
        <v>94.700000000000017</v>
      </c>
      <c r="S26" s="7">
        <f t="shared" si="0"/>
        <v>0.94700000000000017</v>
      </c>
      <c r="T26" s="4">
        <v>10</v>
      </c>
      <c r="U26" s="4">
        <v>4.8</v>
      </c>
      <c r="V26" s="4">
        <v>5</v>
      </c>
      <c r="W26" s="4">
        <v>4.8</v>
      </c>
      <c r="X26" s="5">
        <f t="shared" si="1"/>
        <v>24.6</v>
      </c>
      <c r="Y26" s="7">
        <f t="shared" si="2"/>
        <v>0.9840000000000001</v>
      </c>
      <c r="Z26" s="4">
        <v>76.5</v>
      </c>
      <c r="AA26" s="7">
        <f t="shared" si="13"/>
        <v>0.9</v>
      </c>
      <c r="AB26" s="4">
        <v>63.5</v>
      </c>
      <c r="AC26" s="7">
        <f t="shared" si="16"/>
        <v>0.84666666666666668</v>
      </c>
      <c r="AD26" s="4">
        <v>63.5</v>
      </c>
      <c r="AE26" s="7">
        <f t="shared" si="14"/>
        <v>0.97692307692307689</v>
      </c>
      <c r="AF26" s="5">
        <f t="shared" si="15"/>
        <v>203.5</v>
      </c>
      <c r="AG26" s="7">
        <f t="shared" si="3"/>
        <v>0.9044444444444445</v>
      </c>
      <c r="AI26" s="8">
        <f t="shared" si="4"/>
        <v>322.8</v>
      </c>
      <c r="AJ26" s="9">
        <f t="shared" si="5"/>
        <v>0.92228571428571426</v>
      </c>
    </row>
    <row r="27" spans="1:36" ht="15.6">
      <c r="A27" s="4" t="s">
        <v>33</v>
      </c>
      <c r="B27" s="4">
        <v>9.4</v>
      </c>
      <c r="C27" s="4">
        <v>9.5</v>
      </c>
      <c r="D27" s="4">
        <v>9.8000000000000007</v>
      </c>
      <c r="E27" s="5">
        <f t="shared" si="6"/>
        <v>28.7</v>
      </c>
      <c r="F27" s="7">
        <f t="shared" si="7"/>
        <v>0.95666666666666667</v>
      </c>
      <c r="G27" s="4">
        <v>9</v>
      </c>
      <c r="H27" s="4">
        <v>9.6</v>
      </c>
      <c r="I27" s="4">
        <v>9.9</v>
      </c>
      <c r="J27" s="5">
        <f t="shared" si="8"/>
        <v>28.5</v>
      </c>
      <c r="K27" s="7">
        <f t="shared" si="9"/>
        <v>0.95</v>
      </c>
      <c r="L27" s="4">
        <v>9.1</v>
      </c>
      <c r="M27" s="4">
        <v>9.4</v>
      </c>
      <c r="N27" s="4">
        <v>9</v>
      </c>
      <c r="O27" s="5">
        <f t="shared" si="10"/>
        <v>27.5</v>
      </c>
      <c r="P27" s="7">
        <f t="shared" si="11"/>
        <v>0.91666666666666663</v>
      </c>
      <c r="Q27" s="4">
        <v>9.6</v>
      </c>
      <c r="R27" s="5">
        <f t="shared" si="12"/>
        <v>94.3</v>
      </c>
      <c r="S27" s="7">
        <f t="shared" si="0"/>
        <v>0.94299999999999995</v>
      </c>
      <c r="T27" s="4">
        <v>10</v>
      </c>
      <c r="U27" s="4">
        <v>5</v>
      </c>
      <c r="V27" s="4">
        <v>5</v>
      </c>
      <c r="W27" s="4">
        <v>4.8</v>
      </c>
      <c r="X27" s="5">
        <f t="shared" si="1"/>
        <v>24.8</v>
      </c>
      <c r="Y27" s="7">
        <f t="shared" si="2"/>
        <v>0.99199999999999999</v>
      </c>
      <c r="Z27" s="4">
        <v>81.5</v>
      </c>
      <c r="AA27" s="7">
        <f t="shared" si="13"/>
        <v>0.95882352941176474</v>
      </c>
      <c r="AB27" s="4">
        <v>67</v>
      </c>
      <c r="AC27" s="7">
        <f t="shared" si="16"/>
        <v>0.89333333333333331</v>
      </c>
      <c r="AD27" s="4">
        <v>55.5</v>
      </c>
      <c r="AE27" s="7">
        <f t="shared" si="14"/>
        <v>0.85384615384615381</v>
      </c>
      <c r="AF27" s="5">
        <f t="shared" si="15"/>
        <v>204</v>
      </c>
      <c r="AG27" s="7">
        <f t="shared" si="3"/>
        <v>0.90666666666666662</v>
      </c>
      <c r="AI27" s="8">
        <f t="shared" si="4"/>
        <v>323.10000000000002</v>
      </c>
      <c r="AJ27" s="9">
        <f t="shared" si="5"/>
        <v>0.92314285714285715</v>
      </c>
    </row>
    <row r="28" spans="1:36" ht="15.6">
      <c r="A28" s="4" t="s">
        <v>34</v>
      </c>
      <c r="B28" s="4">
        <v>9.4</v>
      </c>
      <c r="C28" s="4">
        <v>9.5</v>
      </c>
      <c r="D28" s="4">
        <v>9.8000000000000007</v>
      </c>
      <c r="E28" s="5">
        <f t="shared" si="6"/>
        <v>28.7</v>
      </c>
      <c r="F28" s="7">
        <f t="shared" si="7"/>
        <v>0.95666666666666667</v>
      </c>
      <c r="G28" s="4">
        <v>9</v>
      </c>
      <c r="H28" s="4">
        <v>9.6</v>
      </c>
      <c r="I28" s="4">
        <v>9.9</v>
      </c>
      <c r="J28" s="5">
        <f t="shared" si="8"/>
        <v>28.5</v>
      </c>
      <c r="K28" s="7">
        <f t="shared" si="9"/>
        <v>0.95</v>
      </c>
      <c r="L28" s="4">
        <v>9.1</v>
      </c>
      <c r="M28" s="4">
        <v>9.4</v>
      </c>
      <c r="N28" s="4">
        <v>9</v>
      </c>
      <c r="O28" s="5">
        <f t="shared" si="10"/>
        <v>27.5</v>
      </c>
      <c r="P28" s="7">
        <f t="shared" si="11"/>
        <v>0.91666666666666663</v>
      </c>
      <c r="Q28" s="4">
        <v>9.6</v>
      </c>
      <c r="R28" s="5">
        <f t="shared" si="12"/>
        <v>94.3</v>
      </c>
      <c r="S28" s="7">
        <f t="shared" si="0"/>
        <v>0.94299999999999995</v>
      </c>
      <c r="T28" s="4">
        <v>10</v>
      </c>
      <c r="U28" s="4">
        <v>5</v>
      </c>
      <c r="V28" s="4">
        <v>5</v>
      </c>
      <c r="W28" s="4">
        <v>4.8</v>
      </c>
      <c r="X28" s="5">
        <f t="shared" si="1"/>
        <v>24.8</v>
      </c>
      <c r="Y28" s="7">
        <f t="shared" si="2"/>
        <v>0.99199999999999999</v>
      </c>
      <c r="Z28" s="4">
        <v>80.5</v>
      </c>
      <c r="AA28" s="7">
        <f t="shared" si="13"/>
        <v>0.94705882352941173</v>
      </c>
      <c r="AB28" s="4">
        <v>64.5</v>
      </c>
      <c r="AC28" s="7">
        <f t="shared" si="16"/>
        <v>0.86</v>
      </c>
      <c r="AD28" s="4">
        <v>62</v>
      </c>
      <c r="AE28" s="7">
        <f t="shared" si="14"/>
        <v>0.9538461538461539</v>
      </c>
      <c r="AF28" s="5">
        <f t="shared" si="15"/>
        <v>207</v>
      </c>
      <c r="AG28" s="7">
        <f t="shared" si="3"/>
        <v>0.92</v>
      </c>
      <c r="AI28" s="8">
        <f t="shared" si="4"/>
        <v>326.10000000000002</v>
      </c>
      <c r="AJ28" s="9">
        <f t="shared" si="5"/>
        <v>0.93171428571428583</v>
      </c>
    </row>
    <row r="29" spans="1:36" ht="15.6">
      <c r="A29" s="4" t="s">
        <v>42</v>
      </c>
      <c r="B29" s="4">
        <v>9.3000000000000007</v>
      </c>
      <c r="C29" s="4">
        <v>9.5</v>
      </c>
      <c r="D29" s="4">
        <v>8.8000000000000007</v>
      </c>
      <c r="E29" s="5">
        <f t="shared" si="6"/>
        <v>27.6</v>
      </c>
      <c r="F29" s="7">
        <f t="shared" si="7"/>
        <v>0.92</v>
      </c>
      <c r="G29" s="4">
        <v>9.5</v>
      </c>
      <c r="H29" s="4">
        <v>9.1999999999999993</v>
      </c>
      <c r="I29" s="4">
        <v>9.8000000000000007</v>
      </c>
      <c r="J29" s="5">
        <f t="shared" si="8"/>
        <v>28.5</v>
      </c>
      <c r="K29" s="7">
        <f t="shared" si="9"/>
        <v>0.95</v>
      </c>
      <c r="L29" s="4">
        <v>9.9</v>
      </c>
      <c r="M29" s="4">
        <v>9.1</v>
      </c>
      <c r="N29" s="4">
        <v>9.4</v>
      </c>
      <c r="O29" s="5">
        <f t="shared" si="10"/>
        <v>28.4</v>
      </c>
      <c r="P29" s="7">
        <f t="shared" si="11"/>
        <v>0.94666666666666666</v>
      </c>
      <c r="Q29" s="4">
        <v>9.6999999999999993</v>
      </c>
      <c r="R29" s="5">
        <f t="shared" si="12"/>
        <v>94.2</v>
      </c>
      <c r="S29" s="7">
        <f t="shared" si="0"/>
        <v>0.94200000000000006</v>
      </c>
      <c r="T29" s="4">
        <v>10</v>
      </c>
      <c r="U29" s="4">
        <v>4.5</v>
      </c>
      <c r="V29" s="4">
        <v>5</v>
      </c>
      <c r="W29" s="4">
        <v>4.5</v>
      </c>
      <c r="X29" s="5">
        <f t="shared" si="1"/>
        <v>24</v>
      </c>
      <c r="Y29" s="7">
        <f t="shared" si="2"/>
        <v>0.96</v>
      </c>
      <c r="Z29" s="4">
        <v>79</v>
      </c>
      <c r="AA29" s="7">
        <f t="shared" si="13"/>
        <v>0.92941176470588238</v>
      </c>
      <c r="AB29" s="4">
        <v>66</v>
      </c>
      <c r="AC29" s="7">
        <f t="shared" si="16"/>
        <v>0.88</v>
      </c>
      <c r="AD29" s="4">
        <v>63</v>
      </c>
      <c r="AE29" s="7">
        <f t="shared" si="14"/>
        <v>0.96923076923076923</v>
      </c>
      <c r="AF29" s="5">
        <f t="shared" si="15"/>
        <v>208</v>
      </c>
      <c r="AG29" s="7">
        <f t="shared" si="3"/>
        <v>0.9244444444444444</v>
      </c>
      <c r="AI29" s="8">
        <f t="shared" si="4"/>
        <v>326.2</v>
      </c>
      <c r="AJ29" s="9">
        <f t="shared" si="5"/>
        <v>0.93199999999999994</v>
      </c>
    </row>
    <row r="30" spans="1:36" ht="15.6">
      <c r="A30" s="4" t="s">
        <v>21</v>
      </c>
      <c r="B30" s="4">
        <v>9.6</v>
      </c>
      <c r="C30" s="4">
        <v>9.3000000000000007</v>
      </c>
      <c r="D30" s="4">
        <v>9.6</v>
      </c>
      <c r="E30" s="5">
        <f t="shared" si="6"/>
        <v>28.5</v>
      </c>
      <c r="F30" s="7">
        <f t="shared" si="7"/>
        <v>0.95</v>
      </c>
      <c r="G30" s="4">
        <v>8.9</v>
      </c>
      <c r="H30" s="4">
        <v>9.8000000000000007</v>
      </c>
      <c r="I30" s="4">
        <v>9.6</v>
      </c>
      <c r="J30" s="5">
        <f t="shared" si="8"/>
        <v>28.300000000000004</v>
      </c>
      <c r="K30" s="7">
        <f t="shared" si="9"/>
        <v>0.94333333333333347</v>
      </c>
      <c r="L30" s="4">
        <v>9.6</v>
      </c>
      <c r="M30" s="4">
        <v>9.6</v>
      </c>
      <c r="N30" s="4">
        <v>8.6999999999999993</v>
      </c>
      <c r="O30" s="5">
        <f t="shared" si="10"/>
        <v>27.9</v>
      </c>
      <c r="P30" s="7">
        <f t="shared" si="11"/>
        <v>0.92999999999999994</v>
      </c>
      <c r="Q30" s="4">
        <v>9.8000000000000007</v>
      </c>
      <c r="R30" s="5">
        <f t="shared" si="12"/>
        <v>94.5</v>
      </c>
      <c r="S30" s="7">
        <f t="shared" si="0"/>
        <v>0.94499999999999995</v>
      </c>
      <c r="T30" s="4">
        <v>10</v>
      </c>
      <c r="U30" s="4">
        <v>4</v>
      </c>
      <c r="V30" s="4">
        <v>5</v>
      </c>
      <c r="W30" s="4">
        <v>4.8</v>
      </c>
      <c r="X30" s="5">
        <f t="shared" si="1"/>
        <v>23.8</v>
      </c>
      <c r="Y30" s="7">
        <f t="shared" si="2"/>
        <v>0.95200000000000007</v>
      </c>
      <c r="Z30" s="4">
        <v>83</v>
      </c>
      <c r="AA30" s="7">
        <f t="shared" si="13"/>
        <v>0.97647058823529409</v>
      </c>
      <c r="AB30" s="4">
        <v>64</v>
      </c>
      <c r="AC30" s="7">
        <f t="shared" si="16"/>
        <v>0.85333333333333339</v>
      </c>
      <c r="AD30" s="4">
        <v>61</v>
      </c>
      <c r="AE30" s="7">
        <f t="shared" si="14"/>
        <v>0.93846153846153846</v>
      </c>
      <c r="AF30" s="5">
        <f t="shared" si="15"/>
        <v>208</v>
      </c>
      <c r="AG30" s="7">
        <f t="shared" si="3"/>
        <v>0.9244444444444444</v>
      </c>
      <c r="AI30" s="8">
        <f t="shared" si="4"/>
        <v>326.3</v>
      </c>
      <c r="AJ30" s="9">
        <f t="shared" si="5"/>
        <v>0.93228571428571427</v>
      </c>
    </row>
    <row r="31" spans="1:36" ht="15.6">
      <c r="A31" s="4" t="s">
        <v>24</v>
      </c>
      <c r="B31" s="4">
        <v>9.6</v>
      </c>
      <c r="C31" s="4">
        <v>9.3000000000000007</v>
      </c>
      <c r="D31" s="4">
        <v>9.6</v>
      </c>
      <c r="E31" s="5">
        <f t="shared" si="6"/>
        <v>28.5</v>
      </c>
      <c r="F31" s="7">
        <f t="shared" si="7"/>
        <v>0.95</v>
      </c>
      <c r="G31" s="4">
        <v>8.9</v>
      </c>
      <c r="H31" s="4">
        <v>9.8000000000000007</v>
      </c>
      <c r="I31" s="4">
        <v>9.6</v>
      </c>
      <c r="J31" s="5">
        <f t="shared" si="8"/>
        <v>28.300000000000004</v>
      </c>
      <c r="K31" s="7">
        <f t="shared" si="9"/>
        <v>0.94333333333333347</v>
      </c>
      <c r="L31" s="4">
        <v>9.6</v>
      </c>
      <c r="M31" s="4">
        <v>9.6</v>
      </c>
      <c r="N31" s="4">
        <v>8.6999999999999993</v>
      </c>
      <c r="O31" s="5">
        <f t="shared" si="10"/>
        <v>27.9</v>
      </c>
      <c r="P31" s="7">
        <f t="shared" si="11"/>
        <v>0.92999999999999994</v>
      </c>
      <c r="Q31" s="4">
        <v>9.8000000000000007</v>
      </c>
      <c r="R31" s="5">
        <f t="shared" si="12"/>
        <v>94.5</v>
      </c>
      <c r="S31" s="7">
        <f t="shared" si="0"/>
        <v>0.94499999999999995</v>
      </c>
      <c r="T31" s="4">
        <v>10</v>
      </c>
      <c r="U31" s="4">
        <v>4.8</v>
      </c>
      <c r="V31" s="4">
        <v>5</v>
      </c>
      <c r="W31" s="4">
        <v>4.8</v>
      </c>
      <c r="X31" s="5">
        <f t="shared" si="1"/>
        <v>24.6</v>
      </c>
      <c r="Y31" s="7">
        <f t="shared" si="2"/>
        <v>0.9840000000000001</v>
      </c>
      <c r="Z31" s="4">
        <v>82</v>
      </c>
      <c r="AA31" s="7">
        <f t="shared" si="13"/>
        <v>0.96470588235294119</v>
      </c>
      <c r="AB31" s="4">
        <v>63</v>
      </c>
      <c r="AC31" s="7">
        <f t="shared" si="16"/>
        <v>0.84</v>
      </c>
      <c r="AD31" s="4">
        <v>63</v>
      </c>
      <c r="AE31" s="7">
        <f t="shared" si="14"/>
        <v>0.96923076923076923</v>
      </c>
      <c r="AF31" s="5">
        <f t="shared" si="15"/>
        <v>208</v>
      </c>
      <c r="AG31" s="7">
        <f t="shared" si="3"/>
        <v>0.9244444444444444</v>
      </c>
      <c r="AI31" s="8">
        <f t="shared" si="4"/>
        <v>327.10000000000002</v>
      </c>
      <c r="AJ31" s="9">
        <f t="shared" si="5"/>
        <v>0.93457142857142861</v>
      </c>
    </row>
    <row r="32" spans="1:36" ht="15.6">
      <c r="A32" s="4" t="s">
        <v>26</v>
      </c>
      <c r="B32" s="4">
        <v>9.6</v>
      </c>
      <c r="C32" s="4">
        <v>9.3000000000000007</v>
      </c>
      <c r="D32" s="4">
        <v>9.6</v>
      </c>
      <c r="E32" s="5">
        <f t="shared" si="6"/>
        <v>28.5</v>
      </c>
      <c r="F32" s="7">
        <f t="shared" si="7"/>
        <v>0.95</v>
      </c>
      <c r="G32" s="4">
        <v>8.9</v>
      </c>
      <c r="H32" s="4">
        <v>9.8000000000000007</v>
      </c>
      <c r="I32" s="4">
        <v>9.6</v>
      </c>
      <c r="J32" s="5">
        <f t="shared" si="8"/>
        <v>28.300000000000004</v>
      </c>
      <c r="K32" s="7">
        <f t="shared" si="9"/>
        <v>0.94333333333333347</v>
      </c>
      <c r="L32" s="4">
        <v>9.6</v>
      </c>
      <c r="M32" s="4">
        <v>9.6</v>
      </c>
      <c r="N32" s="4">
        <v>8.6999999999999993</v>
      </c>
      <c r="O32" s="5">
        <f t="shared" si="10"/>
        <v>27.9</v>
      </c>
      <c r="P32" s="7">
        <f t="shared" si="11"/>
        <v>0.92999999999999994</v>
      </c>
      <c r="Q32" s="4">
        <v>9.8000000000000007</v>
      </c>
      <c r="R32" s="5">
        <f t="shared" si="12"/>
        <v>94.5</v>
      </c>
      <c r="S32" s="7">
        <f t="shared" si="0"/>
        <v>0.94499999999999995</v>
      </c>
      <c r="T32" s="4">
        <v>9</v>
      </c>
      <c r="U32" s="4">
        <v>5</v>
      </c>
      <c r="V32" s="4">
        <v>5</v>
      </c>
      <c r="W32" s="4">
        <v>5</v>
      </c>
      <c r="X32" s="5">
        <f t="shared" si="1"/>
        <v>24</v>
      </c>
      <c r="Y32" s="7">
        <f t="shared" si="2"/>
        <v>0.96</v>
      </c>
      <c r="Z32" s="4">
        <v>79</v>
      </c>
      <c r="AA32" s="7">
        <f t="shared" si="13"/>
        <v>0.92941176470588238</v>
      </c>
      <c r="AB32" s="4">
        <v>66.5</v>
      </c>
      <c r="AC32" s="7">
        <f t="shared" si="16"/>
        <v>0.88666666666666671</v>
      </c>
      <c r="AD32" s="4">
        <v>65</v>
      </c>
      <c r="AE32" s="7">
        <f t="shared" si="14"/>
        <v>1</v>
      </c>
      <c r="AF32" s="5">
        <f t="shared" si="15"/>
        <v>210.5</v>
      </c>
      <c r="AG32" s="7">
        <f t="shared" si="3"/>
        <v>0.93555555555555558</v>
      </c>
      <c r="AI32" s="8">
        <f t="shared" si="4"/>
        <v>329</v>
      </c>
      <c r="AJ32" s="9">
        <f t="shared" si="5"/>
        <v>0.94</v>
      </c>
    </row>
    <row r="33" spans="1:36" ht="15.6">
      <c r="A33" s="4" t="s">
        <v>51</v>
      </c>
      <c r="B33" s="4">
        <v>10</v>
      </c>
      <c r="C33" s="4">
        <v>10</v>
      </c>
      <c r="D33" s="4">
        <v>10</v>
      </c>
      <c r="E33" s="4">
        <f>B33+C33+D33</f>
        <v>30</v>
      </c>
      <c r="G33" s="4">
        <v>10</v>
      </c>
      <c r="H33" s="4">
        <v>10</v>
      </c>
      <c r="I33" s="4">
        <v>10</v>
      </c>
      <c r="J33" s="4">
        <f t="shared" si="8"/>
        <v>30</v>
      </c>
      <c r="L33" s="4">
        <v>10</v>
      </c>
      <c r="M33" s="4">
        <v>10</v>
      </c>
      <c r="N33" s="4">
        <v>10</v>
      </c>
      <c r="O33" s="4">
        <f t="shared" si="10"/>
        <v>30</v>
      </c>
      <c r="Q33" s="4">
        <v>10</v>
      </c>
      <c r="R33" s="4">
        <v>100</v>
      </c>
      <c r="T33" s="4">
        <v>10</v>
      </c>
      <c r="U33" s="4">
        <v>5</v>
      </c>
      <c r="V33" s="4">
        <v>5</v>
      </c>
      <c r="W33" s="4">
        <v>5</v>
      </c>
      <c r="X33" s="4">
        <f t="shared" si="1"/>
        <v>25</v>
      </c>
      <c r="Z33" s="4">
        <v>85</v>
      </c>
      <c r="AB33" s="4">
        <v>75</v>
      </c>
      <c r="AD33" s="4">
        <v>65</v>
      </c>
      <c r="AF33" s="4">
        <f>SUM(Z33:AD33)</f>
        <v>225</v>
      </c>
      <c r="AI33" s="8">
        <f t="shared" si="4"/>
        <v>350</v>
      </c>
      <c r="AJ33" s="6"/>
    </row>
    <row r="34" spans="1:36" ht="15.6">
      <c r="AI34" s="8"/>
      <c r="AJ34" s="6"/>
    </row>
    <row r="35" spans="1:36" s="1" customFormat="1" ht="15.6">
      <c r="A35" s="5" t="s">
        <v>54</v>
      </c>
      <c r="B35" s="5">
        <f>AVERAGE(B3:B32)</f>
        <v>9.2800000000000029</v>
      </c>
      <c r="C35" s="5">
        <f t="shared" ref="C35:AJ35" si="17">AVERAGE(C3:C32)</f>
        <v>9.5000000000000018</v>
      </c>
      <c r="D35" s="5">
        <f t="shared" si="17"/>
        <v>9.4200000000000053</v>
      </c>
      <c r="E35" s="5">
        <f t="shared" si="17"/>
        <v>28.200000000000003</v>
      </c>
      <c r="F35" s="7">
        <f t="shared" si="17"/>
        <v>0.94</v>
      </c>
      <c r="G35" s="5">
        <f t="shared" si="17"/>
        <v>9.1999999999999993</v>
      </c>
      <c r="H35" s="5">
        <f t="shared" si="17"/>
        <v>9.3199999999999985</v>
      </c>
      <c r="I35" s="5">
        <f t="shared" si="17"/>
        <v>9.5800000000000036</v>
      </c>
      <c r="J35" s="5">
        <f t="shared" si="17"/>
        <v>28.099999999999991</v>
      </c>
      <c r="K35" s="7">
        <f t="shared" si="17"/>
        <v>0.93666666666666676</v>
      </c>
      <c r="L35" s="5">
        <f t="shared" si="17"/>
        <v>9.32</v>
      </c>
      <c r="M35" s="5">
        <f t="shared" si="17"/>
        <v>9.1800000000000015</v>
      </c>
      <c r="N35" s="5">
        <f t="shared" si="17"/>
        <v>9.24</v>
      </c>
      <c r="O35" s="5">
        <f t="shared" si="17"/>
        <v>27.739999999999991</v>
      </c>
      <c r="P35" s="7">
        <f t="shared" si="17"/>
        <v>0.92466666666666664</v>
      </c>
      <c r="Q35" s="5">
        <f t="shared" si="17"/>
        <v>9.4</v>
      </c>
      <c r="R35" s="5">
        <f t="shared" si="17"/>
        <v>93.44</v>
      </c>
      <c r="S35" s="7">
        <f t="shared" si="17"/>
        <v>0.93440000000000023</v>
      </c>
      <c r="T35" s="5">
        <f t="shared" si="17"/>
        <v>9.6333333333333329</v>
      </c>
      <c r="U35" s="5">
        <f t="shared" si="17"/>
        <v>4.5633333333333335</v>
      </c>
      <c r="V35" s="5">
        <f t="shared" si="17"/>
        <v>5</v>
      </c>
      <c r="W35" s="5">
        <f t="shared" si="17"/>
        <v>4.7033333333333323</v>
      </c>
      <c r="X35" s="5">
        <f t="shared" si="17"/>
        <v>23.9</v>
      </c>
      <c r="Y35" s="7">
        <f t="shared" si="17"/>
        <v>0.95600000000000052</v>
      </c>
      <c r="Z35" s="5">
        <f t="shared" si="17"/>
        <v>76.766666666666666</v>
      </c>
      <c r="AA35" s="7">
        <f t="shared" si="17"/>
        <v>0.90313725490196062</v>
      </c>
      <c r="AB35" s="5">
        <f t="shared" si="17"/>
        <v>59.916666666666664</v>
      </c>
      <c r="AC35" s="7">
        <f t="shared" si="17"/>
        <v>115.77844444444455</v>
      </c>
      <c r="AD35" s="5">
        <f t="shared" si="17"/>
        <v>51.4</v>
      </c>
      <c r="AE35" s="7">
        <f t="shared" si="17"/>
        <v>0.79076923076923067</v>
      </c>
      <c r="AF35" s="10">
        <f t="shared" si="17"/>
        <v>188.08333333333334</v>
      </c>
      <c r="AG35" s="7">
        <f t="shared" si="17"/>
        <v>0.83592592592592585</v>
      </c>
      <c r="AH35" s="7"/>
      <c r="AI35" s="11">
        <f t="shared" si="17"/>
        <v>305.4233333333334</v>
      </c>
      <c r="AJ35" s="9">
        <f t="shared" si="17"/>
        <v>0.87263809523809521</v>
      </c>
    </row>
    <row r="36" spans="1:36" s="1" customFormat="1" ht="15.6">
      <c r="A36" s="5" t="s">
        <v>61</v>
      </c>
      <c r="B36" s="5">
        <f t="shared" ref="B36:AG36" si="18">MEDIAN(B3:B32)</f>
        <v>9.4</v>
      </c>
      <c r="C36" s="5">
        <f t="shared" si="18"/>
        <v>9.5</v>
      </c>
      <c r="D36" s="5">
        <f t="shared" si="18"/>
        <v>9.6</v>
      </c>
      <c r="E36" s="5">
        <f t="shared" si="18"/>
        <v>28.5</v>
      </c>
      <c r="F36" s="7">
        <f t="shared" si="18"/>
        <v>0.95</v>
      </c>
      <c r="G36" s="5">
        <f t="shared" si="18"/>
        <v>9.3000000000000007</v>
      </c>
      <c r="H36" s="5">
        <f t="shared" si="18"/>
        <v>9.5</v>
      </c>
      <c r="I36" s="5">
        <f t="shared" si="18"/>
        <v>9.6999999999999993</v>
      </c>
      <c r="J36" s="5">
        <f t="shared" si="18"/>
        <v>28.5</v>
      </c>
      <c r="K36" s="7">
        <f t="shared" si="18"/>
        <v>0.95</v>
      </c>
      <c r="L36" s="5">
        <f t="shared" si="18"/>
        <v>9.5</v>
      </c>
      <c r="M36" s="5">
        <f t="shared" si="18"/>
        <v>9.1</v>
      </c>
      <c r="N36" s="5">
        <f t="shared" si="18"/>
        <v>9.4</v>
      </c>
      <c r="O36" s="5">
        <f t="shared" si="18"/>
        <v>27.9</v>
      </c>
      <c r="P36" s="7">
        <f t="shared" si="18"/>
        <v>0.92999999999999994</v>
      </c>
      <c r="Q36" s="5">
        <f t="shared" si="18"/>
        <v>9.6</v>
      </c>
      <c r="R36" s="5">
        <f t="shared" si="18"/>
        <v>94.3</v>
      </c>
      <c r="S36" s="7">
        <f t="shared" si="18"/>
        <v>0.94299999999999995</v>
      </c>
      <c r="T36" s="5">
        <f t="shared" si="18"/>
        <v>10</v>
      </c>
      <c r="U36" s="5">
        <f t="shared" si="18"/>
        <v>4.5</v>
      </c>
      <c r="V36" s="5">
        <f t="shared" si="18"/>
        <v>5</v>
      </c>
      <c r="W36" s="5">
        <f t="shared" si="18"/>
        <v>4.8</v>
      </c>
      <c r="X36" s="5">
        <f t="shared" si="18"/>
        <v>24.15</v>
      </c>
      <c r="Y36" s="7">
        <f t="shared" si="18"/>
        <v>0.96599999999999997</v>
      </c>
      <c r="Z36" s="12">
        <f>MEDIAN(Z3:Z32)</f>
        <v>77</v>
      </c>
      <c r="AA36" s="7">
        <f t="shared" si="18"/>
        <v>0.90588235294117647</v>
      </c>
      <c r="AB36" s="12">
        <f t="shared" si="18"/>
        <v>61.5</v>
      </c>
      <c r="AC36" s="7">
        <f t="shared" si="18"/>
        <v>0.82</v>
      </c>
      <c r="AD36" s="12">
        <f t="shared" si="18"/>
        <v>55</v>
      </c>
      <c r="AE36" s="7">
        <f t="shared" si="18"/>
        <v>0.84615384615384615</v>
      </c>
      <c r="AF36" s="5">
        <f t="shared" si="18"/>
        <v>191.25</v>
      </c>
      <c r="AG36" s="7">
        <f t="shared" si="18"/>
        <v>0.85000000000000009</v>
      </c>
      <c r="AH36" s="5"/>
      <c r="AI36" s="6">
        <f>MEDIAN(AI3:AI32)</f>
        <v>310.14999999999998</v>
      </c>
      <c r="AJ36" s="9">
        <f>MEDIAN(AJ3:AJ32)</f>
        <v>0.88614285714285712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A6" sqref="A6"/>
    </sheetView>
  </sheetViews>
  <sheetFormatPr defaultColWidth="11.44140625" defaultRowHeight="13.2"/>
  <cols>
    <col min="1" max="1" width="16.109375" customWidth="1"/>
  </cols>
  <sheetData>
    <row r="2" spans="1:2">
      <c r="A2" t="s">
        <v>90</v>
      </c>
      <c r="B2" s="3">
        <v>0.97199999999999998</v>
      </c>
    </row>
    <row r="3" spans="1:2">
      <c r="A3" t="s">
        <v>82</v>
      </c>
      <c r="B3" s="3">
        <v>0.96330000000000005</v>
      </c>
    </row>
    <row r="4" spans="1:2">
      <c r="A4" t="s">
        <v>83</v>
      </c>
      <c r="B4" s="3">
        <v>0.95</v>
      </c>
    </row>
    <row r="5" spans="1:2">
      <c r="A5" t="s">
        <v>88</v>
      </c>
      <c r="B5" s="3">
        <v>0.93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6" sqref="B6"/>
    </sheetView>
  </sheetViews>
  <sheetFormatPr defaultColWidth="11.44140625" defaultRowHeight="13.2"/>
  <sheetData>
    <row r="2" spans="1:2">
      <c r="A2" t="s">
        <v>82</v>
      </c>
      <c r="B2" s="3">
        <v>0.96330000000000005</v>
      </c>
    </row>
    <row r="3" spans="1:2">
      <c r="A3" t="s">
        <v>78</v>
      </c>
      <c r="B3" s="3">
        <v>0.90590000000000004</v>
      </c>
    </row>
    <row r="4" spans="1:2">
      <c r="A4" t="s">
        <v>83</v>
      </c>
      <c r="B4" s="3">
        <v>0.95</v>
      </c>
    </row>
    <row r="5" spans="1:2">
      <c r="A5" t="s">
        <v>77</v>
      </c>
      <c r="B5" s="3">
        <v>0.82</v>
      </c>
    </row>
    <row r="6" spans="1:2">
      <c r="A6" t="s">
        <v>88</v>
      </c>
      <c r="B6" s="3">
        <v>0.93</v>
      </c>
    </row>
    <row r="7" spans="1:2">
      <c r="A7" t="s">
        <v>89</v>
      </c>
      <c r="B7" s="3">
        <v>0.86150000000000004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ColWidth="11.44140625" defaultRowHeight="13.2"/>
  <sheetData>
    <row r="1" spans="1:5">
      <c r="B1" t="s">
        <v>62</v>
      </c>
      <c r="C1" t="s">
        <v>63</v>
      </c>
      <c r="D1" t="s">
        <v>64</v>
      </c>
      <c r="E1" t="s">
        <v>65</v>
      </c>
    </row>
    <row r="2" spans="1:5">
      <c r="A2" t="s">
        <v>54</v>
      </c>
      <c r="B2" s="2">
        <v>0.93440000000000001</v>
      </c>
      <c r="C2" s="3">
        <v>0.95599999999999996</v>
      </c>
      <c r="D2" s="3">
        <v>0.83589999999999998</v>
      </c>
      <c r="E2" s="3">
        <v>0.8861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ColWidth="11.44140625" defaultRowHeight="13.2"/>
  <cols>
    <col min="1" max="4" width="11.44140625" customWidth="1"/>
    <col min="5" max="5" width="10.33203125" customWidth="1"/>
  </cols>
  <sheetData>
    <row r="1" spans="1:5">
      <c r="B1" t="s">
        <v>71</v>
      </c>
      <c r="C1" t="s">
        <v>72</v>
      </c>
      <c r="D1" t="s">
        <v>73</v>
      </c>
      <c r="E1" t="s">
        <v>74</v>
      </c>
    </row>
    <row r="2" spans="1:5">
      <c r="A2" t="s">
        <v>54</v>
      </c>
      <c r="B2" s="3">
        <v>0.94</v>
      </c>
      <c r="C2" s="3">
        <v>0.93669999999999998</v>
      </c>
      <c r="D2" s="3">
        <v>0.92469999999999997</v>
      </c>
      <c r="E2" s="3">
        <v>0.93440000000000001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ColWidth="11.44140625" defaultRowHeight="13.2"/>
  <cols>
    <col min="1" max="1" width="11.44140625" customWidth="1"/>
    <col min="2" max="2" width="11.5546875" customWidth="1"/>
    <col min="3" max="3" width="12.88671875" customWidth="1"/>
    <col min="4" max="4" width="11.44140625" bestFit="1" customWidth="1"/>
    <col min="5" max="5" width="11.88671875" bestFit="1" customWidth="1"/>
    <col min="6" max="7" width="14.109375" customWidth="1"/>
  </cols>
  <sheetData>
    <row r="1" spans="1:9">
      <c r="B1" t="s">
        <v>82</v>
      </c>
      <c r="C1" t="s">
        <v>78</v>
      </c>
      <c r="D1" t="s">
        <v>83</v>
      </c>
      <c r="E1" t="s">
        <v>77</v>
      </c>
      <c r="F1" t="s">
        <v>84</v>
      </c>
      <c r="G1" t="s">
        <v>76</v>
      </c>
      <c r="H1" t="s">
        <v>85</v>
      </c>
      <c r="I1" t="s">
        <v>86</v>
      </c>
    </row>
    <row r="2" spans="1:9">
      <c r="A2" t="s">
        <v>75</v>
      </c>
      <c r="B2" s="3">
        <v>0.94</v>
      </c>
      <c r="C2" s="3">
        <v>0.90310000000000001</v>
      </c>
      <c r="D2" s="3">
        <v>0.93669999999999998</v>
      </c>
      <c r="E2" s="3">
        <v>0.79890000000000005</v>
      </c>
      <c r="F2" s="3">
        <v>0.92469999999999997</v>
      </c>
      <c r="G2" s="3">
        <v>0.79079999999999995</v>
      </c>
      <c r="H2" s="3">
        <v>0.93440000000000001</v>
      </c>
      <c r="I2" s="3">
        <v>0.83589999999999998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ColWidth="11.44140625" defaultRowHeight="13.2"/>
  <cols>
    <col min="1" max="1" width="12.5546875" customWidth="1"/>
  </cols>
  <sheetData>
    <row r="1" spans="1:5">
      <c r="B1" t="s">
        <v>62</v>
      </c>
      <c r="C1" t="s">
        <v>63</v>
      </c>
      <c r="D1" t="s">
        <v>64</v>
      </c>
      <c r="E1" t="s">
        <v>65</v>
      </c>
    </row>
    <row r="2" spans="1:5">
      <c r="A2" t="s">
        <v>30</v>
      </c>
      <c r="B2" s="3">
        <v>0.94699999999999995</v>
      </c>
      <c r="C2" s="3">
        <v>0.97199999999999998</v>
      </c>
      <c r="D2" s="3">
        <v>0.86439999999999995</v>
      </c>
      <c r="E2" s="3">
        <v>0.89570000000000005</v>
      </c>
    </row>
    <row r="3" spans="1:5">
      <c r="A3" t="s">
        <v>87</v>
      </c>
      <c r="B3" s="3">
        <v>0.93440000000000001</v>
      </c>
      <c r="C3" s="3">
        <v>0.95599999999999996</v>
      </c>
      <c r="D3" s="3">
        <v>0.83589999999999998</v>
      </c>
      <c r="E3" s="3">
        <v>0.87260000000000004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4140625" defaultRowHeight="13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Sheet1</vt:lpstr>
      <vt:lpstr>Sheet7</vt:lpstr>
      <vt:lpstr>Sheet6</vt:lpstr>
      <vt:lpstr>Sheet2</vt:lpstr>
      <vt:lpstr>Sheet3</vt:lpstr>
      <vt:lpstr>Sheet4</vt:lpstr>
      <vt:lpstr>Sheet5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Chart2</vt:lpstr>
      <vt:lpstr>Chart4</vt:lpstr>
      <vt:lpstr>Chart5</vt:lpstr>
      <vt:lpstr>Chart7</vt:lpstr>
      <vt:lpstr>Chart1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Stofflett</dc:creator>
  <cp:lastModifiedBy>Aniket Gupta</cp:lastModifiedBy>
  <cp:lastPrinted>2003-02-06T16:58:59Z</cp:lastPrinted>
  <dcterms:created xsi:type="dcterms:W3CDTF">2003-01-21T20:24:17Z</dcterms:created>
  <dcterms:modified xsi:type="dcterms:W3CDTF">2024-02-03T22:19:40Z</dcterms:modified>
</cp:coreProperties>
</file>