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SEEDED\"/>
    </mc:Choice>
  </mc:AlternateContent>
  <xr:revisionPtr revIDLastSave="0" documentId="8_{B517124D-B73E-4D62-8913-90F5F0A3ACBE}" xr6:coauthVersionLast="47" xr6:coauthVersionMax="47" xr10:uidLastSave="{00000000-0000-0000-0000-000000000000}"/>
  <bookViews>
    <workbookView xWindow="3348" yWindow="3348" windowWidth="17280" windowHeight="8880" tabRatio="728"/>
  </bookViews>
  <sheets>
    <sheet name="M Noon" sheetId="1" r:id="rId1"/>
    <sheet name="M 1 p.m." sheetId="2" r:id="rId2"/>
    <sheet name="M 2 p.m." sheetId="3" r:id="rId3"/>
    <sheet name="W 1 p.m." sheetId="4" r:id="rId4"/>
    <sheet name="W 2 p.m." sheetId="5" r:id="rId5"/>
    <sheet name="F Noon" sheetId="6" r:id="rId6"/>
    <sheet name="F 1 p.m." sheetId="7" r:id="rId7"/>
  </sheets>
  <definedNames>
    <definedName name="Labtest1">#REF!</definedName>
    <definedName name="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9" i="1" l="1"/>
  <c r="N40" i="1"/>
  <c r="N41" i="1"/>
  <c r="O7" i="7"/>
  <c r="O8" i="7"/>
  <c r="O9" i="7"/>
  <c r="O40" i="7" s="1"/>
  <c r="O10" i="7"/>
  <c r="O11" i="7"/>
  <c r="O12" i="7"/>
  <c r="O13" i="7"/>
  <c r="O14" i="7"/>
  <c r="P14" i="7" s="1"/>
  <c r="O15" i="7"/>
  <c r="O16" i="7"/>
  <c r="O17" i="7"/>
  <c r="P17" i="7" s="1"/>
  <c r="O18" i="7"/>
  <c r="O19" i="7"/>
  <c r="O20" i="7"/>
  <c r="O21" i="7"/>
  <c r="O22" i="7"/>
  <c r="O23" i="7"/>
  <c r="O24" i="7"/>
  <c r="O25" i="7"/>
  <c r="P25" i="7" s="1"/>
  <c r="O26" i="7"/>
  <c r="O27" i="7"/>
  <c r="O28" i="7"/>
  <c r="O29" i="7"/>
  <c r="O30" i="7"/>
  <c r="O31" i="7"/>
  <c r="O6" i="7"/>
  <c r="A28" i="7"/>
  <c r="A16" i="7"/>
  <c r="A31" i="7"/>
  <c r="A19" i="7"/>
  <c r="E38" i="7"/>
  <c r="O38" i="7" s="1"/>
  <c r="F38" i="7"/>
  <c r="D39" i="7"/>
  <c r="E39" i="7"/>
  <c r="F39" i="7"/>
  <c r="G39" i="7"/>
  <c r="H39" i="7"/>
  <c r="I39" i="7"/>
  <c r="J39" i="7"/>
  <c r="K39" i="7"/>
  <c r="L39" i="7"/>
  <c r="M39" i="7"/>
  <c r="D40" i="7"/>
  <c r="E40" i="7"/>
  <c r="F40" i="7"/>
  <c r="G40" i="7"/>
  <c r="H40" i="7"/>
  <c r="I40" i="7"/>
  <c r="J40" i="7"/>
  <c r="K40" i="7"/>
  <c r="L40" i="7"/>
  <c r="M40" i="7"/>
  <c r="D41" i="7"/>
  <c r="E41" i="7"/>
  <c r="F41" i="7"/>
  <c r="G41" i="7"/>
  <c r="H41" i="7"/>
  <c r="I41" i="7"/>
  <c r="J41" i="7"/>
  <c r="K41" i="7"/>
  <c r="L41" i="7"/>
  <c r="M41" i="7"/>
  <c r="B41" i="7"/>
  <c r="B40" i="7"/>
  <c r="B39" i="7"/>
  <c r="D3" i="7"/>
  <c r="E3" i="7"/>
  <c r="D4" i="7"/>
  <c r="E4" i="7"/>
  <c r="F4" i="7"/>
  <c r="O4" i="7"/>
  <c r="O5" i="7"/>
  <c r="P5" i="7"/>
  <c r="F38" i="6"/>
  <c r="O38" i="6" s="1"/>
  <c r="O7" i="6"/>
  <c r="O8" i="6"/>
  <c r="O39" i="6" s="1"/>
  <c r="O9" i="6"/>
  <c r="O10" i="6"/>
  <c r="O11" i="6"/>
  <c r="O12" i="6"/>
  <c r="O13" i="6"/>
  <c r="O14" i="6"/>
  <c r="O15" i="6"/>
  <c r="O16" i="6"/>
  <c r="P16" i="6" s="1"/>
  <c r="O17" i="6"/>
  <c r="O18" i="6"/>
  <c r="O19" i="6"/>
  <c r="O20" i="6"/>
  <c r="O21" i="6"/>
  <c r="O22" i="6"/>
  <c r="O23" i="6"/>
  <c r="O24" i="6"/>
  <c r="P24" i="6" s="1"/>
  <c r="O25" i="6"/>
  <c r="O26" i="6"/>
  <c r="O27" i="6"/>
  <c r="O28" i="6"/>
  <c r="O6" i="6"/>
  <c r="A13" i="6"/>
  <c r="A19" i="6"/>
  <c r="E40" i="6"/>
  <c r="E39" i="6"/>
  <c r="B39" i="6"/>
  <c r="D39" i="6"/>
  <c r="F39" i="6"/>
  <c r="G39" i="6"/>
  <c r="H39" i="6"/>
  <c r="I39" i="6"/>
  <c r="J39" i="6"/>
  <c r="K39" i="6"/>
  <c r="L39" i="6"/>
  <c r="M39" i="6"/>
  <c r="D40" i="6"/>
  <c r="F40" i="6"/>
  <c r="G40" i="6"/>
  <c r="H40" i="6"/>
  <c r="I40" i="6"/>
  <c r="J40" i="6"/>
  <c r="K40" i="6"/>
  <c r="L40" i="6"/>
  <c r="M40" i="6"/>
  <c r="D41" i="6"/>
  <c r="E41" i="6"/>
  <c r="F41" i="6"/>
  <c r="G41" i="6"/>
  <c r="H41" i="6"/>
  <c r="I41" i="6"/>
  <c r="J41" i="6"/>
  <c r="K41" i="6"/>
  <c r="L41" i="6"/>
  <c r="M41" i="6"/>
  <c r="B41" i="6"/>
  <c r="B40" i="6"/>
  <c r="D3" i="6"/>
  <c r="E3" i="6"/>
  <c r="D4" i="6"/>
  <c r="E4" i="6"/>
  <c r="F4" i="6"/>
  <c r="O4" i="6"/>
  <c r="O5" i="6"/>
  <c r="P5" i="6"/>
  <c r="O7" i="2"/>
  <c r="O8" i="2"/>
  <c r="O9" i="2"/>
  <c r="O10" i="2"/>
  <c r="O11" i="2"/>
  <c r="O12" i="2"/>
  <c r="O40" i="2" s="1"/>
  <c r="O13" i="2"/>
  <c r="O14" i="2"/>
  <c r="O15" i="2"/>
  <c r="O16" i="2"/>
  <c r="O17" i="2"/>
  <c r="P17" i="2" s="1"/>
  <c r="O18" i="2"/>
  <c r="O19" i="2"/>
  <c r="O20" i="2"/>
  <c r="P20" i="2" s="1"/>
  <c r="O21" i="2"/>
  <c r="O22" i="2"/>
  <c r="P22" i="2" s="1"/>
  <c r="O23" i="2"/>
  <c r="O24" i="2"/>
  <c r="O25" i="2"/>
  <c r="O26" i="2"/>
  <c r="O27" i="2"/>
  <c r="O28" i="2"/>
  <c r="P28" i="2" s="1"/>
  <c r="O29" i="2"/>
  <c r="O30" i="2"/>
  <c r="O31" i="2"/>
  <c r="O32" i="2"/>
  <c r="O33" i="2"/>
  <c r="O34" i="2"/>
  <c r="O35" i="2"/>
  <c r="O36" i="2"/>
  <c r="O6" i="2"/>
  <c r="P6" i="2" s="1"/>
  <c r="A23" i="2"/>
  <c r="A15" i="2"/>
  <c r="E38" i="2"/>
  <c r="O38" i="2" s="1"/>
  <c r="F38" i="2"/>
  <c r="D39" i="2"/>
  <c r="E39" i="2"/>
  <c r="F39" i="2"/>
  <c r="G39" i="2"/>
  <c r="H39" i="2"/>
  <c r="I39" i="2"/>
  <c r="J39" i="2"/>
  <c r="K39" i="2"/>
  <c r="L39" i="2"/>
  <c r="M39" i="2"/>
  <c r="D40" i="2"/>
  <c r="E40" i="2"/>
  <c r="F40" i="2"/>
  <c r="G40" i="2"/>
  <c r="H40" i="2"/>
  <c r="I40" i="2"/>
  <c r="J40" i="2"/>
  <c r="K40" i="2"/>
  <c r="L40" i="2"/>
  <c r="M40" i="2"/>
  <c r="D41" i="2"/>
  <c r="E41" i="2"/>
  <c r="F41" i="2"/>
  <c r="G41" i="2"/>
  <c r="H41" i="2"/>
  <c r="I41" i="2"/>
  <c r="J41" i="2"/>
  <c r="K41" i="2"/>
  <c r="L41" i="2"/>
  <c r="M41" i="2"/>
  <c r="B41" i="2"/>
  <c r="B40" i="2"/>
  <c r="B39" i="2"/>
  <c r="E4" i="2"/>
  <c r="D4" i="2"/>
  <c r="O5" i="2"/>
  <c r="P5" i="2"/>
  <c r="D3" i="2"/>
  <c r="E3" i="2"/>
  <c r="F4" i="2"/>
  <c r="O4" i="2"/>
  <c r="O7" i="3"/>
  <c r="O41" i="3" s="1"/>
  <c r="O8" i="3"/>
  <c r="O9" i="3"/>
  <c r="P9" i="3" s="1"/>
  <c r="O10" i="3"/>
  <c r="O11" i="3"/>
  <c r="O12" i="3"/>
  <c r="O40" i="3" s="1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6" i="3"/>
  <c r="O39" i="3" s="1"/>
  <c r="A21" i="3"/>
  <c r="A7" i="3"/>
  <c r="E38" i="3"/>
  <c r="O38" i="3" s="1"/>
  <c r="F38" i="3"/>
  <c r="D39" i="3"/>
  <c r="E39" i="3"/>
  <c r="F39" i="3"/>
  <c r="G39" i="3"/>
  <c r="H39" i="3"/>
  <c r="I39" i="3"/>
  <c r="J39" i="3"/>
  <c r="K39" i="3"/>
  <c r="L39" i="3"/>
  <c r="M39" i="3"/>
  <c r="D40" i="3"/>
  <c r="E40" i="3"/>
  <c r="F40" i="3"/>
  <c r="G40" i="3"/>
  <c r="H40" i="3"/>
  <c r="I40" i="3"/>
  <c r="J40" i="3"/>
  <c r="K40" i="3"/>
  <c r="L40" i="3"/>
  <c r="M40" i="3"/>
  <c r="D41" i="3"/>
  <c r="E41" i="3"/>
  <c r="F41" i="3"/>
  <c r="G41" i="3"/>
  <c r="H41" i="3"/>
  <c r="I41" i="3"/>
  <c r="J41" i="3"/>
  <c r="K41" i="3"/>
  <c r="L41" i="3"/>
  <c r="M41" i="3"/>
  <c r="B41" i="3"/>
  <c r="B40" i="3"/>
  <c r="B39" i="3"/>
  <c r="F4" i="3"/>
  <c r="O4" i="3"/>
  <c r="D3" i="3"/>
  <c r="E3" i="3"/>
  <c r="D4" i="3"/>
  <c r="E4" i="3"/>
  <c r="O5" i="3"/>
  <c r="P5" i="3"/>
  <c r="O7" i="1"/>
  <c r="O8" i="1"/>
  <c r="O9" i="1"/>
  <c r="O10" i="1"/>
  <c r="O11" i="1"/>
  <c r="P11" i="1" s="1"/>
  <c r="O12" i="1"/>
  <c r="O13" i="1"/>
  <c r="O14" i="1"/>
  <c r="O15" i="1"/>
  <c r="O16" i="1"/>
  <c r="O17" i="1"/>
  <c r="O18" i="1"/>
  <c r="O19" i="1"/>
  <c r="P19" i="1" s="1"/>
  <c r="O20" i="1"/>
  <c r="O21" i="1"/>
  <c r="P21" i="1" s="1"/>
  <c r="O22" i="1"/>
  <c r="O23" i="1"/>
  <c r="O24" i="1"/>
  <c r="O25" i="1"/>
  <c r="O26" i="1"/>
  <c r="O27" i="1"/>
  <c r="P27" i="1" s="1"/>
  <c r="O28" i="1"/>
  <c r="O29" i="1"/>
  <c r="O30" i="1"/>
  <c r="O31" i="1"/>
  <c r="O32" i="1"/>
  <c r="O33" i="1"/>
  <c r="O34" i="1"/>
  <c r="O35" i="1"/>
  <c r="P35" i="1" s="1"/>
  <c r="O36" i="1"/>
  <c r="O6" i="1"/>
  <c r="O41" i="1" s="1"/>
  <c r="A36" i="1"/>
  <c r="A34" i="1"/>
  <c r="A23" i="1"/>
  <c r="A21" i="1"/>
  <c r="A15" i="1"/>
  <c r="A6" i="1"/>
  <c r="C40" i="1"/>
  <c r="C39" i="1"/>
  <c r="D39" i="1"/>
  <c r="E39" i="1"/>
  <c r="F39" i="1"/>
  <c r="G39" i="1"/>
  <c r="H39" i="1"/>
  <c r="I39" i="1"/>
  <c r="J39" i="1"/>
  <c r="K39" i="1"/>
  <c r="L39" i="1"/>
  <c r="M39" i="1"/>
  <c r="D40" i="1"/>
  <c r="E40" i="1"/>
  <c r="F40" i="1"/>
  <c r="G40" i="1"/>
  <c r="H40" i="1"/>
  <c r="I40" i="1"/>
  <c r="J40" i="1"/>
  <c r="K40" i="1"/>
  <c r="L40" i="1"/>
  <c r="M40" i="1"/>
  <c r="D41" i="1"/>
  <c r="E41" i="1"/>
  <c r="F41" i="1"/>
  <c r="G41" i="1"/>
  <c r="H41" i="1"/>
  <c r="I41" i="1"/>
  <c r="J41" i="1"/>
  <c r="K41" i="1"/>
  <c r="L41" i="1"/>
  <c r="M41" i="1"/>
  <c r="B41" i="1"/>
  <c r="B40" i="1"/>
  <c r="B39" i="1"/>
  <c r="O38" i="1"/>
  <c r="P16" i="1" s="1"/>
  <c r="P14" i="1"/>
  <c r="P29" i="1"/>
  <c r="P22" i="1"/>
  <c r="O7" i="4"/>
  <c r="O8" i="4"/>
  <c r="O40" i="4" s="1"/>
  <c r="O9" i="4"/>
  <c r="O10" i="4"/>
  <c r="P10" i="4" s="1"/>
  <c r="O11" i="4"/>
  <c r="O12" i="4"/>
  <c r="O13" i="4"/>
  <c r="O14" i="4"/>
  <c r="O15" i="4"/>
  <c r="O16" i="4"/>
  <c r="P16" i="4" s="1"/>
  <c r="O17" i="4"/>
  <c r="O18" i="4"/>
  <c r="P18" i="4" s="1"/>
  <c r="O19" i="4"/>
  <c r="O20" i="4"/>
  <c r="O21" i="4"/>
  <c r="O22" i="4"/>
  <c r="O23" i="4"/>
  <c r="O24" i="4"/>
  <c r="P24" i="4" s="1"/>
  <c r="O25" i="4"/>
  <c r="O26" i="4"/>
  <c r="P26" i="4" s="1"/>
  <c r="O27" i="4"/>
  <c r="O28" i="4"/>
  <c r="O29" i="4"/>
  <c r="O30" i="4"/>
  <c r="O31" i="4"/>
  <c r="O32" i="4"/>
  <c r="O33" i="4"/>
  <c r="O34" i="4"/>
  <c r="O35" i="4"/>
  <c r="O36" i="4"/>
  <c r="O6" i="4"/>
  <c r="E38" i="4"/>
  <c r="F38" i="4"/>
  <c r="O38" i="4"/>
  <c r="P20" i="4" s="1"/>
  <c r="D39" i="4"/>
  <c r="E39" i="4"/>
  <c r="F39" i="4"/>
  <c r="G39" i="4"/>
  <c r="H39" i="4"/>
  <c r="I39" i="4"/>
  <c r="J39" i="4"/>
  <c r="K39" i="4"/>
  <c r="L39" i="4"/>
  <c r="M39" i="4"/>
  <c r="D40" i="4"/>
  <c r="E40" i="4"/>
  <c r="F40" i="4"/>
  <c r="G40" i="4"/>
  <c r="H40" i="4"/>
  <c r="I40" i="4"/>
  <c r="J40" i="4"/>
  <c r="K40" i="4"/>
  <c r="L40" i="4"/>
  <c r="M40" i="4"/>
  <c r="D41" i="4"/>
  <c r="E41" i="4"/>
  <c r="F41" i="4"/>
  <c r="G41" i="4"/>
  <c r="H41" i="4"/>
  <c r="I41" i="4"/>
  <c r="J41" i="4"/>
  <c r="K41" i="4"/>
  <c r="L41" i="4"/>
  <c r="M41" i="4"/>
  <c r="B41" i="4"/>
  <c r="B40" i="4"/>
  <c r="B39" i="4"/>
  <c r="E3" i="4"/>
  <c r="E4" i="4"/>
  <c r="F4" i="4"/>
  <c r="O4" i="4"/>
  <c r="O5" i="4"/>
  <c r="P5" i="4"/>
  <c r="D4" i="4"/>
  <c r="D3" i="4"/>
  <c r="P29" i="4"/>
  <c r="P14" i="4"/>
  <c r="P11" i="4"/>
  <c r="O7" i="5"/>
  <c r="O8" i="5"/>
  <c r="O9" i="5"/>
  <c r="O10" i="5"/>
  <c r="O40" i="5" s="1"/>
  <c r="O11" i="5"/>
  <c r="O12" i="5"/>
  <c r="P12" i="5" s="1"/>
  <c r="O13" i="5"/>
  <c r="O14" i="5"/>
  <c r="O15" i="5"/>
  <c r="O16" i="5"/>
  <c r="O17" i="5"/>
  <c r="O18" i="5"/>
  <c r="P18" i="5" s="1"/>
  <c r="O19" i="5"/>
  <c r="O20" i="5"/>
  <c r="P20" i="5" s="1"/>
  <c r="O21" i="5"/>
  <c r="O22" i="5"/>
  <c r="O23" i="5"/>
  <c r="O24" i="5"/>
  <c r="O25" i="5"/>
  <c r="O26" i="5"/>
  <c r="O27" i="5"/>
  <c r="O28" i="5"/>
  <c r="O29" i="5"/>
  <c r="O6" i="5"/>
  <c r="C40" i="5"/>
  <c r="C39" i="5"/>
  <c r="E38" i="5"/>
  <c r="O38" i="5" s="1"/>
  <c r="F38" i="5"/>
  <c r="A19" i="5"/>
  <c r="A7" i="5"/>
  <c r="A11" i="5"/>
  <c r="A26" i="5"/>
  <c r="A15" i="5"/>
  <c r="O39" i="5"/>
  <c r="D39" i="5"/>
  <c r="E39" i="5"/>
  <c r="F39" i="5"/>
  <c r="G39" i="5"/>
  <c r="H39" i="5"/>
  <c r="I39" i="5"/>
  <c r="J39" i="5"/>
  <c r="K39" i="5"/>
  <c r="L39" i="5"/>
  <c r="M39" i="5"/>
  <c r="D40" i="5"/>
  <c r="E40" i="5"/>
  <c r="F40" i="5"/>
  <c r="G40" i="5"/>
  <c r="H40" i="5"/>
  <c r="I40" i="5"/>
  <c r="J40" i="5"/>
  <c r="K40" i="5"/>
  <c r="L40" i="5"/>
  <c r="M40" i="5"/>
  <c r="D41" i="5"/>
  <c r="E41" i="5"/>
  <c r="F41" i="5"/>
  <c r="G41" i="5"/>
  <c r="H41" i="5"/>
  <c r="I41" i="5"/>
  <c r="J41" i="5"/>
  <c r="K41" i="5"/>
  <c r="L41" i="5"/>
  <c r="M41" i="5"/>
  <c r="O41" i="5"/>
  <c r="B41" i="5"/>
  <c r="B40" i="5"/>
  <c r="B39" i="5"/>
  <c r="E3" i="5"/>
  <c r="E4" i="5"/>
  <c r="F4" i="5"/>
  <c r="O4" i="5"/>
  <c r="D3" i="5"/>
  <c r="D4" i="5"/>
  <c r="O5" i="5"/>
  <c r="P5" i="5"/>
  <c r="P8" i="3" l="1"/>
  <c r="P21" i="3"/>
  <c r="P7" i="3"/>
  <c r="P13" i="3"/>
  <c r="P26" i="3"/>
  <c r="P11" i="3"/>
  <c r="P19" i="3"/>
  <c r="P14" i="3"/>
  <c r="P18" i="3"/>
  <c r="P6" i="3"/>
  <c r="P24" i="3"/>
  <c r="P10" i="3"/>
  <c r="P25" i="3"/>
  <c r="P17" i="3"/>
  <c r="P30" i="3"/>
  <c r="P15" i="3"/>
  <c r="P16" i="3"/>
  <c r="P29" i="3"/>
  <c r="P27" i="3"/>
  <c r="P12" i="1"/>
  <c r="P23" i="6"/>
  <c r="P18" i="6"/>
  <c r="P21" i="6"/>
  <c r="P15" i="6"/>
  <c r="P7" i="7"/>
  <c r="P25" i="6"/>
  <c r="P22" i="6"/>
  <c r="P27" i="6"/>
  <c r="P7" i="6"/>
  <c r="P20" i="6"/>
  <c r="P17" i="6"/>
  <c r="P19" i="6"/>
  <c r="P9" i="6"/>
  <c r="P14" i="6"/>
  <c r="P11" i="6"/>
  <c r="P23" i="3"/>
  <c r="P6" i="6"/>
  <c r="P13" i="6"/>
  <c r="P22" i="3"/>
  <c r="P28" i="6"/>
  <c r="P12" i="6"/>
  <c r="P16" i="7"/>
  <c r="P31" i="7"/>
  <c r="P19" i="7"/>
  <c r="P22" i="7"/>
  <c r="P10" i="7"/>
  <c r="P28" i="7"/>
  <c r="P6" i="7"/>
  <c r="P23" i="7"/>
  <c r="P26" i="7"/>
  <c r="P11" i="7"/>
  <c r="P12" i="7"/>
  <c r="P18" i="7"/>
  <c r="P20" i="7"/>
  <c r="P24" i="7"/>
  <c r="P30" i="7"/>
  <c r="P27" i="7"/>
  <c r="P8" i="7"/>
  <c r="P15" i="7"/>
  <c r="P29" i="7"/>
  <c r="P21" i="7"/>
  <c r="P13" i="7"/>
  <c r="P8" i="5"/>
  <c r="P15" i="5"/>
  <c r="P14" i="5"/>
  <c r="P7" i="5"/>
  <c r="P22" i="5"/>
  <c r="P17" i="5"/>
  <c r="P21" i="5"/>
  <c r="P9" i="5"/>
  <c r="P6" i="5"/>
  <c r="P24" i="5"/>
  <c r="P29" i="5"/>
  <c r="P16" i="5"/>
  <c r="P23" i="5"/>
  <c r="P11" i="5"/>
  <c r="P13" i="5"/>
  <c r="P25" i="5"/>
  <c r="P19" i="5"/>
  <c r="P28" i="5"/>
  <c r="P26" i="5"/>
  <c r="P28" i="3"/>
  <c r="P20" i="3"/>
  <c r="P25" i="2"/>
  <c r="P15" i="2"/>
  <c r="P19" i="2"/>
  <c r="P26" i="2"/>
  <c r="P21" i="2"/>
  <c r="P27" i="2"/>
  <c r="P9" i="2"/>
  <c r="P14" i="2"/>
  <c r="P11" i="2"/>
  <c r="P18" i="2"/>
  <c r="P8" i="2"/>
  <c r="P7" i="2"/>
  <c r="P29" i="2"/>
  <c r="P10" i="2"/>
  <c r="P13" i="2"/>
  <c r="P23" i="2"/>
  <c r="P24" i="2"/>
  <c r="P16" i="2"/>
  <c r="P26" i="6"/>
  <c r="P10" i="6"/>
  <c r="P8" i="4"/>
  <c r="P12" i="4"/>
  <c r="P25" i="1"/>
  <c r="P17" i="4"/>
  <c r="P19" i="4"/>
  <c r="O41" i="4"/>
  <c r="O39" i="4"/>
  <c r="P28" i="1"/>
  <c r="P36" i="1"/>
  <c r="P23" i="1"/>
  <c r="O40" i="1"/>
  <c r="O41" i="6"/>
  <c r="P27" i="5"/>
  <c r="P25" i="4"/>
  <c r="P6" i="4"/>
  <c r="P6" i="1"/>
  <c r="P30" i="1"/>
  <c r="P10" i="1"/>
  <c r="O41" i="2"/>
  <c r="O39" i="2"/>
  <c r="O41" i="7"/>
  <c r="O39" i="7"/>
  <c r="P10" i="5"/>
  <c r="P21" i="4"/>
  <c r="P23" i="4"/>
  <c r="P28" i="4"/>
  <c r="P9" i="1"/>
  <c r="P31" i="1"/>
  <c r="P20" i="1"/>
  <c r="O39" i="1"/>
  <c r="P12" i="3"/>
  <c r="O40" i="6"/>
  <c r="P9" i="7"/>
  <c r="P15" i="4"/>
  <c r="P22" i="4"/>
  <c r="P27" i="4"/>
  <c r="P24" i="1"/>
  <c r="P7" i="1"/>
  <c r="P32" i="1"/>
  <c r="P8" i="1"/>
  <c r="P12" i="2"/>
  <c r="P8" i="6"/>
  <c r="P7" i="4"/>
  <c r="P13" i="4"/>
  <c r="P9" i="4"/>
  <c r="P18" i="1"/>
  <c r="P26" i="1"/>
  <c r="P33" i="1"/>
  <c r="P15" i="1"/>
  <c r="P17" i="1"/>
  <c r="P13" i="1"/>
  <c r="P34" i="1"/>
</calcChain>
</file>

<file path=xl/sharedStrings.xml><?xml version="1.0" encoding="utf-8"?>
<sst xmlns="http://schemas.openxmlformats.org/spreadsheetml/2006/main" count="232" uniqueCount="29">
  <si>
    <t>TOTAL</t>
  </si>
  <si>
    <t>ID NO.</t>
  </si>
  <si>
    <t>POINTS</t>
  </si>
  <si>
    <t>GRADE</t>
  </si>
  <si>
    <t>Letter</t>
  </si>
  <si>
    <t>on Sam</t>
  </si>
  <si>
    <t xml:space="preserve">Windows Quiz </t>
  </si>
  <si>
    <t>Web</t>
  </si>
  <si>
    <t>Assignment</t>
  </si>
  <si>
    <t>Word Quiz</t>
  </si>
  <si>
    <t>Test 1</t>
  </si>
  <si>
    <t>Word</t>
  </si>
  <si>
    <t>PowerPoint</t>
  </si>
  <si>
    <t>Quiz on Sam</t>
  </si>
  <si>
    <t>Excel Tutorial</t>
  </si>
  <si>
    <t>1 &amp; 2</t>
  </si>
  <si>
    <t>Excel Quiz</t>
  </si>
  <si>
    <t>1&amp;2 on Sam</t>
  </si>
  <si>
    <t>3&amp;4 on Sam</t>
  </si>
  <si>
    <t>3 &amp; 4</t>
  </si>
  <si>
    <t>Excel</t>
  </si>
  <si>
    <t>Hands on Test</t>
  </si>
  <si>
    <t>1/26 - 1/30</t>
  </si>
  <si>
    <t>2/2 - 2/6</t>
  </si>
  <si>
    <t>2/9 - 2/11</t>
  </si>
  <si>
    <t>2/16 - 2/20</t>
  </si>
  <si>
    <t>02/23 - 02/27</t>
  </si>
  <si>
    <t>03/01 - 03/05</t>
  </si>
  <si>
    <t>03/08 - 03/10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</si>
</sst>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0"/>
      <name val="Arial"/>
    </font>
    <font>
      <sz val="9"/>
      <name val="Tahoma"/>
      <family val="2"/>
    </font>
    <font>
      <u/>
      <sz val="9"/>
      <name val="Tahoma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/>
    <xf numFmtId="164" fontId="1" fillId="2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1" fontId="3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  <pageSetUpPr fitToPage="1"/>
  </sheetPr>
  <dimension ref="A2:P52"/>
  <sheetViews>
    <sheetView tabSelected="1" workbookViewId="0">
      <pane xSplit="1" ySplit="5" topLeftCell="J28" activePane="bottomRight" state="frozen"/>
      <selection activeCell="T38" sqref="T38"/>
      <selection pane="topRight" activeCell="T38" sqref="T38"/>
      <selection pane="bottomLeft" activeCell="T38" sqref="T38"/>
      <selection pane="bottomRight" activeCell="N40" sqref="N40"/>
    </sheetView>
  </sheetViews>
  <sheetFormatPr defaultColWidth="9.109375" defaultRowHeight="11.4" x14ac:dyDescent="0.2"/>
  <cols>
    <col min="1" max="1" width="11.6640625" style="3" customWidth="1"/>
    <col min="2" max="2" width="10.5546875" style="3" bestFit="1" customWidth="1"/>
    <col min="3" max="3" width="13.109375" style="3" bestFit="1" customWidth="1"/>
    <col min="4" max="5" width="10.44140625" style="3" bestFit="1" customWidth="1"/>
    <col min="6" max="6" width="10.44140625" style="4" bestFit="1" customWidth="1"/>
    <col min="7" max="9" width="10.44140625" style="4" customWidth="1"/>
    <col min="10" max="10" width="12.33203125" style="4" bestFit="1" customWidth="1"/>
    <col min="11" max="11" width="11.44140625" style="4" bestFit="1" customWidth="1"/>
    <col min="12" max="13" width="12.109375" style="4" bestFit="1" customWidth="1"/>
    <col min="14" max="14" width="12.44140625" style="4" bestFit="1" customWidth="1"/>
    <col min="15" max="16384" width="9.109375" style="4"/>
  </cols>
  <sheetData>
    <row r="2" spans="1:16" x14ac:dyDescent="0.2">
      <c r="F2" s="3"/>
      <c r="G2" s="3"/>
      <c r="H2" s="3"/>
      <c r="I2" s="3"/>
      <c r="J2" s="3"/>
      <c r="K2" s="3"/>
      <c r="L2" s="3"/>
      <c r="M2" s="3"/>
      <c r="N2" s="3"/>
      <c r="O2" s="1"/>
      <c r="P2" s="3"/>
    </row>
    <row r="3" spans="1:16" x14ac:dyDescent="0.2">
      <c r="C3" s="3" t="s">
        <v>6</v>
      </c>
      <c r="D3" s="3" t="s">
        <v>7</v>
      </c>
      <c r="E3" s="3" t="s">
        <v>9</v>
      </c>
      <c r="F3" s="3"/>
      <c r="G3" s="3" t="s">
        <v>11</v>
      </c>
      <c r="H3" s="3" t="s">
        <v>12</v>
      </c>
      <c r="I3" s="3" t="s">
        <v>12</v>
      </c>
      <c r="J3" s="3" t="s">
        <v>16</v>
      </c>
      <c r="K3" s="3" t="s">
        <v>14</v>
      </c>
      <c r="L3" s="3" t="s">
        <v>16</v>
      </c>
      <c r="M3" s="3" t="s">
        <v>14</v>
      </c>
      <c r="N3" s="3" t="s">
        <v>20</v>
      </c>
      <c r="O3" s="1"/>
      <c r="P3" s="3"/>
    </row>
    <row r="4" spans="1:16" x14ac:dyDescent="0.2">
      <c r="B4" s="3" t="s">
        <v>4</v>
      </c>
      <c r="C4" s="3" t="s">
        <v>5</v>
      </c>
      <c r="D4" s="3" t="s">
        <v>8</v>
      </c>
      <c r="E4" s="3" t="s">
        <v>5</v>
      </c>
      <c r="F4" s="3" t="s">
        <v>10</v>
      </c>
      <c r="G4" s="3" t="s">
        <v>8</v>
      </c>
      <c r="H4" s="3" t="s">
        <v>13</v>
      </c>
      <c r="I4" s="3" t="s">
        <v>8</v>
      </c>
      <c r="J4" s="3" t="s">
        <v>17</v>
      </c>
      <c r="K4" s="3" t="s">
        <v>15</v>
      </c>
      <c r="L4" s="3" t="s">
        <v>18</v>
      </c>
      <c r="M4" s="3" t="s">
        <v>19</v>
      </c>
      <c r="N4" s="2" t="s">
        <v>21</v>
      </c>
      <c r="O4" s="1" t="s">
        <v>0</v>
      </c>
      <c r="P4" s="3"/>
    </row>
    <row r="5" spans="1:16" x14ac:dyDescent="0.2">
      <c r="A5" s="7" t="s">
        <v>1</v>
      </c>
      <c r="B5" s="8" t="s">
        <v>22</v>
      </c>
      <c r="C5" s="8" t="s">
        <v>23</v>
      </c>
      <c r="D5" s="8" t="s">
        <v>23</v>
      </c>
      <c r="E5" s="8" t="s">
        <v>24</v>
      </c>
      <c r="F5" s="8">
        <v>38028</v>
      </c>
      <c r="G5" s="8" t="s">
        <v>24</v>
      </c>
      <c r="H5" s="8" t="s">
        <v>25</v>
      </c>
      <c r="I5" s="8" t="s">
        <v>25</v>
      </c>
      <c r="J5" s="8" t="s">
        <v>26</v>
      </c>
      <c r="K5" s="8" t="s">
        <v>26</v>
      </c>
      <c r="L5" s="8" t="s">
        <v>27</v>
      </c>
      <c r="M5" s="8" t="s">
        <v>27</v>
      </c>
      <c r="N5" s="8" t="s">
        <v>28</v>
      </c>
      <c r="O5" s="9" t="s">
        <v>2</v>
      </c>
      <c r="P5" s="6" t="s">
        <v>3</v>
      </c>
    </row>
    <row r="6" spans="1:16" x14ac:dyDescent="0.2">
      <c r="A6" s="3">
        <f>356-78-4365</f>
        <v>-4087</v>
      </c>
      <c r="E6" s="2"/>
      <c r="F6" s="1"/>
      <c r="G6" s="10"/>
      <c r="H6" s="2"/>
      <c r="I6" s="2"/>
      <c r="J6" s="2"/>
      <c r="K6" s="2"/>
      <c r="L6" s="2"/>
      <c r="M6" s="2"/>
      <c r="N6" s="2"/>
      <c r="O6" s="1">
        <f>SUM(B6:N6)</f>
        <v>0</v>
      </c>
      <c r="P6" s="1" t="str">
        <f t="shared" ref="P6:P11" si="0">IF(O6&gt;O$38*0.9,"A",IF(O6&gt;O$38*0.8,"B",IF(O6&gt;O$38*0.7,"C",IF(O6&gt;O$38*0.6,"D","F"))))</f>
        <v>F</v>
      </c>
    </row>
    <row r="7" spans="1:16" x14ac:dyDescent="0.2">
      <c r="A7" s="3">
        <v>-6939</v>
      </c>
      <c r="C7" s="3">
        <v>5</v>
      </c>
      <c r="D7" s="3">
        <v>7</v>
      </c>
      <c r="E7" s="2">
        <v>2</v>
      </c>
      <c r="F7" s="1">
        <v>51</v>
      </c>
      <c r="G7" s="10">
        <v>9</v>
      </c>
      <c r="H7" s="2">
        <v>9</v>
      </c>
      <c r="I7" s="2">
        <v>8</v>
      </c>
      <c r="J7" s="2">
        <v>4.95</v>
      </c>
      <c r="K7" s="2">
        <v>10</v>
      </c>
      <c r="L7" s="2">
        <v>6</v>
      </c>
      <c r="M7" s="2">
        <v>9</v>
      </c>
      <c r="N7" s="2">
        <v>40</v>
      </c>
      <c r="O7" s="1">
        <f t="shared" ref="O7:O36" si="1">SUM(B7:N7)</f>
        <v>160.94999999999999</v>
      </c>
      <c r="P7" s="1" t="str">
        <f t="shared" si="0"/>
        <v>C</v>
      </c>
    </row>
    <row r="8" spans="1:16" x14ac:dyDescent="0.2">
      <c r="A8" s="3">
        <v>-5152</v>
      </c>
      <c r="B8" s="3">
        <v>8</v>
      </c>
      <c r="C8" s="3">
        <v>5</v>
      </c>
      <c r="D8" s="3">
        <v>7</v>
      </c>
      <c r="E8" s="2">
        <v>2.96</v>
      </c>
      <c r="F8" s="1">
        <v>47</v>
      </c>
      <c r="G8" s="3">
        <v>8</v>
      </c>
      <c r="H8" s="2">
        <v>10</v>
      </c>
      <c r="I8" s="2">
        <v>8</v>
      </c>
      <c r="J8" s="2">
        <v>8.91</v>
      </c>
      <c r="K8" s="2">
        <v>9</v>
      </c>
      <c r="L8" s="2">
        <v>8</v>
      </c>
      <c r="M8" s="2">
        <v>10</v>
      </c>
      <c r="N8" s="2">
        <v>43</v>
      </c>
      <c r="O8" s="1">
        <f t="shared" si="1"/>
        <v>174.87</v>
      </c>
      <c r="P8" s="1" t="str">
        <f t="shared" si="0"/>
        <v>B</v>
      </c>
    </row>
    <row r="9" spans="1:16" x14ac:dyDescent="0.2">
      <c r="A9" s="3">
        <v>-7839</v>
      </c>
      <c r="C9" s="3">
        <v>5</v>
      </c>
      <c r="D9" s="3">
        <v>7</v>
      </c>
      <c r="E9" s="2">
        <v>6</v>
      </c>
      <c r="F9" s="1">
        <v>45</v>
      </c>
      <c r="G9" s="3">
        <v>8</v>
      </c>
      <c r="H9" s="2">
        <v>7</v>
      </c>
      <c r="I9" s="2">
        <v>6</v>
      </c>
      <c r="J9" s="2">
        <v>7.92</v>
      </c>
      <c r="K9" s="2">
        <v>8</v>
      </c>
      <c r="L9" s="2">
        <v>9</v>
      </c>
      <c r="M9" s="2">
        <v>8</v>
      </c>
      <c r="N9" s="2">
        <v>43</v>
      </c>
      <c r="O9" s="1">
        <f t="shared" si="1"/>
        <v>159.92000000000002</v>
      </c>
      <c r="P9" s="1" t="str">
        <f t="shared" si="0"/>
        <v>C</v>
      </c>
    </row>
    <row r="10" spans="1:16" x14ac:dyDescent="0.2">
      <c r="A10" s="3">
        <v>-3305</v>
      </c>
      <c r="B10" s="3">
        <v>8</v>
      </c>
      <c r="C10" s="3">
        <v>5</v>
      </c>
      <c r="D10" s="3">
        <v>7</v>
      </c>
      <c r="E10" s="2">
        <v>4.96</v>
      </c>
      <c r="F10" s="1">
        <v>57</v>
      </c>
      <c r="G10" s="3">
        <v>9</v>
      </c>
      <c r="H10" s="2">
        <v>10</v>
      </c>
      <c r="I10" s="2">
        <v>8</v>
      </c>
      <c r="J10" s="2">
        <v>9.9</v>
      </c>
      <c r="K10" s="2">
        <v>9</v>
      </c>
      <c r="L10" s="2">
        <v>10</v>
      </c>
      <c r="M10" s="2">
        <v>11</v>
      </c>
      <c r="N10" s="2">
        <v>50</v>
      </c>
      <c r="O10" s="1">
        <f t="shared" si="1"/>
        <v>198.86</v>
      </c>
      <c r="P10" s="1" t="str">
        <f t="shared" si="0"/>
        <v>A</v>
      </c>
    </row>
    <row r="11" spans="1:16" x14ac:dyDescent="0.2">
      <c r="A11" s="3">
        <v>-4406</v>
      </c>
      <c r="B11" s="3">
        <v>7</v>
      </c>
      <c r="C11" s="3">
        <v>5</v>
      </c>
      <c r="D11" s="3">
        <v>7</v>
      </c>
      <c r="E11" s="2">
        <v>4</v>
      </c>
      <c r="F11" s="1">
        <v>34</v>
      </c>
      <c r="G11" s="3">
        <v>9</v>
      </c>
      <c r="H11" s="2">
        <v>9</v>
      </c>
      <c r="I11" s="2">
        <v>8</v>
      </c>
      <c r="J11" s="2">
        <v>6.93</v>
      </c>
      <c r="K11" s="2"/>
      <c r="L11" s="2">
        <v>8</v>
      </c>
      <c r="M11" s="2">
        <v>7</v>
      </c>
      <c r="N11" s="2">
        <v>34</v>
      </c>
      <c r="O11" s="1">
        <f t="shared" si="1"/>
        <v>138.93</v>
      </c>
      <c r="P11" s="1" t="str">
        <f t="shared" si="0"/>
        <v>D</v>
      </c>
    </row>
    <row r="12" spans="1:16" x14ac:dyDescent="0.2">
      <c r="A12" s="3">
        <v>-6869</v>
      </c>
      <c r="C12" s="3">
        <v>5</v>
      </c>
      <c r="D12" s="3">
        <v>7</v>
      </c>
      <c r="E12" s="2">
        <v>2.96</v>
      </c>
      <c r="F12" s="1">
        <v>47</v>
      </c>
      <c r="G12" s="13"/>
      <c r="H12" s="2">
        <v>9</v>
      </c>
      <c r="I12" s="2"/>
      <c r="J12" s="2"/>
      <c r="K12" s="2"/>
      <c r="L12" s="2">
        <v>9</v>
      </c>
      <c r="M12" s="2"/>
      <c r="N12" s="2">
        <v>43</v>
      </c>
      <c r="O12" s="1">
        <f t="shared" si="1"/>
        <v>122.96000000000001</v>
      </c>
      <c r="P12" s="1" t="str">
        <f>IF(O12&gt;'F Noon'!O$38*0.9,"A",IF(O12&gt;'F Noon'!O$38*0.8,"B",IF(O12&gt;'F Noon'!O$38*0.7,"C",IF(O12&gt;'F Noon'!O$38*0.6,"D","F"))))</f>
        <v>D</v>
      </c>
    </row>
    <row r="13" spans="1:16" x14ac:dyDescent="0.2">
      <c r="A13" s="3">
        <v>-8781</v>
      </c>
      <c r="B13" s="3">
        <v>8</v>
      </c>
      <c r="C13" s="3">
        <v>5</v>
      </c>
      <c r="D13" s="3">
        <v>6</v>
      </c>
      <c r="E13" s="2">
        <v>2.96</v>
      </c>
      <c r="F13" s="1">
        <v>41</v>
      </c>
      <c r="G13" s="3">
        <v>7</v>
      </c>
      <c r="H13" s="2">
        <v>9</v>
      </c>
      <c r="I13" s="2">
        <v>8</v>
      </c>
      <c r="J13" s="2">
        <v>7.92</v>
      </c>
      <c r="K13" s="2"/>
      <c r="L13" s="2">
        <v>7</v>
      </c>
      <c r="M13" s="2">
        <v>7</v>
      </c>
      <c r="N13" s="2">
        <v>39</v>
      </c>
      <c r="O13" s="1">
        <f t="shared" si="1"/>
        <v>147.88</v>
      </c>
      <c r="P13" s="1" t="str">
        <f t="shared" ref="P13:P36" si="2">IF(O13&gt;O$38*0.9,"A",IF(O13&gt;O$38*0.8,"B",IF(O13&gt;O$38*0.7,"C",IF(O13&gt;O$38*0.6,"D","F"))))</f>
        <v>C</v>
      </c>
    </row>
    <row r="14" spans="1:16" x14ac:dyDescent="0.2">
      <c r="A14" s="3">
        <v>-3351</v>
      </c>
      <c r="B14" s="3">
        <v>8</v>
      </c>
      <c r="C14" s="3">
        <v>5</v>
      </c>
      <c r="D14" s="3">
        <v>7</v>
      </c>
      <c r="E14" s="2">
        <v>4</v>
      </c>
      <c r="F14" s="1">
        <v>46</v>
      </c>
      <c r="G14" s="10">
        <v>8</v>
      </c>
      <c r="H14" s="2">
        <v>8</v>
      </c>
      <c r="I14" s="2">
        <v>8</v>
      </c>
      <c r="J14" s="2">
        <v>7.92</v>
      </c>
      <c r="K14" s="2">
        <v>8</v>
      </c>
      <c r="L14" s="2">
        <v>3</v>
      </c>
      <c r="M14" s="2">
        <v>10</v>
      </c>
      <c r="N14" s="2">
        <v>42</v>
      </c>
      <c r="O14" s="1">
        <f t="shared" si="1"/>
        <v>164.92000000000002</v>
      </c>
      <c r="P14" s="1" t="str">
        <f t="shared" si="2"/>
        <v>B</v>
      </c>
    </row>
    <row r="15" spans="1:16" x14ac:dyDescent="0.2">
      <c r="A15" s="3">
        <f>352-74-6205</f>
        <v>-5927</v>
      </c>
      <c r="C15" s="3">
        <v>5</v>
      </c>
      <c r="D15" s="3">
        <v>6</v>
      </c>
      <c r="E15" s="2">
        <v>2</v>
      </c>
      <c r="F15" s="1">
        <v>35</v>
      </c>
      <c r="G15" s="3">
        <v>8</v>
      </c>
      <c r="H15" s="2">
        <v>7</v>
      </c>
      <c r="I15" s="2">
        <v>6</v>
      </c>
      <c r="J15" s="2">
        <v>5.94</v>
      </c>
      <c r="K15" s="2">
        <v>3</v>
      </c>
      <c r="L15" s="2"/>
      <c r="M15" s="2"/>
      <c r="N15" s="2"/>
      <c r="O15" s="1">
        <f t="shared" si="1"/>
        <v>77.94</v>
      </c>
      <c r="P15" s="1" t="str">
        <f t="shared" si="2"/>
        <v>F</v>
      </c>
    </row>
    <row r="16" spans="1:16" x14ac:dyDescent="0.2">
      <c r="A16" s="3">
        <v>-9445</v>
      </c>
      <c r="B16" s="3">
        <v>8</v>
      </c>
      <c r="C16" s="3">
        <v>5</v>
      </c>
      <c r="D16" s="3">
        <v>7</v>
      </c>
      <c r="E16" s="2">
        <v>2.96</v>
      </c>
      <c r="F16" s="1">
        <v>57</v>
      </c>
      <c r="G16" s="3">
        <v>8</v>
      </c>
      <c r="H16" s="2">
        <v>8</v>
      </c>
      <c r="I16" s="2">
        <v>8</v>
      </c>
      <c r="J16" s="2">
        <v>7.92</v>
      </c>
      <c r="K16" s="2">
        <v>10</v>
      </c>
      <c r="L16" s="2">
        <v>7</v>
      </c>
      <c r="M16" s="2">
        <v>9</v>
      </c>
      <c r="N16" s="2">
        <v>39</v>
      </c>
      <c r="O16" s="1">
        <f t="shared" si="1"/>
        <v>176.88</v>
      </c>
      <c r="P16" s="1" t="str">
        <f t="shared" si="2"/>
        <v>B</v>
      </c>
    </row>
    <row r="17" spans="1:16" x14ac:dyDescent="0.2">
      <c r="A17" s="3">
        <v>-6228</v>
      </c>
      <c r="B17" s="3">
        <v>8</v>
      </c>
      <c r="C17" s="3">
        <v>5</v>
      </c>
      <c r="D17" s="3">
        <v>7</v>
      </c>
      <c r="E17" s="2">
        <v>4.96</v>
      </c>
      <c r="F17" s="1">
        <v>45</v>
      </c>
      <c r="G17" s="10">
        <v>7</v>
      </c>
      <c r="H17" s="2">
        <v>7</v>
      </c>
      <c r="I17" s="2">
        <v>6</v>
      </c>
      <c r="J17" s="2">
        <v>3.96</v>
      </c>
      <c r="K17" s="2">
        <v>7</v>
      </c>
      <c r="L17" s="2">
        <v>6</v>
      </c>
      <c r="M17" s="2">
        <v>5</v>
      </c>
      <c r="N17" s="2">
        <v>28</v>
      </c>
      <c r="O17" s="1">
        <f t="shared" si="1"/>
        <v>139.92000000000002</v>
      </c>
      <c r="P17" s="1" t="str">
        <f t="shared" si="2"/>
        <v>D</v>
      </c>
    </row>
    <row r="18" spans="1:16" x14ac:dyDescent="0.2">
      <c r="A18" s="3">
        <v>-7735</v>
      </c>
      <c r="B18" s="3">
        <v>8</v>
      </c>
      <c r="C18" s="3">
        <v>5</v>
      </c>
      <c r="D18" s="3">
        <v>7</v>
      </c>
      <c r="E18" s="2">
        <v>4.96</v>
      </c>
      <c r="F18" s="1">
        <v>56</v>
      </c>
      <c r="G18" s="3">
        <v>6</v>
      </c>
      <c r="H18" s="2">
        <v>10</v>
      </c>
      <c r="I18" s="2">
        <v>8</v>
      </c>
      <c r="J18" s="2">
        <v>8.91</v>
      </c>
      <c r="K18" s="2">
        <v>8</v>
      </c>
      <c r="L18" s="2">
        <v>6</v>
      </c>
      <c r="M18" s="2">
        <v>8</v>
      </c>
      <c r="N18" s="2">
        <v>44</v>
      </c>
      <c r="O18" s="1">
        <f t="shared" si="1"/>
        <v>179.87</v>
      </c>
      <c r="P18" s="1" t="str">
        <f t="shared" si="2"/>
        <v>B</v>
      </c>
    </row>
    <row r="19" spans="1:16" x14ac:dyDescent="0.2">
      <c r="A19" s="3">
        <v>-2548</v>
      </c>
      <c r="B19" s="3">
        <v>8</v>
      </c>
      <c r="E19" s="2"/>
      <c r="F19" s="1">
        <v>40</v>
      </c>
      <c r="G19" s="3">
        <v>9</v>
      </c>
      <c r="H19" s="2">
        <v>9</v>
      </c>
      <c r="I19" s="2">
        <v>8</v>
      </c>
      <c r="J19" s="2">
        <v>4.95</v>
      </c>
      <c r="K19" s="2">
        <v>7</v>
      </c>
      <c r="L19" s="2">
        <v>2</v>
      </c>
      <c r="M19" s="2">
        <v>9</v>
      </c>
      <c r="N19" s="2">
        <v>26</v>
      </c>
      <c r="O19" s="1">
        <f t="shared" si="1"/>
        <v>122.95</v>
      </c>
      <c r="P19" s="1" t="str">
        <f t="shared" si="2"/>
        <v>D</v>
      </c>
    </row>
    <row r="20" spans="1:16" x14ac:dyDescent="0.2">
      <c r="A20" s="3">
        <v>-645</v>
      </c>
      <c r="B20" s="3">
        <v>8</v>
      </c>
      <c r="E20" s="2"/>
      <c r="F20" s="1">
        <v>49</v>
      </c>
      <c r="G20" s="10"/>
      <c r="H20" s="2"/>
      <c r="I20" s="2"/>
      <c r="J20" s="2"/>
      <c r="K20" s="2"/>
      <c r="L20" s="2"/>
      <c r="M20" s="2"/>
      <c r="N20" s="2"/>
      <c r="O20" s="1">
        <f t="shared" si="1"/>
        <v>57</v>
      </c>
      <c r="P20" s="1" t="str">
        <f t="shared" si="2"/>
        <v>F</v>
      </c>
    </row>
    <row r="21" spans="1:16" x14ac:dyDescent="0.2">
      <c r="A21" s="3">
        <f>323-82-3880</f>
        <v>-3639</v>
      </c>
      <c r="B21" s="3">
        <v>8</v>
      </c>
      <c r="C21" s="3">
        <v>5</v>
      </c>
      <c r="D21" s="3">
        <v>7</v>
      </c>
      <c r="E21" s="2">
        <v>4</v>
      </c>
      <c r="F21" s="1">
        <v>59</v>
      </c>
      <c r="G21" s="10"/>
      <c r="H21" s="2">
        <v>9</v>
      </c>
      <c r="I21" s="2">
        <v>7</v>
      </c>
      <c r="J21" s="2">
        <v>7.92</v>
      </c>
      <c r="K21" s="2">
        <v>9</v>
      </c>
      <c r="L21" s="2">
        <v>7</v>
      </c>
      <c r="M21" s="2">
        <v>10</v>
      </c>
      <c r="N21" s="2">
        <v>44</v>
      </c>
      <c r="O21" s="1">
        <f t="shared" si="1"/>
        <v>176.92000000000002</v>
      </c>
      <c r="P21" s="1" t="str">
        <f t="shared" si="2"/>
        <v>B</v>
      </c>
    </row>
    <row r="22" spans="1:16" x14ac:dyDescent="0.2">
      <c r="A22" s="3">
        <v>-1088</v>
      </c>
      <c r="B22" s="3">
        <v>8</v>
      </c>
      <c r="C22" s="3">
        <v>5</v>
      </c>
      <c r="D22" s="3">
        <v>5</v>
      </c>
      <c r="E22" s="2">
        <v>2</v>
      </c>
      <c r="F22" s="1">
        <v>37</v>
      </c>
      <c r="G22" s="10">
        <v>5</v>
      </c>
      <c r="H22" s="2">
        <v>2</v>
      </c>
      <c r="I22" s="2"/>
      <c r="J22" s="2">
        <v>3.96</v>
      </c>
      <c r="K22" s="2">
        <v>4</v>
      </c>
      <c r="L22" s="2">
        <v>4</v>
      </c>
      <c r="M22" s="2"/>
      <c r="N22" s="2">
        <v>24</v>
      </c>
      <c r="O22" s="1">
        <f t="shared" si="1"/>
        <v>99.96</v>
      </c>
      <c r="P22" s="1" t="str">
        <f t="shared" si="2"/>
        <v>F</v>
      </c>
    </row>
    <row r="23" spans="1:16" x14ac:dyDescent="0.2">
      <c r="A23" s="3">
        <f>319-78-6001</f>
        <v>-5760</v>
      </c>
      <c r="B23" s="3">
        <v>8</v>
      </c>
      <c r="C23" s="3">
        <v>5</v>
      </c>
      <c r="D23" s="3">
        <v>7</v>
      </c>
      <c r="E23" s="2"/>
      <c r="F23" s="1">
        <v>46</v>
      </c>
      <c r="G23" s="10"/>
      <c r="H23" s="2">
        <v>10</v>
      </c>
      <c r="I23" s="2">
        <v>8</v>
      </c>
      <c r="J23" s="2">
        <v>7.92</v>
      </c>
      <c r="K23" s="2"/>
      <c r="L23" s="2"/>
      <c r="M23" s="2"/>
      <c r="N23" s="2">
        <v>42</v>
      </c>
      <c r="O23" s="1">
        <f t="shared" si="1"/>
        <v>133.92000000000002</v>
      </c>
      <c r="P23" s="1" t="str">
        <f t="shared" si="2"/>
        <v>D</v>
      </c>
    </row>
    <row r="24" spans="1:16" x14ac:dyDescent="0.2">
      <c r="A24" s="3">
        <v>-3674</v>
      </c>
      <c r="B24" s="3">
        <v>8</v>
      </c>
      <c r="C24" s="3">
        <v>5</v>
      </c>
      <c r="D24" s="3">
        <v>7</v>
      </c>
      <c r="E24" s="2">
        <v>2.96</v>
      </c>
      <c r="F24" s="1">
        <v>48</v>
      </c>
      <c r="G24" s="3">
        <v>9</v>
      </c>
      <c r="H24" s="2">
        <v>9</v>
      </c>
      <c r="I24" s="2">
        <v>7</v>
      </c>
      <c r="J24" s="2">
        <v>6.93</v>
      </c>
      <c r="K24" s="2">
        <v>8</v>
      </c>
      <c r="L24" s="2">
        <v>9</v>
      </c>
      <c r="M24" s="2">
        <v>9</v>
      </c>
      <c r="N24" s="2">
        <v>44</v>
      </c>
      <c r="O24" s="1">
        <f t="shared" si="1"/>
        <v>172.89000000000001</v>
      </c>
      <c r="P24" s="1" t="str">
        <f t="shared" si="2"/>
        <v>B</v>
      </c>
    </row>
    <row r="25" spans="1:16" x14ac:dyDescent="0.2">
      <c r="A25" s="3">
        <v>-9018</v>
      </c>
      <c r="B25" s="3">
        <v>8</v>
      </c>
      <c r="C25" s="3">
        <v>5</v>
      </c>
      <c r="D25" s="3">
        <v>7</v>
      </c>
      <c r="E25" s="2">
        <v>4</v>
      </c>
      <c r="F25" s="1">
        <v>47</v>
      </c>
      <c r="G25" s="3">
        <v>9</v>
      </c>
      <c r="H25" s="2"/>
      <c r="I25" s="2">
        <v>7</v>
      </c>
      <c r="J25" s="2">
        <v>6.93</v>
      </c>
      <c r="K25" s="2">
        <v>6</v>
      </c>
      <c r="L25" s="2">
        <v>6</v>
      </c>
      <c r="M25" s="2">
        <v>5</v>
      </c>
      <c r="N25" s="2">
        <v>33</v>
      </c>
      <c r="O25" s="1">
        <f t="shared" si="1"/>
        <v>143.93</v>
      </c>
      <c r="P25" s="1" t="str">
        <f t="shared" si="2"/>
        <v>C</v>
      </c>
    </row>
    <row r="26" spans="1:16" x14ac:dyDescent="0.2">
      <c r="A26" s="3">
        <v>79</v>
      </c>
      <c r="B26" s="3">
        <v>0</v>
      </c>
      <c r="C26" s="3">
        <v>5</v>
      </c>
      <c r="D26" s="3">
        <v>7</v>
      </c>
      <c r="E26" s="2">
        <v>4</v>
      </c>
      <c r="F26" s="1">
        <v>51</v>
      </c>
      <c r="G26" s="3">
        <v>9</v>
      </c>
      <c r="H26" s="2">
        <v>9</v>
      </c>
      <c r="I26" s="2">
        <v>8</v>
      </c>
      <c r="J26" s="2">
        <v>7.92</v>
      </c>
      <c r="K26" s="2">
        <v>10</v>
      </c>
      <c r="L26" s="2">
        <v>9</v>
      </c>
      <c r="M26" s="2">
        <v>12</v>
      </c>
      <c r="N26" s="2">
        <v>42</v>
      </c>
      <c r="O26" s="1">
        <f t="shared" si="1"/>
        <v>173.92000000000002</v>
      </c>
      <c r="P26" s="1" t="str">
        <f t="shared" si="2"/>
        <v>B</v>
      </c>
    </row>
    <row r="27" spans="1:16" x14ac:dyDescent="0.2">
      <c r="A27" s="3">
        <v>-1358</v>
      </c>
      <c r="B27" s="3">
        <v>0</v>
      </c>
      <c r="C27" s="3">
        <v>5</v>
      </c>
      <c r="D27" s="3">
        <v>7</v>
      </c>
      <c r="E27" s="2">
        <v>6.96</v>
      </c>
      <c r="F27" s="1">
        <v>50</v>
      </c>
      <c r="G27" s="10">
        <v>9</v>
      </c>
      <c r="H27" s="2">
        <v>8</v>
      </c>
      <c r="I27" s="2">
        <v>8</v>
      </c>
      <c r="J27" s="2">
        <v>9.9</v>
      </c>
      <c r="K27" s="2">
        <v>10</v>
      </c>
      <c r="L27" s="2">
        <v>10</v>
      </c>
      <c r="M27" s="2">
        <v>9</v>
      </c>
      <c r="N27" s="2">
        <v>40</v>
      </c>
      <c r="O27" s="1">
        <f t="shared" si="1"/>
        <v>172.86</v>
      </c>
      <c r="P27" s="1" t="str">
        <f t="shared" si="2"/>
        <v>B</v>
      </c>
    </row>
    <row r="28" spans="1:16" x14ac:dyDescent="0.2">
      <c r="A28" s="3">
        <v>-5865</v>
      </c>
      <c r="B28" s="3">
        <v>8</v>
      </c>
      <c r="C28" s="3">
        <v>5</v>
      </c>
      <c r="D28" s="3">
        <v>6</v>
      </c>
      <c r="E28" s="2">
        <v>2</v>
      </c>
      <c r="F28" s="1">
        <v>46</v>
      </c>
      <c r="G28" s="3">
        <v>9</v>
      </c>
      <c r="H28" s="2">
        <v>6</v>
      </c>
      <c r="I28" s="2">
        <v>8</v>
      </c>
      <c r="J28" s="2">
        <v>6.93</v>
      </c>
      <c r="K28" s="2">
        <v>9</v>
      </c>
      <c r="L28" s="2">
        <v>7</v>
      </c>
      <c r="M28" s="2">
        <v>12</v>
      </c>
      <c r="N28" s="2">
        <v>44</v>
      </c>
      <c r="O28" s="1">
        <f t="shared" si="1"/>
        <v>168.93</v>
      </c>
      <c r="P28" s="1" t="str">
        <f t="shared" si="2"/>
        <v>B</v>
      </c>
    </row>
    <row r="29" spans="1:16" x14ac:dyDescent="0.2">
      <c r="A29" s="3">
        <v>-133</v>
      </c>
      <c r="B29" s="3">
        <v>8</v>
      </c>
      <c r="C29" s="3">
        <v>5</v>
      </c>
      <c r="D29" s="3">
        <v>7</v>
      </c>
      <c r="E29" s="2">
        <v>2.96</v>
      </c>
      <c r="F29" s="1">
        <v>42</v>
      </c>
      <c r="G29" s="3">
        <v>9</v>
      </c>
      <c r="H29" s="2">
        <v>6</v>
      </c>
      <c r="I29" s="2">
        <v>8</v>
      </c>
      <c r="J29" s="2">
        <v>9.9</v>
      </c>
      <c r="K29" s="2">
        <v>9</v>
      </c>
      <c r="L29" s="2">
        <v>8</v>
      </c>
      <c r="M29" s="2">
        <v>12</v>
      </c>
      <c r="N29" s="2">
        <v>43</v>
      </c>
      <c r="O29" s="1">
        <f t="shared" si="1"/>
        <v>169.86</v>
      </c>
      <c r="P29" s="1" t="str">
        <f t="shared" si="2"/>
        <v>B</v>
      </c>
    </row>
    <row r="30" spans="1:16" x14ac:dyDescent="0.2">
      <c r="A30" s="3">
        <v>-6971</v>
      </c>
      <c r="B30" s="3">
        <v>8</v>
      </c>
      <c r="E30" s="2">
        <v>4</v>
      </c>
      <c r="F30" s="1">
        <v>25</v>
      </c>
      <c r="G30" s="3">
        <v>7</v>
      </c>
      <c r="H30" s="2">
        <v>8</v>
      </c>
      <c r="I30" s="2">
        <v>8</v>
      </c>
      <c r="J30" s="2">
        <v>4.95</v>
      </c>
      <c r="K30" s="2"/>
      <c r="L30" s="2">
        <v>6</v>
      </c>
      <c r="M30" s="2">
        <v>6</v>
      </c>
      <c r="N30" s="2">
        <v>32</v>
      </c>
      <c r="O30" s="1">
        <f t="shared" si="1"/>
        <v>108.95</v>
      </c>
      <c r="P30" s="1" t="str">
        <f t="shared" si="2"/>
        <v>F</v>
      </c>
    </row>
    <row r="31" spans="1:16" x14ac:dyDescent="0.2">
      <c r="A31" s="3">
        <v>-2919</v>
      </c>
      <c r="B31" s="3">
        <v>8</v>
      </c>
      <c r="C31" s="3">
        <v>5</v>
      </c>
      <c r="D31" s="3">
        <v>6</v>
      </c>
      <c r="E31" s="2">
        <v>2</v>
      </c>
      <c r="F31" s="1">
        <v>53</v>
      </c>
      <c r="G31" s="3">
        <v>9</v>
      </c>
      <c r="H31" s="2">
        <v>9</v>
      </c>
      <c r="I31" s="2">
        <v>8</v>
      </c>
      <c r="J31" s="2">
        <v>7.92</v>
      </c>
      <c r="K31" s="2">
        <v>10</v>
      </c>
      <c r="L31" s="2">
        <v>9</v>
      </c>
      <c r="M31" s="2">
        <v>11</v>
      </c>
      <c r="N31" s="2">
        <v>43</v>
      </c>
      <c r="O31" s="1">
        <f t="shared" si="1"/>
        <v>180.92000000000002</v>
      </c>
      <c r="P31" s="1" t="str">
        <f t="shared" si="2"/>
        <v>B</v>
      </c>
    </row>
    <row r="32" spans="1:16" x14ac:dyDescent="0.2">
      <c r="A32" s="3">
        <v>-8498</v>
      </c>
      <c r="B32" s="3">
        <v>8</v>
      </c>
      <c r="C32" s="3">
        <v>5</v>
      </c>
      <c r="D32" s="3">
        <v>7</v>
      </c>
      <c r="E32" s="2">
        <v>4</v>
      </c>
      <c r="F32" s="1">
        <v>46</v>
      </c>
      <c r="G32" s="3">
        <v>9</v>
      </c>
      <c r="H32" s="2">
        <v>9</v>
      </c>
      <c r="I32" s="2">
        <v>8</v>
      </c>
      <c r="J32" s="2">
        <v>8.91</v>
      </c>
      <c r="K32" s="2">
        <v>9</v>
      </c>
      <c r="L32" s="2">
        <v>8</v>
      </c>
      <c r="M32" s="2">
        <v>12</v>
      </c>
      <c r="N32" s="2">
        <v>43</v>
      </c>
      <c r="O32" s="1">
        <f t="shared" si="1"/>
        <v>176.91</v>
      </c>
      <c r="P32" s="1" t="str">
        <f t="shared" si="2"/>
        <v>B</v>
      </c>
    </row>
    <row r="33" spans="1:16" x14ac:dyDescent="0.2">
      <c r="A33" s="3">
        <v>-7557</v>
      </c>
      <c r="B33" s="3">
        <v>8</v>
      </c>
      <c r="C33" s="3">
        <v>5</v>
      </c>
      <c r="D33" s="3">
        <v>7</v>
      </c>
      <c r="E33" s="2">
        <v>4.96</v>
      </c>
      <c r="F33" s="1">
        <v>51</v>
      </c>
      <c r="G33" s="3">
        <v>9</v>
      </c>
      <c r="H33" s="2">
        <v>9</v>
      </c>
      <c r="I33" s="2">
        <v>7</v>
      </c>
      <c r="J33" s="2">
        <v>4.95</v>
      </c>
      <c r="K33" s="2">
        <v>10</v>
      </c>
      <c r="L33" s="2">
        <v>5</v>
      </c>
      <c r="M33" s="2">
        <v>12</v>
      </c>
      <c r="N33" s="2">
        <v>44</v>
      </c>
      <c r="O33" s="1">
        <f t="shared" si="1"/>
        <v>176.91000000000003</v>
      </c>
      <c r="P33" s="1" t="str">
        <f t="shared" si="2"/>
        <v>B</v>
      </c>
    </row>
    <row r="34" spans="1:16" x14ac:dyDescent="0.2">
      <c r="A34" s="3">
        <f>331-76-4823</f>
        <v>-4568</v>
      </c>
      <c r="C34" s="3">
        <v>5</v>
      </c>
      <c r="D34" s="3">
        <v>6</v>
      </c>
      <c r="E34" s="2">
        <v>4.96</v>
      </c>
      <c r="F34" s="1"/>
      <c r="G34" s="3">
        <v>9</v>
      </c>
      <c r="H34" s="2"/>
      <c r="I34" s="2"/>
      <c r="J34" s="2"/>
      <c r="K34" s="2"/>
      <c r="L34" s="2"/>
      <c r="M34" s="2"/>
      <c r="N34" s="2"/>
      <c r="O34" s="1">
        <f t="shared" si="1"/>
        <v>24.96</v>
      </c>
      <c r="P34" s="1" t="str">
        <f t="shared" si="2"/>
        <v>F</v>
      </c>
    </row>
    <row r="35" spans="1:16" x14ac:dyDescent="0.2">
      <c r="A35" s="3">
        <v>-6227</v>
      </c>
      <c r="B35" s="3">
        <v>8</v>
      </c>
      <c r="C35" s="3">
        <v>5</v>
      </c>
      <c r="D35" s="3">
        <v>7</v>
      </c>
      <c r="E35" s="2">
        <v>4</v>
      </c>
      <c r="F35" s="1">
        <v>52</v>
      </c>
      <c r="G35" s="3">
        <v>8</v>
      </c>
      <c r="H35" s="2">
        <v>7</v>
      </c>
      <c r="I35" s="2">
        <v>8</v>
      </c>
      <c r="J35" s="2">
        <v>7.92</v>
      </c>
      <c r="K35" s="2">
        <v>9</v>
      </c>
      <c r="L35" s="2">
        <v>7</v>
      </c>
      <c r="M35" s="2">
        <v>6</v>
      </c>
      <c r="N35" s="2">
        <v>40</v>
      </c>
      <c r="O35" s="1">
        <f t="shared" si="1"/>
        <v>168.92000000000002</v>
      </c>
      <c r="P35" s="1" t="str">
        <f t="shared" si="2"/>
        <v>B</v>
      </c>
    </row>
    <row r="36" spans="1:16" x14ac:dyDescent="0.2">
      <c r="A36" s="3">
        <f>333-84-6349</f>
        <v>-6100</v>
      </c>
      <c r="B36" s="3">
        <v>8</v>
      </c>
      <c r="C36" s="3">
        <v>5</v>
      </c>
      <c r="D36" s="3">
        <v>7</v>
      </c>
      <c r="E36" s="2">
        <v>8</v>
      </c>
      <c r="F36" s="1"/>
      <c r="G36" s="3">
        <v>9</v>
      </c>
      <c r="H36" s="2">
        <v>9</v>
      </c>
      <c r="I36" s="2">
        <v>8</v>
      </c>
      <c r="J36" s="2">
        <v>9.9</v>
      </c>
      <c r="K36" s="2">
        <v>9</v>
      </c>
      <c r="L36" s="2">
        <v>9</v>
      </c>
      <c r="M36" s="2">
        <v>11</v>
      </c>
      <c r="N36" s="2">
        <v>50</v>
      </c>
      <c r="O36" s="1">
        <f t="shared" si="1"/>
        <v>142.9</v>
      </c>
      <c r="P36" s="1" t="str">
        <f t="shared" si="2"/>
        <v>C</v>
      </c>
    </row>
    <row r="37" spans="1:16" x14ac:dyDescent="0.2">
      <c r="E37" s="2"/>
      <c r="F37" s="1"/>
      <c r="G37" s="3"/>
      <c r="H37" s="2"/>
      <c r="I37" s="2"/>
      <c r="J37" s="2"/>
      <c r="K37" s="2"/>
      <c r="L37" s="2"/>
      <c r="M37" s="2"/>
      <c r="N37" s="2"/>
      <c r="O37" s="1"/>
      <c r="P37" s="1"/>
    </row>
    <row r="38" spans="1:16" x14ac:dyDescent="0.2">
      <c r="B38" s="3">
        <v>8</v>
      </c>
      <c r="C38" s="3">
        <v>5</v>
      </c>
      <c r="D38" s="3">
        <v>7</v>
      </c>
      <c r="E38" s="3">
        <v>8</v>
      </c>
      <c r="F38" s="3">
        <v>60</v>
      </c>
      <c r="G38" s="3">
        <v>8</v>
      </c>
      <c r="H38" s="2">
        <v>10</v>
      </c>
      <c r="I38" s="2">
        <v>8</v>
      </c>
      <c r="J38" s="2">
        <v>9</v>
      </c>
      <c r="K38" s="2">
        <v>10</v>
      </c>
      <c r="L38" s="2">
        <v>10</v>
      </c>
      <c r="M38" s="2">
        <v>11</v>
      </c>
      <c r="N38" s="2">
        <v>50</v>
      </c>
      <c r="O38" s="12">
        <f xml:space="preserve"> SUM(B38:N38)</f>
        <v>204</v>
      </c>
      <c r="P38" s="3"/>
    </row>
    <row r="39" spans="1:16" x14ac:dyDescent="0.2">
      <c r="B39" s="1">
        <f t="shared" ref="B39:M39" si="3">AVERAGE(B6:B37)</f>
        <v>7.32</v>
      </c>
      <c r="C39" s="1">
        <f t="shared" si="3"/>
        <v>5</v>
      </c>
      <c r="D39" s="1">
        <f t="shared" si="3"/>
        <v>6.7407407407407405</v>
      </c>
      <c r="E39" s="1">
        <f t="shared" si="3"/>
        <v>3.9081481481481473</v>
      </c>
      <c r="F39" s="1">
        <f t="shared" si="3"/>
        <v>46.535714285714285</v>
      </c>
      <c r="G39" s="1">
        <f t="shared" si="3"/>
        <v>8.2692307692307701</v>
      </c>
      <c r="H39" s="1">
        <f t="shared" si="3"/>
        <v>8.2222222222222214</v>
      </c>
      <c r="I39" s="1">
        <f t="shared" si="3"/>
        <v>7.615384615384615</v>
      </c>
      <c r="J39" s="1">
        <f t="shared" si="3"/>
        <v>7.3699999999999983</v>
      </c>
      <c r="K39" s="1">
        <f t="shared" si="3"/>
        <v>8.304347826086957</v>
      </c>
      <c r="L39" s="1">
        <f t="shared" si="3"/>
        <v>7.115384615384615</v>
      </c>
      <c r="M39" s="1">
        <f t="shared" si="3"/>
        <v>9.1666666666666661</v>
      </c>
      <c r="N39" s="1">
        <f>AVERAGE(N6:N37)</f>
        <v>39.962962962962962</v>
      </c>
      <c r="O39" s="1">
        <f>AVERAGE(O6:O37)</f>
        <v>142.50032258064513</v>
      </c>
    </row>
    <row r="40" spans="1:16" x14ac:dyDescent="0.2">
      <c r="B40" s="1">
        <f t="shared" ref="B40:M40" si="4">MAX(B6:B37)</f>
        <v>8</v>
      </c>
      <c r="C40" s="1">
        <f t="shared" si="4"/>
        <v>5</v>
      </c>
      <c r="D40" s="1">
        <f t="shared" si="4"/>
        <v>7</v>
      </c>
      <c r="E40" s="1">
        <f t="shared" si="4"/>
        <v>8</v>
      </c>
      <c r="F40" s="1">
        <f t="shared" si="4"/>
        <v>59</v>
      </c>
      <c r="G40" s="1">
        <f t="shared" si="4"/>
        <v>9</v>
      </c>
      <c r="H40" s="1">
        <f t="shared" si="4"/>
        <v>10</v>
      </c>
      <c r="I40" s="1">
        <f t="shared" si="4"/>
        <v>8</v>
      </c>
      <c r="J40" s="1">
        <f t="shared" si="4"/>
        <v>9.9</v>
      </c>
      <c r="K40" s="1">
        <f t="shared" si="4"/>
        <v>10</v>
      </c>
      <c r="L40" s="1">
        <f t="shared" si="4"/>
        <v>10</v>
      </c>
      <c r="M40" s="1">
        <f t="shared" si="4"/>
        <v>12</v>
      </c>
      <c r="N40" s="1">
        <f>MAX(N6:N37)</f>
        <v>50</v>
      </c>
      <c r="O40" s="1">
        <f>MAX(O6:O37)</f>
        <v>198.86</v>
      </c>
    </row>
    <row r="41" spans="1:16" x14ac:dyDescent="0.2">
      <c r="B41" s="1">
        <f>COUNT(B6:B37)</f>
        <v>25</v>
      </c>
      <c r="C41" s="1">
        <v>28</v>
      </c>
      <c r="D41" s="1">
        <f>COUNT(D6:D37)</f>
        <v>27</v>
      </c>
      <c r="E41" s="1">
        <f>COUNT(E6:E37)</f>
        <v>27</v>
      </c>
      <c r="F41" s="1">
        <f>SUM(F6:F37)</f>
        <v>1303</v>
      </c>
      <c r="G41" s="1">
        <f t="shared" ref="G41:O41" si="5">COUNT(G6:G37)</f>
        <v>26</v>
      </c>
      <c r="H41" s="1">
        <f t="shared" si="5"/>
        <v>27</v>
      </c>
      <c r="I41" s="1">
        <f t="shared" si="5"/>
        <v>26</v>
      </c>
      <c r="J41" s="1">
        <f t="shared" si="5"/>
        <v>27</v>
      </c>
      <c r="K41" s="1">
        <f t="shared" si="5"/>
        <v>23</v>
      </c>
      <c r="L41" s="1">
        <f t="shared" si="5"/>
        <v>26</v>
      </c>
      <c r="M41" s="1">
        <f t="shared" si="5"/>
        <v>24</v>
      </c>
      <c r="N41" s="1">
        <f t="shared" si="5"/>
        <v>27</v>
      </c>
      <c r="O41" s="1">
        <f t="shared" si="5"/>
        <v>31</v>
      </c>
    </row>
    <row r="43" spans="1:16" x14ac:dyDescent="0.2">
      <c r="C43" s="2"/>
    </row>
    <row r="52" spans="1:1" x14ac:dyDescent="0.2">
      <c r="A52" s="4"/>
    </row>
  </sheetData>
  <phoneticPr fontId="0" type="noConversion"/>
  <printOptions gridLines="1"/>
  <pageMargins left="0.75" right="0.75" top="1" bottom="1" header="0.5" footer="0.5"/>
  <pageSetup scale="64" orientation="landscape" r:id="rId1"/>
  <headerFooter alignWithMargins="0">
    <oddFooter>&amp;L&amp;A&amp;C&amp;D&amp;R&amp;T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  <pageSetUpPr fitToPage="1"/>
  </sheetPr>
  <dimension ref="A2:P45"/>
  <sheetViews>
    <sheetView workbookViewId="0">
      <pane xSplit="1" ySplit="5" topLeftCell="B6" activePane="bottomRight" state="frozen"/>
      <selection activeCell="A6" sqref="A6"/>
      <selection pane="topRight" activeCell="A6" sqref="A6"/>
      <selection pane="bottomLeft" activeCell="A6" sqref="A6"/>
      <selection pane="bottomRight" activeCell="A6" sqref="A6"/>
    </sheetView>
  </sheetViews>
  <sheetFormatPr defaultColWidth="9.109375" defaultRowHeight="11.4" x14ac:dyDescent="0.2"/>
  <cols>
    <col min="1" max="1" width="11.6640625" style="3" customWidth="1"/>
    <col min="2" max="2" width="10.44140625" style="3" bestFit="1" customWidth="1"/>
    <col min="3" max="3" width="13.109375" style="3" bestFit="1" customWidth="1"/>
    <col min="4" max="5" width="10.44140625" style="3" bestFit="1" customWidth="1"/>
    <col min="6" max="6" width="10.44140625" style="4" bestFit="1" customWidth="1"/>
    <col min="7" max="7" width="10.44140625" style="4" customWidth="1"/>
    <col min="8" max="8" width="11" style="4" bestFit="1" customWidth="1"/>
    <col min="9" max="9" width="10.44140625" style="4" customWidth="1"/>
    <col min="10" max="10" width="12.33203125" style="4" bestFit="1" customWidth="1"/>
    <col min="11" max="11" width="11.44140625" style="4" bestFit="1" customWidth="1"/>
    <col min="12" max="13" width="12.109375" style="4" bestFit="1" customWidth="1"/>
    <col min="14" max="14" width="12.44140625" style="4" bestFit="1" customWidth="1"/>
    <col min="15" max="16384" width="9.109375" style="4"/>
  </cols>
  <sheetData>
    <row r="2" spans="1:16" x14ac:dyDescent="0.2">
      <c r="F2" s="3"/>
      <c r="G2" s="3"/>
      <c r="H2" s="3"/>
      <c r="I2" s="3"/>
      <c r="J2" s="3"/>
      <c r="K2" s="3"/>
      <c r="L2" s="3"/>
      <c r="M2" s="3"/>
      <c r="N2" s="3"/>
      <c r="O2" s="1"/>
      <c r="P2" s="3"/>
    </row>
    <row r="3" spans="1:16" x14ac:dyDescent="0.2">
      <c r="C3" s="3" t="s">
        <v>6</v>
      </c>
      <c r="D3" s="3" t="str">
        <f>'M Noon'!D3</f>
        <v>Web</v>
      </c>
      <c r="E3" s="3" t="str">
        <f>'M Noon'!E3</f>
        <v>Word Quiz</v>
      </c>
      <c r="F3" s="3"/>
      <c r="G3" s="3" t="s">
        <v>11</v>
      </c>
      <c r="H3" s="3" t="s">
        <v>12</v>
      </c>
      <c r="I3" s="3" t="s">
        <v>12</v>
      </c>
      <c r="J3" s="3" t="s">
        <v>16</v>
      </c>
      <c r="K3" s="3" t="s">
        <v>14</v>
      </c>
      <c r="L3" s="3" t="s">
        <v>16</v>
      </c>
      <c r="M3" s="3" t="s">
        <v>14</v>
      </c>
      <c r="N3" s="3" t="s">
        <v>20</v>
      </c>
      <c r="O3" s="3"/>
      <c r="P3" s="3"/>
    </row>
    <row r="4" spans="1:16" x14ac:dyDescent="0.2">
      <c r="B4" s="3" t="s">
        <v>4</v>
      </c>
      <c r="C4" s="3" t="s">
        <v>5</v>
      </c>
      <c r="D4" s="3" t="str">
        <f>'M Noon'!D4</f>
        <v>Assignment</v>
      </c>
      <c r="E4" s="3" t="str">
        <f>'M Noon'!E4</f>
        <v>on Sam</v>
      </c>
      <c r="F4" s="3" t="str">
        <f>'M Noon'!F4</f>
        <v>Test 1</v>
      </c>
      <c r="G4" s="3" t="s">
        <v>8</v>
      </c>
      <c r="H4" s="3" t="s">
        <v>13</v>
      </c>
      <c r="I4" s="3" t="s">
        <v>8</v>
      </c>
      <c r="J4" s="3" t="s">
        <v>17</v>
      </c>
      <c r="K4" s="3" t="s">
        <v>15</v>
      </c>
      <c r="L4" s="3" t="s">
        <v>18</v>
      </c>
      <c r="M4" s="3" t="s">
        <v>19</v>
      </c>
      <c r="N4" s="2" t="s">
        <v>21</v>
      </c>
      <c r="O4" s="3" t="str">
        <f>'M Noon'!O4</f>
        <v>TOTAL</v>
      </c>
      <c r="P4" s="3"/>
    </row>
    <row r="5" spans="1:16" s="5" customFormat="1" x14ac:dyDescent="0.2">
      <c r="A5" s="6" t="s">
        <v>1</v>
      </c>
      <c r="B5" s="8" t="s">
        <v>22</v>
      </c>
      <c r="C5" s="6" t="s">
        <v>23</v>
      </c>
      <c r="D5" s="6" t="s">
        <v>23</v>
      </c>
      <c r="E5" s="8" t="s">
        <v>24</v>
      </c>
      <c r="F5" s="8">
        <v>38028</v>
      </c>
      <c r="G5" s="8" t="s">
        <v>24</v>
      </c>
      <c r="H5" s="8" t="s">
        <v>25</v>
      </c>
      <c r="I5" s="8" t="s">
        <v>25</v>
      </c>
      <c r="J5" s="8" t="s">
        <v>26</v>
      </c>
      <c r="K5" s="8" t="s">
        <v>26</v>
      </c>
      <c r="L5" s="8" t="s">
        <v>27</v>
      </c>
      <c r="M5" s="8" t="s">
        <v>27</v>
      </c>
      <c r="N5" s="8" t="s">
        <v>28</v>
      </c>
      <c r="O5" s="8" t="str">
        <f>'M Noon'!O5</f>
        <v>POINTS</v>
      </c>
      <c r="P5" s="8" t="str">
        <f>'M Noon'!P5</f>
        <v>GRADE</v>
      </c>
    </row>
    <row r="6" spans="1:16" x14ac:dyDescent="0.2">
      <c r="A6" s="3">
        <v>-3016</v>
      </c>
      <c r="B6" s="3">
        <v>8</v>
      </c>
      <c r="D6" s="3">
        <v>7</v>
      </c>
      <c r="E6" s="2"/>
      <c r="F6" s="1">
        <v>55</v>
      </c>
      <c r="G6" s="14">
        <v>9</v>
      </c>
      <c r="H6" s="2">
        <v>7</v>
      </c>
      <c r="I6" s="2">
        <v>7</v>
      </c>
      <c r="J6" s="2">
        <v>8.91</v>
      </c>
      <c r="K6" s="2">
        <v>8</v>
      </c>
      <c r="L6" s="2">
        <v>9</v>
      </c>
      <c r="M6" s="2">
        <v>11</v>
      </c>
      <c r="N6" s="2">
        <v>41</v>
      </c>
      <c r="O6" s="1">
        <f>SUM(B6:N6)</f>
        <v>170.91</v>
      </c>
      <c r="P6" s="1" t="str">
        <f t="shared" ref="P6:P29" si="0">IF(O6&gt;O$38*0.9,"A",IF(O6&gt;O$38*0.8,"B",IF(O6&gt;O$38*0.7,"C",IF(O6&gt;O$38*0.6,"D","F"))))</f>
        <v>B</v>
      </c>
    </row>
    <row r="7" spans="1:16" x14ac:dyDescent="0.2">
      <c r="A7" s="3">
        <v>-5574</v>
      </c>
      <c r="B7" s="3">
        <v>8</v>
      </c>
      <c r="D7" s="3">
        <v>6</v>
      </c>
      <c r="E7" s="2">
        <v>6.96</v>
      </c>
      <c r="F7" s="1">
        <v>43</v>
      </c>
      <c r="G7" s="2">
        <v>8</v>
      </c>
      <c r="H7" s="2">
        <v>9</v>
      </c>
      <c r="I7" s="2">
        <v>8</v>
      </c>
      <c r="J7" s="2">
        <v>7.92</v>
      </c>
      <c r="K7" s="2">
        <v>9</v>
      </c>
      <c r="L7" s="2">
        <v>8</v>
      </c>
      <c r="M7" s="2">
        <v>10</v>
      </c>
      <c r="N7" s="2">
        <v>42</v>
      </c>
      <c r="O7" s="1">
        <f t="shared" ref="O7:O36" si="1">SUM(B7:N7)</f>
        <v>165.88</v>
      </c>
      <c r="P7" s="1" t="str">
        <f t="shared" si="0"/>
        <v>B</v>
      </c>
    </row>
    <row r="8" spans="1:16" x14ac:dyDescent="0.2">
      <c r="A8" s="3">
        <v>-8780</v>
      </c>
      <c r="B8" s="3">
        <v>8</v>
      </c>
      <c r="C8" s="3">
        <v>5</v>
      </c>
      <c r="D8" s="3">
        <v>5</v>
      </c>
      <c r="E8" s="2">
        <v>2.96</v>
      </c>
      <c r="F8" s="1">
        <v>48</v>
      </c>
      <c r="G8" s="2">
        <v>6</v>
      </c>
      <c r="H8" s="2">
        <v>6</v>
      </c>
      <c r="I8" s="2">
        <v>8</v>
      </c>
      <c r="J8" s="2">
        <v>6.93</v>
      </c>
      <c r="K8" s="2">
        <v>3</v>
      </c>
      <c r="L8" s="2">
        <v>8</v>
      </c>
      <c r="M8" s="2">
        <v>7</v>
      </c>
      <c r="N8" s="2">
        <v>41</v>
      </c>
      <c r="O8" s="1">
        <f t="shared" si="1"/>
        <v>154.89000000000001</v>
      </c>
      <c r="P8" s="1" t="str">
        <f t="shared" si="0"/>
        <v>C</v>
      </c>
    </row>
    <row r="9" spans="1:16" x14ac:dyDescent="0.2">
      <c r="A9" s="3">
        <v>-9692</v>
      </c>
      <c r="B9" s="3">
        <v>8</v>
      </c>
      <c r="C9" s="3">
        <v>4</v>
      </c>
      <c r="D9" s="3">
        <v>7</v>
      </c>
      <c r="E9" s="2">
        <v>4</v>
      </c>
      <c r="F9" s="1">
        <v>41</v>
      </c>
      <c r="G9" s="14">
        <v>9</v>
      </c>
      <c r="H9" s="2">
        <v>4</v>
      </c>
      <c r="I9" s="2">
        <v>7</v>
      </c>
      <c r="J9" s="2">
        <v>7.92</v>
      </c>
      <c r="K9" s="2">
        <v>10</v>
      </c>
      <c r="L9" s="2">
        <v>4</v>
      </c>
      <c r="M9" s="2">
        <v>10</v>
      </c>
      <c r="N9" s="2">
        <v>26</v>
      </c>
      <c r="O9" s="1">
        <f t="shared" si="1"/>
        <v>141.92000000000002</v>
      </c>
      <c r="P9" s="1" t="str">
        <f t="shared" si="0"/>
        <v>D</v>
      </c>
    </row>
    <row r="10" spans="1:16" x14ac:dyDescent="0.2">
      <c r="A10" s="3">
        <v>-6264</v>
      </c>
      <c r="B10" s="3">
        <v>8</v>
      </c>
      <c r="C10" s="3">
        <v>5</v>
      </c>
      <c r="D10" s="3">
        <v>7</v>
      </c>
      <c r="E10" s="2">
        <v>2.96</v>
      </c>
      <c r="F10" s="1">
        <v>48</v>
      </c>
      <c r="G10" s="14">
        <v>9</v>
      </c>
      <c r="H10" s="2">
        <v>8</v>
      </c>
      <c r="I10" s="2">
        <v>8</v>
      </c>
      <c r="J10" s="2">
        <v>4.95</v>
      </c>
      <c r="K10" s="2">
        <v>10</v>
      </c>
      <c r="L10" s="2">
        <v>7</v>
      </c>
      <c r="M10" s="2">
        <v>11</v>
      </c>
      <c r="N10" s="2">
        <v>35</v>
      </c>
      <c r="O10" s="1">
        <f t="shared" si="1"/>
        <v>163.91000000000003</v>
      </c>
      <c r="P10" s="1" t="str">
        <f t="shared" si="0"/>
        <v>B</v>
      </c>
    </row>
    <row r="11" spans="1:16" x14ac:dyDescent="0.2">
      <c r="A11" s="3">
        <v>-8514</v>
      </c>
      <c r="B11" s="3">
        <v>8</v>
      </c>
      <c r="C11" s="3">
        <v>5</v>
      </c>
      <c r="D11" s="3">
        <v>7</v>
      </c>
      <c r="E11" s="2">
        <v>2.96</v>
      </c>
      <c r="F11" s="1">
        <v>58</v>
      </c>
      <c r="G11" s="2">
        <v>9</v>
      </c>
      <c r="H11" s="2">
        <v>8</v>
      </c>
      <c r="I11" s="2">
        <v>8</v>
      </c>
      <c r="J11" s="2">
        <v>6.93</v>
      </c>
      <c r="K11" s="2">
        <v>7</v>
      </c>
      <c r="L11" s="2">
        <v>6</v>
      </c>
      <c r="M11" s="2">
        <v>9</v>
      </c>
      <c r="N11" s="2">
        <v>40</v>
      </c>
      <c r="O11" s="1">
        <f t="shared" si="1"/>
        <v>174.89000000000001</v>
      </c>
      <c r="P11" s="1" t="str">
        <f t="shared" si="0"/>
        <v>B</v>
      </c>
    </row>
    <row r="12" spans="1:16" x14ac:dyDescent="0.2">
      <c r="A12" s="3">
        <v>-284</v>
      </c>
      <c r="B12" s="3">
        <v>8</v>
      </c>
      <c r="D12" s="3">
        <v>7</v>
      </c>
      <c r="E12" s="2">
        <v>2.96</v>
      </c>
      <c r="F12" s="1">
        <v>37</v>
      </c>
      <c r="G12" s="14">
        <v>6</v>
      </c>
      <c r="H12" s="2">
        <v>5</v>
      </c>
      <c r="I12" s="2">
        <v>8</v>
      </c>
      <c r="J12" s="2">
        <v>5.94</v>
      </c>
      <c r="K12" s="2">
        <v>10</v>
      </c>
      <c r="L12" s="2">
        <v>4</v>
      </c>
      <c r="M12" s="2">
        <v>11</v>
      </c>
      <c r="N12" s="2">
        <v>38</v>
      </c>
      <c r="O12" s="1">
        <f t="shared" si="1"/>
        <v>142.9</v>
      </c>
      <c r="P12" s="1" t="str">
        <f t="shared" si="0"/>
        <v>C</v>
      </c>
    </row>
    <row r="13" spans="1:16" x14ac:dyDescent="0.2">
      <c r="A13" s="3">
        <v>-754</v>
      </c>
      <c r="B13" s="3">
        <v>8</v>
      </c>
      <c r="C13" s="3">
        <v>4</v>
      </c>
      <c r="D13" s="3">
        <v>7</v>
      </c>
      <c r="E13" s="2">
        <v>2.96</v>
      </c>
      <c r="F13" s="1">
        <v>50</v>
      </c>
      <c r="G13" s="2">
        <v>9</v>
      </c>
      <c r="H13" s="2">
        <v>6</v>
      </c>
      <c r="I13" s="2">
        <v>6</v>
      </c>
      <c r="J13" s="2">
        <v>9.9</v>
      </c>
      <c r="K13" s="2">
        <v>10</v>
      </c>
      <c r="L13" s="2">
        <v>6</v>
      </c>
      <c r="M13" s="2">
        <v>11</v>
      </c>
      <c r="N13" s="2">
        <v>42</v>
      </c>
      <c r="O13" s="1">
        <f t="shared" si="1"/>
        <v>171.86</v>
      </c>
      <c r="P13" s="1" t="str">
        <f t="shared" si="0"/>
        <v>B</v>
      </c>
    </row>
    <row r="14" spans="1:16" x14ac:dyDescent="0.2">
      <c r="A14" s="3">
        <v>-4524</v>
      </c>
      <c r="B14" s="3">
        <v>8</v>
      </c>
      <c r="C14" s="3">
        <v>5</v>
      </c>
      <c r="D14" s="3">
        <v>7</v>
      </c>
      <c r="E14" s="2">
        <v>2.96</v>
      </c>
      <c r="F14" s="1">
        <v>52</v>
      </c>
      <c r="G14" s="2">
        <v>9</v>
      </c>
      <c r="H14" s="2">
        <v>8</v>
      </c>
      <c r="I14" s="2">
        <v>8</v>
      </c>
      <c r="J14" s="2">
        <v>8.91</v>
      </c>
      <c r="K14" s="2">
        <v>10</v>
      </c>
      <c r="L14" s="2">
        <v>6</v>
      </c>
      <c r="M14" s="2">
        <v>10</v>
      </c>
      <c r="N14" s="2">
        <v>44</v>
      </c>
      <c r="O14" s="1">
        <f t="shared" si="1"/>
        <v>178.87</v>
      </c>
      <c r="P14" s="1" t="str">
        <f t="shared" si="0"/>
        <v>B</v>
      </c>
    </row>
    <row r="15" spans="1:16" x14ac:dyDescent="0.2">
      <c r="A15" s="3">
        <f>361-82-5267</f>
        <v>-4988</v>
      </c>
      <c r="B15" s="3">
        <v>8</v>
      </c>
      <c r="D15" s="3">
        <v>6</v>
      </c>
      <c r="E15" s="2">
        <v>4</v>
      </c>
      <c r="F15" s="1"/>
      <c r="G15" s="2">
        <v>9</v>
      </c>
      <c r="H15" s="2">
        <v>8</v>
      </c>
      <c r="I15" s="2">
        <v>7</v>
      </c>
      <c r="J15" s="2">
        <v>8.91</v>
      </c>
      <c r="K15" s="2"/>
      <c r="L15" s="2">
        <v>7</v>
      </c>
      <c r="M15" s="2">
        <v>10</v>
      </c>
      <c r="N15" s="2">
        <v>41</v>
      </c>
      <c r="O15" s="1">
        <f t="shared" si="1"/>
        <v>108.91</v>
      </c>
      <c r="P15" s="1" t="str">
        <f t="shared" si="0"/>
        <v>F</v>
      </c>
    </row>
    <row r="16" spans="1:16" x14ac:dyDescent="0.2">
      <c r="A16" s="3">
        <v>-1837</v>
      </c>
      <c r="B16" s="3">
        <v>8</v>
      </c>
      <c r="C16" s="3">
        <v>5</v>
      </c>
      <c r="D16" s="3">
        <v>7</v>
      </c>
      <c r="E16" s="2">
        <v>4.96</v>
      </c>
      <c r="F16" s="1">
        <v>53</v>
      </c>
      <c r="G16" s="2">
        <v>7</v>
      </c>
      <c r="H16" s="2">
        <v>10</v>
      </c>
      <c r="I16" s="2">
        <v>8</v>
      </c>
      <c r="J16" s="2">
        <v>5.94</v>
      </c>
      <c r="K16" s="2">
        <v>4</v>
      </c>
      <c r="L16" s="2">
        <v>4</v>
      </c>
      <c r="M16" s="2">
        <v>9</v>
      </c>
      <c r="N16" s="2">
        <v>35</v>
      </c>
      <c r="O16" s="1">
        <f t="shared" si="1"/>
        <v>160.9</v>
      </c>
      <c r="P16" s="1" t="str">
        <f t="shared" si="0"/>
        <v>C</v>
      </c>
    </row>
    <row r="17" spans="1:16" x14ac:dyDescent="0.2">
      <c r="A17" s="3">
        <v>-5717</v>
      </c>
      <c r="B17" s="3">
        <v>8</v>
      </c>
      <c r="C17" s="3">
        <v>5</v>
      </c>
      <c r="D17" s="3">
        <v>7</v>
      </c>
      <c r="E17" s="2">
        <v>2.96</v>
      </c>
      <c r="F17" s="1">
        <v>47</v>
      </c>
      <c r="G17" s="2">
        <v>8</v>
      </c>
      <c r="H17" s="2">
        <v>8</v>
      </c>
      <c r="I17" s="2">
        <v>8</v>
      </c>
      <c r="J17" s="2">
        <v>7.92</v>
      </c>
      <c r="K17" s="2"/>
      <c r="L17" s="2">
        <v>8</v>
      </c>
      <c r="M17" s="2"/>
      <c r="N17" s="2">
        <v>36</v>
      </c>
      <c r="O17" s="1">
        <f t="shared" si="1"/>
        <v>145.88</v>
      </c>
      <c r="P17" s="1" t="str">
        <f t="shared" si="0"/>
        <v>C</v>
      </c>
    </row>
    <row r="18" spans="1:16" x14ac:dyDescent="0.2">
      <c r="A18" s="3">
        <v>-8745</v>
      </c>
      <c r="C18" s="3">
        <v>5</v>
      </c>
      <c r="D18" s="3">
        <v>7</v>
      </c>
      <c r="E18" s="2">
        <v>4.96</v>
      </c>
      <c r="F18" s="1">
        <v>37</v>
      </c>
      <c r="G18" s="2">
        <v>8</v>
      </c>
      <c r="H18" s="2">
        <v>7</v>
      </c>
      <c r="I18" s="2">
        <v>7</v>
      </c>
      <c r="J18" s="2">
        <v>5.94</v>
      </c>
      <c r="K18" s="2">
        <v>10</v>
      </c>
      <c r="L18" s="2">
        <v>7</v>
      </c>
      <c r="M18" s="2">
        <v>12</v>
      </c>
      <c r="N18" s="2">
        <v>40</v>
      </c>
      <c r="O18" s="1">
        <f t="shared" si="1"/>
        <v>150.9</v>
      </c>
      <c r="P18" s="1" t="str">
        <f t="shared" si="0"/>
        <v>C</v>
      </c>
    </row>
    <row r="19" spans="1:16" x14ac:dyDescent="0.2">
      <c r="A19" s="3">
        <v>-505</v>
      </c>
      <c r="B19" s="3">
        <v>1</v>
      </c>
      <c r="C19" s="3">
        <v>5</v>
      </c>
      <c r="D19" s="3">
        <v>7</v>
      </c>
      <c r="E19" s="2">
        <v>4</v>
      </c>
      <c r="F19" s="1">
        <v>45</v>
      </c>
      <c r="G19" s="2">
        <v>7</v>
      </c>
      <c r="H19" s="2">
        <v>6</v>
      </c>
      <c r="I19" s="2">
        <v>8</v>
      </c>
      <c r="J19" s="2">
        <v>6.93</v>
      </c>
      <c r="K19" s="2">
        <v>9</v>
      </c>
      <c r="L19" s="2">
        <v>5</v>
      </c>
      <c r="M19" s="2">
        <v>7</v>
      </c>
      <c r="N19" s="2">
        <v>39</v>
      </c>
      <c r="O19" s="1">
        <f t="shared" si="1"/>
        <v>149.93</v>
      </c>
      <c r="P19" s="1" t="str">
        <f t="shared" si="0"/>
        <v>C</v>
      </c>
    </row>
    <row r="20" spans="1:16" x14ac:dyDescent="0.2">
      <c r="A20" s="3">
        <v>-5852</v>
      </c>
      <c r="B20" s="3">
        <v>8</v>
      </c>
      <c r="C20" s="3">
        <v>5</v>
      </c>
      <c r="D20" s="3">
        <v>7</v>
      </c>
      <c r="E20" s="2">
        <v>6.96</v>
      </c>
      <c r="F20" s="1">
        <v>45</v>
      </c>
      <c r="G20" s="14">
        <v>9</v>
      </c>
      <c r="H20" s="2">
        <v>8</v>
      </c>
      <c r="I20" s="2">
        <v>8</v>
      </c>
      <c r="J20" s="2">
        <v>8.91</v>
      </c>
      <c r="K20" s="2">
        <v>9</v>
      </c>
      <c r="L20" s="2">
        <v>8</v>
      </c>
      <c r="M20" s="2">
        <v>11</v>
      </c>
      <c r="N20" s="2">
        <v>42</v>
      </c>
      <c r="O20" s="1">
        <f t="shared" si="1"/>
        <v>175.87</v>
      </c>
      <c r="P20" s="1" t="str">
        <f t="shared" si="0"/>
        <v>B</v>
      </c>
    </row>
    <row r="21" spans="1:16" x14ac:dyDescent="0.2">
      <c r="A21" s="3">
        <v>-887</v>
      </c>
      <c r="B21" s="3">
        <v>8</v>
      </c>
      <c r="C21" s="3">
        <v>5</v>
      </c>
      <c r="D21" s="3">
        <v>7</v>
      </c>
      <c r="E21" s="2">
        <v>4</v>
      </c>
      <c r="F21" s="1">
        <v>53</v>
      </c>
      <c r="G21" s="2">
        <v>9</v>
      </c>
      <c r="H21" s="2">
        <v>9</v>
      </c>
      <c r="I21" s="2">
        <v>8</v>
      </c>
      <c r="J21" s="2">
        <v>6.93</v>
      </c>
      <c r="K21" s="2">
        <v>9</v>
      </c>
      <c r="L21" s="2">
        <v>9</v>
      </c>
      <c r="M21" s="2">
        <v>9</v>
      </c>
      <c r="N21" s="2">
        <v>42</v>
      </c>
      <c r="O21" s="1">
        <f t="shared" si="1"/>
        <v>178.93</v>
      </c>
      <c r="P21" s="1" t="str">
        <f t="shared" si="0"/>
        <v>B</v>
      </c>
    </row>
    <row r="22" spans="1:16" x14ac:dyDescent="0.2">
      <c r="A22" s="3">
        <v>-6525</v>
      </c>
      <c r="B22" s="3">
        <v>8</v>
      </c>
      <c r="C22" s="3">
        <v>5</v>
      </c>
      <c r="D22" s="3">
        <v>5</v>
      </c>
      <c r="E22" s="2">
        <v>4.96</v>
      </c>
      <c r="F22" s="1">
        <v>50</v>
      </c>
      <c r="G22" s="14">
        <v>8</v>
      </c>
      <c r="H22" s="2">
        <v>7</v>
      </c>
      <c r="I22" s="2">
        <v>8</v>
      </c>
      <c r="J22" s="2">
        <v>7.92</v>
      </c>
      <c r="K22" s="2">
        <v>10</v>
      </c>
      <c r="L22" s="2">
        <v>9</v>
      </c>
      <c r="M22" s="2">
        <v>10</v>
      </c>
      <c r="N22" s="2">
        <v>44</v>
      </c>
      <c r="O22" s="1">
        <f t="shared" si="1"/>
        <v>176.88</v>
      </c>
      <c r="P22" s="1" t="str">
        <f t="shared" si="0"/>
        <v>B</v>
      </c>
    </row>
    <row r="23" spans="1:16" x14ac:dyDescent="0.2">
      <c r="A23" s="3">
        <f>320-84-4430</f>
        <v>-4194</v>
      </c>
      <c r="B23" s="3">
        <v>8</v>
      </c>
      <c r="C23" s="3">
        <v>4</v>
      </c>
      <c r="E23" s="2">
        <v>2.96</v>
      </c>
      <c r="F23" s="1"/>
      <c r="G23" s="2">
        <v>8</v>
      </c>
      <c r="H23" s="2">
        <v>7</v>
      </c>
      <c r="I23" s="2">
        <v>8</v>
      </c>
      <c r="J23" s="2">
        <v>3.96</v>
      </c>
      <c r="K23" s="2"/>
      <c r="L23" s="2">
        <v>3</v>
      </c>
      <c r="M23" s="2">
        <v>8</v>
      </c>
      <c r="N23" s="2">
        <v>30</v>
      </c>
      <c r="O23" s="1">
        <f t="shared" si="1"/>
        <v>82.92</v>
      </c>
      <c r="P23" s="1" t="str">
        <f t="shared" si="0"/>
        <v>F</v>
      </c>
    </row>
    <row r="24" spans="1:16" x14ac:dyDescent="0.2">
      <c r="A24" s="3">
        <v>-7998</v>
      </c>
      <c r="B24" s="3">
        <v>8</v>
      </c>
      <c r="C24" s="3">
        <v>5</v>
      </c>
      <c r="D24" s="3">
        <v>7</v>
      </c>
      <c r="E24" s="2">
        <v>4.96</v>
      </c>
      <c r="F24" s="1">
        <v>42</v>
      </c>
      <c r="G24" s="2">
        <v>8</v>
      </c>
      <c r="H24" s="2">
        <v>8</v>
      </c>
      <c r="I24" s="2">
        <v>8</v>
      </c>
      <c r="J24" s="2">
        <v>6.93</v>
      </c>
      <c r="K24" s="2">
        <v>10</v>
      </c>
      <c r="L24" s="2">
        <v>6</v>
      </c>
      <c r="M24" s="2"/>
      <c r="N24" s="2">
        <v>44</v>
      </c>
      <c r="O24" s="1">
        <f t="shared" si="1"/>
        <v>157.89000000000001</v>
      </c>
      <c r="P24" s="1" t="str">
        <f t="shared" si="0"/>
        <v>C</v>
      </c>
    </row>
    <row r="25" spans="1:16" x14ac:dyDescent="0.2">
      <c r="A25" s="3">
        <v>-5706</v>
      </c>
      <c r="B25" s="3">
        <v>8</v>
      </c>
      <c r="C25" s="3">
        <v>4</v>
      </c>
      <c r="D25" s="3">
        <v>7</v>
      </c>
      <c r="E25" s="2">
        <v>5</v>
      </c>
      <c r="F25" s="1">
        <v>42</v>
      </c>
      <c r="G25" s="2">
        <v>9</v>
      </c>
      <c r="H25" s="2">
        <v>7</v>
      </c>
      <c r="I25" s="2">
        <v>8</v>
      </c>
      <c r="J25" s="2">
        <v>4.95</v>
      </c>
      <c r="K25" s="2">
        <v>8</v>
      </c>
      <c r="L25" s="2">
        <v>5</v>
      </c>
      <c r="M25" s="2">
        <v>9</v>
      </c>
      <c r="N25" s="2">
        <v>37</v>
      </c>
      <c r="O25" s="1">
        <f t="shared" si="1"/>
        <v>153.94999999999999</v>
      </c>
      <c r="P25" s="1" t="str">
        <f t="shared" si="0"/>
        <v>C</v>
      </c>
    </row>
    <row r="26" spans="1:16" x14ac:dyDescent="0.2">
      <c r="A26" s="3">
        <v>-7844</v>
      </c>
      <c r="B26" s="3">
        <v>8</v>
      </c>
      <c r="C26" s="3">
        <v>5</v>
      </c>
      <c r="D26" s="3">
        <v>6</v>
      </c>
      <c r="E26" s="2"/>
      <c r="F26" s="1">
        <v>55</v>
      </c>
      <c r="G26" s="14"/>
      <c r="H26" s="2">
        <v>4</v>
      </c>
      <c r="I26" s="2">
        <v>8</v>
      </c>
      <c r="J26" s="2">
        <v>2.97</v>
      </c>
      <c r="K26" s="2">
        <v>6</v>
      </c>
      <c r="L26" s="2">
        <v>5</v>
      </c>
      <c r="M26" s="2"/>
      <c r="N26" s="2">
        <v>38</v>
      </c>
      <c r="O26" s="1">
        <f t="shared" si="1"/>
        <v>137.97</v>
      </c>
      <c r="P26" s="1" t="str">
        <f t="shared" si="0"/>
        <v>D</v>
      </c>
    </row>
    <row r="27" spans="1:16" x14ac:dyDescent="0.2">
      <c r="A27" s="3">
        <v>-6462</v>
      </c>
      <c r="B27" s="3">
        <v>8</v>
      </c>
      <c r="C27" s="3">
        <v>5</v>
      </c>
      <c r="D27" s="3">
        <v>7</v>
      </c>
      <c r="E27" s="2">
        <v>4</v>
      </c>
      <c r="F27" s="1">
        <v>47</v>
      </c>
      <c r="G27" s="2">
        <v>9</v>
      </c>
      <c r="H27" s="2">
        <v>10</v>
      </c>
      <c r="I27" s="2">
        <v>8</v>
      </c>
      <c r="J27" s="2">
        <v>7.92</v>
      </c>
      <c r="K27" s="2">
        <v>10</v>
      </c>
      <c r="L27" s="2">
        <v>8</v>
      </c>
      <c r="M27" s="2">
        <v>10</v>
      </c>
      <c r="N27" s="2">
        <v>44</v>
      </c>
      <c r="O27" s="1">
        <f t="shared" si="1"/>
        <v>177.92000000000002</v>
      </c>
      <c r="P27" s="1" t="str">
        <f t="shared" si="0"/>
        <v>B</v>
      </c>
    </row>
    <row r="28" spans="1:16" x14ac:dyDescent="0.2">
      <c r="A28" s="3">
        <v>-4197</v>
      </c>
      <c r="C28" s="3">
        <v>5</v>
      </c>
      <c r="D28" s="3">
        <v>7</v>
      </c>
      <c r="E28" s="2">
        <v>4.96</v>
      </c>
      <c r="F28" s="1">
        <v>49</v>
      </c>
      <c r="G28" s="14">
        <v>9</v>
      </c>
      <c r="H28" s="2">
        <v>6</v>
      </c>
      <c r="I28" s="2">
        <v>8</v>
      </c>
      <c r="J28" s="2">
        <v>3.96</v>
      </c>
      <c r="K28" s="2">
        <v>8</v>
      </c>
      <c r="L28" s="2">
        <v>5</v>
      </c>
      <c r="M28" s="2">
        <v>8</v>
      </c>
      <c r="N28" s="2">
        <v>41</v>
      </c>
      <c r="O28" s="1">
        <f t="shared" si="1"/>
        <v>154.92000000000002</v>
      </c>
      <c r="P28" s="1" t="str">
        <f t="shared" si="0"/>
        <v>C</v>
      </c>
    </row>
    <row r="29" spans="1:16" x14ac:dyDescent="0.2">
      <c r="A29" s="3">
        <v>-4964</v>
      </c>
      <c r="B29" s="3">
        <v>8</v>
      </c>
      <c r="C29" s="3">
        <v>5</v>
      </c>
      <c r="D29" s="3">
        <v>7</v>
      </c>
      <c r="E29" s="2">
        <v>4.96</v>
      </c>
      <c r="F29" s="1">
        <v>42</v>
      </c>
      <c r="G29" s="2">
        <v>9</v>
      </c>
      <c r="H29" s="2">
        <v>8</v>
      </c>
      <c r="I29" s="2">
        <v>8</v>
      </c>
      <c r="J29" s="2">
        <v>3.96</v>
      </c>
      <c r="K29" s="2">
        <v>9</v>
      </c>
      <c r="L29" s="2">
        <v>3</v>
      </c>
      <c r="M29" s="2">
        <v>12</v>
      </c>
      <c r="N29" s="2">
        <v>43</v>
      </c>
      <c r="O29" s="1">
        <f t="shared" si="1"/>
        <v>162.92000000000002</v>
      </c>
      <c r="P29" s="1" t="str">
        <f t="shared" si="0"/>
        <v>C</v>
      </c>
    </row>
    <row r="30" spans="1:16" x14ac:dyDescent="0.2">
      <c r="E30" s="2"/>
      <c r="F30" s="1"/>
      <c r="G30" s="2"/>
      <c r="H30" s="2"/>
      <c r="I30" s="2"/>
      <c r="J30" s="2"/>
      <c r="K30" s="2"/>
      <c r="L30" s="2"/>
      <c r="M30" s="2"/>
      <c r="N30" s="2"/>
      <c r="O30" s="1">
        <f t="shared" si="1"/>
        <v>0</v>
      </c>
      <c r="P30" s="1"/>
    </row>
    <row r="31" spans="1:16" x14ac:dyDescent="0.2">
      <c r="E31" s="2"/>
      <c r="F31" s="1"/>
      <c r="G31" s="2"/>
      <c r="H31" s="2"/>
      <c r="I31" s="2"/>
      <c r="J31" s="2"/>
      <c r="K31" s="2"/>
      <c r="L31" s="2"/>
      <c r="M31" s="2"/>
      <c r="N31" s="2"/>
      <c r="O31" s="1">
        <f t="shared" si="1"/>
        <v>0</v>
      </c>
      <c r="P31" s="1"/>
    </row>
    <row r="32" spans="1:16" x14ac:dyDescent="0.2">
      <c r="E32" s="2"/>
      <c r="F32" s="1"/>
      <c r="G32" s="2"/>
      <c r="H32" s="2"/>
      <c r="I32" s="2"/>
      <c r="J32" s="2"/>
      <c r="K32" s="2"/>
      <c r="L32" s="2"/>
      <c r="M32" s="2"/>
      <c r="N32" s="2"/>
      <c r="O32" s="1">
        <f t="shared" si="1"/>
        <v>0</v>
      </c>
      <c r="P32" s="1"/>
    </row>
    <row r="33" spans="2:16" x14ac:dyDescent="0.2">
      <c r="E33" s="2"/>
      <c r="F33" s="1"/>
      <c r="G33" s="2"/>
      <c r="H33" s="2"/>
      <c r="I33" s="2"/>
      <c r="J33" s="2"/>
      <c r="K33" s="2"/>
      <c r="L33" s="2"/>
      <c r="M33" s="2"/>
      <c r="N33" s="2"/>
      <c r="O33" s="1">
        <f t="shared" si="1"/>
        <v>0</v>
      </c>
      <c r="P33" s="1"/>
    </row>
    <row r="34" spans="2:16" x14ac:dyDescent="0.2">
      <c r="E34" s="2"/>
      <c r="F34" s="1"/>
      <c r="G34" s="2"/>
      <c r="H34" s="2"/>
      <c r="I34" s="2"/>
      <c r="J34" s="2"/>
      <c r="K34" s="2"/>
      <c r="L34" s="2"/>
      <c r="M34" s="2"/>
      <c r="N34" s="2"/>
      <c r="O34" s="1">
        <f t="shared" si="1"/>
        <v>0</v>
      </c>
      <c r="P34" s="1"/>
    </row>
    <row r="35" spans="2:16" x14ac:dyDescent="0.2">
      <c r="E35" s="2"/>
      <c r="F35" s="1"/>
      <c r="G35" s="2"/>
      <c r="H35" s="2"/>
      <c r="I35" s="2"/>
      <c r="J35" s="2"/>
      <c r="K35" s="2"/>
      <c r="L35" s="2"/>
      <c r="M35" s="2"/>
      <c r="N35" s="2"/>
      <c r="O35" s="1">
        <f t="shared" si="1"/>
        <v>0</v>
      </c>
      <c r="P35" s="1"/>
    </row>
    <row r="36" spans="2:16" x14ac:dyDescent="0.2">
      <c r="E36" s="2"/>
      <c r="F36" s="1"/>
      <c r="G36" s="2"/>
      <c r="H36" s="2"/>
      <c r="I36" s="2"/>
      <c r="J36" s="2"/>
      <c r="K36" s="2"/>
      <c r="L36" s="2"/>
      <c r="M36" s="2"/>
      <c r="N36" s="2"/>
      <c r="O36" s="1">
        <f t="shared" si="1"/>
        <v>0</v>
      </c>
      <c r="P36" s="1"/>
    </row>
    <row r="37" spans="2:16" x14ac:dyDescent="0.2">
      <c r="E37" s="2"/>
      <c r="F37" s="1"/>
      <c r="G37" s="3"/>
      <c r="H37" s="2"/>
      <c r="I37" s="2"/>
      <c r="J37" s="2"/>
      <c r="K37" s="2"/>
      <c r="L37" s="2"/>
      <c r="M37" s="2"/>
      <c r="N37" s="2"/>
      <c r="O37" s="1"/>
      <c r="P37" s="1"/>
    </row>
    <row r="38" spans="2:16" x14ac:dyDescent="0.2">
      <c r="B38" s="3">
        <v>8</v>
      </c>
      <c r="C38" s="3">
        <v>5</v>
      </c>
      <c r="D38" s="3">
        <v>7</v>
      </c>
      <c r="E38" s="3">
        <f>'M Noon'!E38</f>
        <v>8</v>
      </c>
      <c r="F38" s="3">
        <f>'M Noon'!F38</f>
        <v>60</v>
      </c>
      <c r="G38" s="3">
        <v>8</v>
      </c>
      <c r="H38" s="2">
        <v>10</v>
      </c>
      <c r="I38" s="2">
        <v>8</v>
      </c>
      <c r="J38" s="2">
        <v>9</v>
      </c>
      <c r="K38" s="2">
        <v>10</v>
      </c>
      <c r="L38" s="2">
        <v>10</v>
      </c>
      <c r="M38" s="2">
        <v>11</v>
      </c>
      <c r="N38" s="2">
        <v>50</v>
      </c>
      <c r="O38" s="12">
        <f xml:space="preserve"> SUM(B38:N38)</f>
        <v>204</v>
      </c>
      <c r="P38" s="1"/>
    </row>
    <row r="39" spans="2:16" x14ac:dyDescent="0.2">
      <c r="B39" s="1">
        <f>AVERAGE(B6:B23)</f>
        <v>7.5882352941176467</v>
      </c>
      <c r="C39" s="1">
        <v>4.7857142857142856</v>
      </c>
      <c r="D39" s="1">
        <f t="shared" ref="D39:M39" si="2">AVERAGE(D6:D23)</f>
        <v>6.6470588235294121</v>
      </c>
      <c r="E39" s="1">
        <f t="shared" si="2"/>
        <v>4.0282352941176462</v>
      </c>
      <c r="F39" s="1">
        <f t="shared" si="2"/>
        <v>47.625</v>
      </c>
      <c r="G39" s="1">
        <f t="shared" si="2"/>
        <v>8.1666666666666661</v>
      </c>
      <c r="H39" s="1">
        <f t="shared" si="2"/>
        <v>7.2777777777777777</v>
      </c>
      <c r="I39" s="1">
        <f t="shared" si="2"/>
        <v>7.666666666666667</v>
      </c>
      <c r="J39" s="1">
        <f t="shared" si="2"/>
        <v>7.3149999999999995</v>
      </c>
      <c r="K39" s="1">
        <f t="shared" si="2"/>
        <v>8.5333333333333332</v>
      </c>
      <c r="L39" s="1">
        <f t="shared" si="2"/>
        <v>6.5555555555555554</v>
      </c>
      <c r="M39" s="1">
        <f t="shared" si="2"/>
        <v>9.764705882352942</v>
      </c>
      <c r="N39" s="1"/>
      <c r="O39" s="1">
        <f>AVERAGE(O6:O23)</f>
        <v>155.39722222222221</v>
      </c>
    </row>
    <row r="40" spans="2:16" x14ac:dyDescent="0.2">
      <c r="B40" s="1">
        <f>MAX(B6:B23)</f>
        <v>8</v>
      </c>
      <c r="C40" s="1">
        <v>5</v>
      </c>
      <c r="D40" s="1">
        <f t="shared" ref="D40:M40" si="3">MAX(D6:D23)</f>
        <v>7</v>
      </c>
      <c r="E40" s="1">
        <f t="shared" si="3"/>
        <v>6.96</v>
      </c>
      <c r="F40" s="1">
        <f t="shared" si="3"/>
        <v>58</v>
      </c>
      <c r="G40" s="1">
        <f t="shared" si="3"/>
        <v>9</v>
      </c>
      <c r="H40" s="1">
        <f t="shared" si="3"/>
        <v>10</v>
      </c>
      <c r="I40" s="1">
        <f t="shared" si="3"/>
        <v>8</v>
      </c>
      <c r="J40" s="1">
        <f t="shared" si="3"/>
        <v>9.9</v>
      </c>
      <c r="K40" s="1">
        <f t="shared" si="3"/>
        <v>10</v>
      </c>
      <c r="L40" s="1">
        <f t="shared" si="3"/>
        <v>9</v>
      </c>
      <c r="M40" s="1">
        <f t="shared" si="3"/>
        <v>12</v>
      </c>
      <c r="N40" s="1"/>
      <c r="O40" s="1">
        <f>MAX(O6:O23)</f>
        <v>178.93</v>
      </c>
    </row>
    <row r="41" spans="2:16" x14ac:dyDescent="0.2">
      <c r="B41" s="1">
        <f>COUNT(B6:B23)</f>
        <v>17</v>
      </c>
      <c r="C41" s="1">
        <v>14</v>
      </c>
      <c r="D41" s="1">
        <f t="shared" ref="D41:M41" si="4">COUNT(D6:D23)</f>
        <v>17</v>
      </c>
      <c r="E41" s="1">
        <f t="shared" si="4"/>
        <v>17</v>
      </c>
      <c r="F41" s="1">
        <f t="shared" si="4"/>
        <v>16</v>
      </c>
      <c r="G41" s="1">
        <f t="shared" si="4"/>
        <v>18</v>
      </c>
      <c r="H41" s="1">
        <f t="shared" si="4"/>
        <v>18</v>
      </c>
      <c r="I41" s="1">
        <f t="shared" si="4"/>
        <v>18</v>
      </c>
      <c r="J41" s="1">
        <f t="shared" si="4"/>
        <v>18</v>
      </c>
      <c r="K41" s="1">
        <f t="shared" si="4"/>
        <v>15</v>
      </c>
      <c r="L41" s="1">
        <f t="shared" si="4"/>
        <v>18</v>
      </c>
      <c r="M41" s="1">
        <f t="shared" si="4"/>
        <v>17</v>
      </c>
      <c r="N41" s="1"/>
      <c r="O41" s="1">
        <f>COUNT(O6:O23)</f>
        <v>18</v>
      </c>
    </row>
    <row r="42" spans="2:16" x14ac:dyDescent="0.2">
      <c r="O42" s="1"/>
    </row>
    <row r="43" spans="2:16" x14ac:dyDescent="0.2">
      <c r="B43" s="2"/>
      <c r="O43" s="1"/>
    </row>
    <row r="44" spans="2:16" x14ac:dyDescent="0.2">
      <c r="O44" s="1"/>
    </row>
    <row r="45" spans="2:16" x14ac:dyDescent="0.2">
      <c r="O45" s="11"/>
    </row>
  </sheetData>
  <phoneticPr fontId="0" type="noConversion"/>
  <printOptions gridLines="1"/>
  <pageMargins left="0.75" right="0.75" top="1" bottom="1" header="0.5" footer="0.5"/>
  <pageSetup scale="65" orientation="landscape" r:id="rId1"/>
  <headerFooter alignWithMargins="0">
    <oddFooter>&amp;L&amp;A&amp;C&amp;D&amp;R&amp;T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  <pageSetUpPr fitToPage="1"/>
  </sheetPr>
  <dimension ref="A2:P49"/>
  <sheetViews>
    <sheetView workbookViewId="0">
      <pane xSplit="1" ySplit="5" topLeftCell="B9" activePane="bottomRight" state="frozen"/>
      <selection activeCell="A6" sqref="A6"/>
      <selection pane="topRight" activeCell="A6" sqref="A6"/>
      <selection pane="bottomLeft" activeCell="A6" sqref="A6"/>
      <selection pane="bottomRight" activeCell="A6" sqref="A6"/>
    </sheetView>
  </sheetViews>
  <sheetFormatPr defaultColWidth="9.109375" defaultRowHeight="11.4" x14ac:dyDescent="0.2"/>
  <cols>
    <col min="1" max="1" width="11.6640625" style="3" customWidth="1"/>
    <col min="2" max="2" width="10.44140625" style="3" bestFit="1" customWidth="1"/>
    <col min="3" max="3" width="13.109375" style="3" bestFit="1" customWidth="1"/>
    <col min="4" max="5" width="10.44140625" style="3" bestFit="1" customWidth="1"/>
    <col min="6" max="6" width="10.44140625" style="4" bestFit="1" customWidth="1"/>
    <col min="7" max="9" width="10.44140625" style="4" customWidth="1"/>
    <col min="10" max="10" width="12.33203125" style="4" bestFit="1" customWidth="1"/>
    <col min="11" max="11" width="11.44140625" style="4" bestFit="1" customWidth="1"/>
    <col min="12" max="13" width="12.109375" style="4" bestFit="1" customWidth="1"/>
    <col min="14" max="14" width="12.44140625" style="4" bestFit="1" customWidth="1"/>
    <col min="15" max="16384" width="9.109375" style="4"/>
  </cols>
  <sheetData>
    <row r="2" spans="1:16" x14ac:dyDescent="0.2">
      <c r="F2" s="3"/>
      <c r="G2" s="3"/>
      <c r="H2" s="3"/>
      <c r="I2" s="3"/>
      <c r="J2" s="3"/>
      <c r="K2" s="3"/>
      <c r="L2" s="3"/>
      <c r="M2" s="3"/>
      <c r="N2" s="3"/>
      <c r="O2" s="1"/>
      <c r="P2" s="3"/>
    </row>
    <row r="3" spans="1:16" x14ac:dyDescent="0.2">
      <c r="C3" s="3" t="s">
        <v>6</v>
      </c>
      <c r="D3" s="3" t="str">
        <f>'M Noon'!D3</f>
        <v>Web</v>
      </c>
      <c r="E3" s="3" t="str">
        <f>'M Noon'!E3</f>
        <v>Word Quiz</v>
      </c>
      <c r="F3" s="3"/>
      <c r="G3" s="3" t="s">
        <v>11</v>
      </c>
      <c r="H3" s="3" t="s">
        <v>12</v>
      </c>
      <c r="I3" s="3" t="s">
        <v>12</v>
      </c>
      <c r="J3" s="3" t="s">
        <v>16</v>
      </c>
      <c r="K3" s="3" t="s">
        <v>14</v>
      </c>
      <c r="L3" s="3" t="s">
        <v>16</v>
      </c>
      <c r="M3" s="3" t="s">
        <v>14</v>
      </c>
      <c r="N3" s="3" t="s">
        <v>20</v>
      </c>
      <c r="O3" s="3"/>
      <c r="P3" s="3"/>
    </row>
    <row r="4" spans="1:16" x14ac:dyDescent="0.2">
      <c r="B4" s="3" t="s">
        <v>4</v>
      </c>
      <c r="C4" s="3" t="s">
        <v>5</v>
      </c>
      <c r="D4" s="3" t="str">
        <f>'M Noon'!D4</f>
        <v>Assignment</v>
      </c>
      <c r="E4" s="3" t="str">
        <f>'M Noon'!E4</f>
        <v>on Sam</v>
      </c>
      <c r="F4" s="3" t="str">
        <f>'M Noon'!F4</f>
        <v>Test 1</v>
      </c>
      <c r="G4" s="3" t="s">
        <v>8</v>
      </c>
      <c r="H4" s="3" t="s">
        <v>13</v>
      </c>
      <c r="I4" s="3" t="s">
        <v>8</v>
      </c>
      <c r="J4" s="3" t="s">
        <v>17</v>
      </c>
      <c r="K4" s="3" t="s">
        <v>15</v>
      </c>
      <c r="L4" s="3" t="s">
        <v>18</v>
      </c>
      <c r="M4" s="3" t="s">
        <v>19</v>
      </c>
      <c r="N4" s="2" t="s">
        <v>21</v>
      </c>
      <c r="O4" s="3" t="str">
        <f>'M Noon'!O4</f>
        <v>TOTAL</v>
      </c>
      <c r="P4" s="3"/>
    </row>
    <row r="5" spans="1:16" s="5" customFormat="1" x14ac:dyDescent="0.2">
      <c r="A5" s="6" t="s">
        <v>1</v>
      </c>
      <c r="B5" s="8" t="s">
        <v>22</v>
      </c>
      <c r="C5" s="6" t="s">
        <v>23</v>
      </c>
      <c r="D5" s="6" t="s">
        <v>23</v>
      </c>
      <c r="E5" s="8" t="s">
        <v>24</v>
      </c>
      <c r="F5" s="8">
        <v>38028</v>
      </c>
      <c r="G5" s="8" t="s">
        <v>24</v>
      </c>
      <c r="H5" s="8" t="s">
        <v>25</v>
      </c>
      <c r="I5" s="8" t="s">
        <v>25</v>
      </c>
      <c r="J5" s="8" t="s">
        <v>26</v>
      </c>
      <c r="K5" s="8" t="s">
        <v>26</v>
      </c>
      <c r="L5" s="8" t="s">
        <v>27</v>
      </c>
      <c r="M5" s="8" t="s">
        <v>27</v>
      </c>
      <c r="N5" s="8" t="s">
        <v>28</v>
      </c>
      <c r="O5" s="8" t="str">
        <f>'M Noon'!O5</f>
        <v>POINTS</v>
      </c>
      <c r="P5" s="8" t="str">
        <f>'M Noon'!P5</f>
        <v>GRADE</v>
      </c>
    </row>
    <row r="6" spans="1:16" x14ac:dyDescent="0.2">
      <c r="A6" s="3">
        <v>-8055</v>
      </c>
      <c r="B6" s="3">
        <v>8</v>
      </c>
      <c r="C6" s="3">
        <v>5</v>
      </c>
      <c r="D6" s="3">
        <v>7</v>
      </c>
      <c r="E6" s="2">
        <v>4</v>
      </c>
      <c r="F6" s="1">
        <v>43</v>
      </c>
      <c r="G6" s="2">
        <v>8</v>
      </c>
      <c r="H6" s="2">
        <v>1</v>
      </c>
      <c r="I6" s="2">
        <v>7</v>
      </c>
      <c r="J6" s="2">
        <v>8.91</v>
      </c>
      <c r="K6" s="2"/>
      <c r="L6" s="2"/>
      <c r="M6" s="2"/>
      <c r="N6" s="2">
        <v>36</v>
      </c>
      <c r="O6" s="1">
        <f>SUM(B6:N6)</f>
        <v>127.91</v>
      </c>
      <c r="P6" s="1" t="str">
        <f t="shared" ref="P6:P30" si="0">IF(O6&gt;O$38*0.9,"A",IF(O6&gt;O$38*0.8,"B",IF(O6&gt;O$38*0.7,"C",IF(O6&gt;O$38*0.6,"D","F"))))</f>
        <v>D</v>
      </c>
    </row>
    <row r="7" spans="1:16" x14ac:dyDescent="0.2">
      <c r="A7" s="3">
        <f>351-80-2879</f>
        <v>-2608</v>
      </c>
      <c r="B7" s="3">
        <v>8</v>
      </c>
      <c r="D7" s="3">
        <v>7</v>
      </c>
      <c r="E7" s="2">
        <v>4</v>
      </c>
      <c r="F7" s="1"/>
      <c r="G7" s="2"/>
      <c r="H7" s="2"/>
      <c r="I7" s="2"/>
      <c r="J7" s="2">
        <v>7.92</v>
      </c>
      <c r="K7" s="2"/>
      <c r="L7" s="2">
        <v>9</v>
      </c>
      <c r="M7" s="2"/>
      <c r="N7" s="2"/>
      <c r="O7" s="1">
        <f t="shared" ref="O7:O36" si="1">SUM(B7:N7)</f>
        <v>35.92</v>
      </c>
      <c r="P7" s="1" t="str">
        <f t="shared" si="0"/>
        <v>F</v>
      </c>
    </row>
    <row r="8" spans="1:16" x14ac:dyDescent="0.2">
      <c r="A8" s="3">
        <v>-576</v>
      </c>
      <c r="B8" s="3">
        <v>8</v>
      </c>
      <c r="C8" s="3">
        <v>5</v>
      </c>
      <c r="D8" s="3">
        <v>7</v>
      </c>
      <c r="E8" s="2">
        <v>4.96</v>
      </c>
      <c r="F8" s="1">
        <v>44</v>
      </c>
      <c r="G8" s="2">
        <v>9</v>
      </c>
      <c r="H8" s="2">
        <v>8</v>
      </c>
      <c r="I8" s="2">
        <v>8</v>
      </c>
      <c r="J8" s="2">
        <v>6.93</v>
      </c>
      <c r="K8" s="2"/>
      <c r="L8" s="2">
        <v>9</v>
      </c>
      <c r="M8" s="2">
        <v>10</v>
      </c>
      <c r="N8" s="2">
        <v>44</v>
      </c>
      <c r="O8" s="1">
        <f t="shared" si="1"/>
        <v>163.89000000000001</v>
      </c>
      <c r="P8" s="1" t="str">
        <f t="shared" si="0"/>
        <v>B</v>
      </c>
    </row>
    <row r="9" spans="1:16" x14ac:dyDescent="0.2">
      <c r="A9" s="3">
        <v>187</v>
      </c>
      <c r="B9" s="3">
        <v>8</v>
      </c>
      <c r="C9" s="3">
        <v>5</v>
      </c>
      <c r="D9" s="3">
        <v>7</v>
      </c>
      <c r="E9" s="2">
        <v>4.96</v>
      </c>
      <c r="F9" s="1">
        <v>47</v>
      </c>
      <c r="G9" s="14">
        <v>6</v>
      </c>
      <c r="H9" s="2">
        <v>8</v>
      </c>
      <c r="I9" s="2">
        <v>8</v>
      </c>
      <c r="J9" s="2">
        <v>7.92</v>
      </c>
      <c r="K9" s="2">
        <v>7</v>
      </c>
      <c r="L9" s="2">
        <v>5</v>
      </c>
      <c r="M9" s="2">
        <v>9</v>
      </c>
      <c r="N9" s="2">
        <v>42</v>
      </c>
      <c r="O9" s="1">
        <f t="shared" si="1"/>
        <v>164.88</v>
      </c>
      <c r="P9" s="1" t="str">
        <f t="shared" si="0"/>
        <v>B</v>
      </c>
    </row>
    <row r="10" spans="1:16" x14ac:dyDescent="0.2">
      <c r="A10" s="3">
        <v>-8781</v>
      </c>
      <c r="B10" s="3">
        <v>8</v>
      </c>
      <c r="C10" s="3">
        <v>4</v>
      </c>
      <c r="D10" s="3">
        <v>7</v>
      </c>
      <c r="E10" s="2">
        <v>5.68</v>
      </c>
      <c r="F10" s="1">
        <v>23</v>
      </c>
      <c r="G10" s="14">
        <v>7</v>
      </c>
      <c r="H10" s="2">
        <v>7</v>
      </c>
      <c r="I10" s="2">
        <v>8</v>
      </c>
      <c r="J10" s="2">
        <v>4.95</v>
      </c>
      <c r="K10" s="2">
        <v>8</v>
      </c>
      <c r="L10" s="2">
        <v>4</v>
      </c>
      <c r="M10" s="2"/>
      <c r="N10" s="2">
        <v>36</v>
      </c>
      <c r="O10" s="1">
        <f t="shared" si="1"/>
        <v>122.63000000000001</v>
      </c>
      <c r="P10" s="1" t="str">
        <f t="shared" si="0"/>
        <v>D</v>
      </c>
    </row>
    <row r="11" spans="1:16" x14ac:dyDescent="0.2">
      <c r="A11" s="3">
        <v>-6317</v>
      </c>
      <c r="B11" s="3">
        <v>8</v>
      </c>
      <c r="C11" s="3">
        <v>4</v>
      </c>
      <c r="D11" s="3">
        <v>7</v>
      </c>
      <c r="E11" s="2">
        <v>2.96</v>
      </c>
      <c r="F11" s="1">
        <v>45</v>
      </c>
      <c r="G11" s="2">
        <v>9</v>
      </c>
      <c r="H11" s="2">
        <v>8</v>
      </c>
      <c r="I11" s="2">
        <v>8</v>
      </c>
      <c r="J11" s="2">
        <v>4.95</v>
      </c>
      <c r="K11" s="2">
        <v>7</v>
      </c>
      <c r="L11" s="2">
        <v>3</v>
      </c>
      <c r="M11" s="2">
        <v>4</v>
      </c>
      <c r="N11" s="2">
        <v>34</v>
      </c>
      <c r="O11" s="1">
        <f t="shared" si="1"/>
        <v>144.91000000000003</v>
      </c>
      <c r="P11" s="1" t="str">
        <f t="shared" si="0"/>
        <v>C</v>
      </c>
    </row>
    <row r="12" spans="1:16" x14ac:dyDescent="0.2">
      <c r="A12" s="3">
        <v>-280</v>
      </c>
      <c r="B12" s="3">
        <v>8</v>
      </c>
      <c r="D12" s="3">
        <v>7</v>
      </c>
      <c r="E12" s="2">
        <v>4.96</v>
      </c>
      <c r="F12" s="1">
        <v>41</v>
      </c>
      <c r="G12" s="2">
        <v>9</v>
      </c>
      <c r="H12" s="2">
        <v>9</v>
      </c>
      <c r="I12" s="2">
        <v>8</v>
      </c>
      <c r="J12" s="2">
        <v>7.92</v>
      </c>
      <c r="K12" s="2">
        <v>9</v>
      </c>
      <c r="L12" s="2">
        <v>9</v>
      </c>
      <c r="M12" s="2">
        <v>12</v>
      </c>
      <c r="N12" s="2">
        <v>42</v>
      </c>
      <c r="O12" s="1">
        <f t="shared" si="1"/>
        <v>166.88</v>
      </c>
      <c r="P12" s="1" t="str">
        <f t="shared" si="0"/>
        <v>B</v>
      </c>
    </row>
    <row r="13" spans="1:16" x14ac:dyDescent="0.2">
      <c r="A13" s="3">
        <v>-7648</v>
      </c>
      <c r="B13" s="3">
        <v>8</v>
      </c>
      <c r="C13" s="3">
        <v>5</v>
      </c>
      <c r="D13" s="3">
        <v>7</v>
      </c>
      <c r="E13" s="2">
        <v>4</v>
      </c>
      <c r="F13" s="1">
        <v>45</v>
      </c>
      <c r="G13" s="2">
        <v>8</v>
      </c>
      <c r="H13" s="2">
        <v>7</v>
      </c>
      <c r="I13" s="2">
        <v>8</v>
      </c>
      <c r="J13" s="2"/>
      <c r="K13" s="2"/>
      <c r="L13" s="2">
        <v>8</v>
      </c>
      <c r="M13" s="2">
        <v>9</v>
      </c>
      <c r="N13" s="2">
        <v>28</v>
      </c>
      <c r="O13" s="1">
        <f t="shared" si="1"/>
        <v>137</v>
      </c>
      <c r="P13" s="1" t="str">
        <f t="shared" si="0"/>
        <v>D</v>
      </c>
    </row>
    <row r="14" spans="1:16" x14ac:dyDescent="0.2">
      <c r="A14" s="3">
        <v>-6514</v>
      </c>
      <c r="B14" s="3">
        <v>8</v>
      </c>
      <c r="C14" s="3">
        <v>5</v>
      </c>
      <c r="D14" s="3">
        <v>7</v>
      </c>
      <c r="E14" s="2">
        <v>0.96</v>
      </c>
      <c r="F14" s="1">
        <v>37</v>
      </c>
      <c r="G14" s="2">
        <v>9</v>
      </c>
      <c r="H14" s="2">
        <v>8</v>
      </c>
      <c r="I14" s="2">
        <v>8</v>
      </c>
      <c r="J14" s="2">
        <v>4.95</v>
      </c>
      <c r="K14" s="2">
        <v>9</v>
      </c>
      <c r="L14" s="2">
        <v>5</v>
      </c>
      <c r="M14" s="2">
        <v>8</v>
      </c>
      <c r="N14" s="2">
        <v>43</v>
      </c>
      <c r="O14" s="1">
        <f t="shared" si="1"/>
        <v>152.91000000000003</v>
      </c>
      <c r="P14" s="1" t="str">
        <f t="shared" si="0"/>
        <v>C</v>
      </c>
    </row>
    <row r="15" spans="1:16" x14ac:dyDescent="0.2">
      <c r="A15" s="3">
        <v>-6884</v>
      </c>
      <c r="B15" s="3">
        <v>8</v>
      </c>
      <c r="C15" s="3">
        <v>5</v>
      </c>
      <c r="D15" s="3">
        <v>7</v>
      </c>
      <c r="E15" s="2">
        <v>2</v>
      </c>
      <c r="F15" s="1">
        <v>46</v>
      </c>
      <c r="G15" s="2">
        <v>9</v>
      </c>
      <c r="H15" s="2">
        <v>4</v>
      </c>
      <c r="I15" s="2">
        <v>8</v>
      </c>
      <c r="J15" s="2">
        <v>6.93</v>
      </c>
      <c r="K15" s="2">
        <v>10</v>
      </c>
      <c r="L15" s="2">
        <v>7</v>
      </c>
      <c r="M15" s="2">
        <v>8</v>
      </c>
      <c r="N15" s="2">
        <v>42</v>
      </c>
      <c r="O15" s="1">
        <f t="shared" si="1"/>
        <v>162.93</v>
      </c>
      <c r="P15" s="1" t="str">
        <f t="shared" si="0"/>
        <v>C</v>
      </c>
    </row>
    <row r="16" spans="1:16" x14ac:dyDescent="0.2">
      <c r="A16" s="3">
        <v>-7985</v>
      </c>
      <c r="C16" s="3">
        <v>5</v>
      </c>
      <c r="D16" s="3">
        <v>7</v>
      </c>
      <c r="E16" s="2"/>
      <c r="F16" s="1">
        <v>37</v>
      </c>
      <c r="G16" s="14"/>
      <c r="H16" s="2">
        <v>9</v>
      </c>
      <c r="I16" s="2">
        <v>8</v>
      </c>
      <c r="J16" s="2">
        <v>5.94</v>
      </c>
      <c r="K16" s="2"/>
      <c r="L16" s="2"/>
      <c r="M16" s="2"/>
      <c r="N16" s="2">
        <v>26</v>
      </c>
      <c r="O16" s="1">
        <f t="shared" si="1"/>
        <v>97.94</v>
      </c>
      <c r="P16" s="1" t="str">
        <f t="shared" si="0"/>
        <v>F</v>
      </c>
    </row>
    <row r="17" spans="1:16" x14ac:dyDescent="0.2">
      <c r="A17" s="3">
        <v>-1749</v>
      </c>
      <c r="B17" s="3">
        <v>8</v>
      </c>
      <c r="C17" s="3">
        <v>5</v>
      </c>
      <c r="D17" s="3">
        <v>7</v>
      </c>
      <c r="E17" s="2">
        <v>2.96</v>
      </c>
      <c r="F17" s="1">
        <v>43</v>
      </c>
      <c r="G17" s="2">
        <v>9</v>
      </c>
      <c r="H17" s="2">
        <v>6</v>
      </c>
      <c r="I17" s="2">
        <v>8</v>
      </c>
      <c r="J17" s="2">
        <v>3.96</v>
      </c>
      <c r="K17" s="2"/>
      <c r="L17" s="2">
        <v>4</v>
      </c>
      <c r="M17" s="2">
        <v>10</v>
      </c>
      <c r="N17" s="2">
        <v>39</v>
      </c>
      <c r="O17" s="1">
        <f t="shared" si="1"/>
        <v>145.92000000000002</v>
      </c>
      <c r="P17" s="1" t="str">
        <f t="shared" si="0"/>
        <v>C</v>
      </c>
    </row>
    <row r="18" spans="1:16" x14ac:dyDescent="0.2">
      <c r="A18" s="3">
        <v>-3474</v>
      </c>
      <c r="B18" s="3">
        <v>8</v>
      </c>
      <c r="C18" s="3">
        <v>5</v>
      </c>
      <c r="D18" s="3">
        <v>6</v>
      </c>
      <c r="E18" s="2">
        <v>4.96</v>
      </c>
      <c r="F18" s="1">
        <v>45</v>
      </c>
      <c r="G18" s="2">
        <v>7</v>
      </c>
      <c r="H18" s="2">
        <v>8</v>
      </c>
      <c r="I18" s="2">
        <v>8</v>
      </c>
      <c r="J18" s="2">
        <v>7.92</v>
      </c>
      <c r="K18" s="2"/>
      <c r="L18" s="2">
        <v>8</v>
      </c>
      <c r="M18" s="2"/>
      <c r="N18" s="2">
        <v>41</v>
      </c>
      <c r="O18" s="1">
        <f t="shared" si="1"/>
        <v>148.88</v>
      </c>
      <c r="P18" s="1" t="str">
        <f t="shared" si="0"/>
        <v>C</v>
      </c>
    </row>
    <row r="19" spans="1:16" x14ac:dyDescent="0.2">
      <c r="A19" s="3">
        <v>-4282</v>
      </c>
      <c r="B19" s="3">
        <v>8</v>
      </c>
      <c r="C19" s="3">
        <v>5</v>
      </c>
      <c r="D19" s="3">
        <v>6</v>
      </c>
      <c r="E19" s="2">
        <v>2.96</v>
      </c>
      <c r="F19" s="1">
        <v>41</v>
      </c>
      <c r="G19" s="2">
        <v>8</v>
      </c>
      <c r="H19" s="2">
        <v>4</v>
      </c>
      <c r="I19" s="2">
        <v>8</v>
      </c>
      <c r="J19" s="2">
        <v>5.94</v>
      </c>
      <c r="K19" s="2">
        <v>10</v>
      </c>
      <c r="L19" s="2">
        <v>5</v>
      </c>
      <c r="M19" s="2">
        <v>8</v>
      </c>
      <c r="N19" s="2">
        <v>37</v>
      </c>
      <c r="O19" s="1">
        <f t="shared" si="1"/>
        <v>148.9</v>
      </c>
      <c r="P19" s="1" t="str">
        <f t="shared" si="0"/>
        <v>C</v>
      </c>
    </row>
    <row r="20" spans="1:16" x14ac:dyDescent="0.2">
      <c r="A20" s="3">
        <v>-5616</v>
      </c>
      <c r="B20" s="3">
        <v>8</v>
      </c>
      <c r="C20" s="3">
        <v>5</v>
      </c>
      <c r="D20" s="3">
        <v>6</v>
      </c>
      <c r="E20" s="2">
        <v>2</v>
      </c>
      <c r="F20" s="1">
        <v>41</v>
      </c>
      <c r="G20" s="2">
        <v>7</v>
      </c>
      <c r="H20" s="2">
        <v>9</v>
      </c>
      <c r="I20" s="2">
        <v>8</v>
      </c>
      <c r="J20" s="2">
        <v>7.92</v>
      </c>
      <c r="K20" s="2">
        <v>10</v>
      </c>
      <c r="L20" s="2">
        <v>8</v>
      </c>
      <c r="M20" s="2"/>
      <c r="N20" s="2">
        <v>35</v>
      </c>
      <c r="O20" s="1">
        <f t="shared" si="1"/>
        <v>146.92000000000002</v>
      </c>
      <c r="P20" s="1" t="str">
        <f t="shared" si="0"/>
        <v>C</v>
      </c>
    </row>
    <row r="21" spans="1:16" x14ac:dyDescent="0.2">
      <c r="A21" s="3">
        <f>353-72-7210</f>
        <v>-6929</v>
      </c>
      <c r="B21" s="3">
        <v>8</v>
      </c>
      <c r="D21" s="3">
        <v>7</v>
      </c>
      <c r="E21" s="2">
        <v>6</v>
      </c>
      <c r="F21" s="1"/>
      <c r="G21" s="2">
        <v>7</v>
      </c>
      <c r="H21" s="2">
        <v>9</v>
      </c>
      <c r="I21" s="2">
        <v>8</v>
      </c>
      <c r="J21" s="2"/>
      <c r="K21" s="2"/>
      <c r="L21" s="2"/>
      <c r="M21" s="2"/>
      <c r="N21" s="2"/>
      <c r="O21" s="1">
        <f t="shared" si="1"/>
        <v>45</v>
      </c>
      <c r="P21" s="1" t="str">
        <f t="shared" si="0"/>
        <v>F</v>
      </c>
    </row>
    <row r="22" spans="1:16" x14ac:dyDescent="0.2">
      <c r="A22" s="3">
        <v>-2963</v>
      </c>
      <c r="B22" s="3">
        <v>8</v>
      </c>
      <c r="C22" s="3">
        <v>5</v>
      </c>
      <c r="D22" s="3">
        <v>7</v>
      </c>
      <c r="E22" s="2">
        <v>2</v>
      </c>
      <c r="F22" s="1">
        <v>46</v>
      </c>
      <c r="G22" s="2">
        <v>5</v>
      </c>
      <c r="H22" s="2">
        <v>9</v>
      </c>
      <c r="I22" s="2">
        <v>8</v>
      </c>
      <c r="J22" s="2">
        <v>6.93</v>
      </c>
      <c r="K22" s="2">
        <v>2</v>
      </c>
      <c r="L22" s="2">
        <v>3</v>
      </c>
      <c r="M22" s="2">
        <v>7</v>
      </c>
      <c r="N22" s="2">
        <v>36</v>
      </c>
      <c r="O22" s="1">
        <f t="shared" si="1"/>
        <v>144.93</v>
      </c>
      <c r="P22" s="1" t="str">
        <f t="shared" si="0"/>
        <v>C</v>
      </c>
    </row>
    <row r="23" spans="1:16" x14ac:dyDescent="0.2">
      <c r="A23" s="3">
        <v>-4618</v>
      </c>
      <c r="D23" s="3">
        <v>6</v>
      </c>
      <c r="E23" s="2">
        <v>4.96</v>
      </c>
      <c r="F23" s="1">
        <v>40</v>
      </c>
      <c r="G23" s="3">
        <v>6</v>
      </c>
      <c r="H23" s="2">
        <v>6</v>
      </c>
      <c r="I23" s="2">
        <v>8</v>
      </c>
      <c r="J23" s="2">
        <v>6.93</v>
      </c>
      <c r="K23" s="2">
        <v>9</v>
      </c>
      <c r="L23" s="2">
        <v>5</v>
      </c>
      <c r="M23" s="2">
        <v>10</v>
      </c>
      <c r="N23" s="2">
        <v>39</v>
      </c>
      <c r="O23" s="1">
        <f t="shared" si="1"/>
        <v>140.89000000000001</v>
      </c>
      <c r="P23" s="1" t="str">
        <f t="shared" si="0"/>
        <v>D</v>
      </c>
    </row>
    <row r="24" spans="1:16" x14ac:dyDescent="0.2">
      <c r="A24" s="3">
        <v>-4938</v>
      </c>
      <c r="B24" s="3">
        <v>8</v>
      </c>
      <c r="C24" s="3">
        <v>5</v>
      </c>
      <c r="D24" s="3">
        <v>7</v>
      </c>
      <c r="E24" s="2">
        <v>2</v>
      </c>
      <c r="F24" s="1">
        <v>35</v>
      </c>
      <c r="G24" s="2">
        <v>7</v>
      </c>
      <c r="H24" s="2">
        <v>6</v>
      </c>
      <c r="I24" s="2">
        <v>8</v>
      </c>
      <c r="J24" s="2">
        <v>7.92</v>
      </c>
      <c r="K24" s="2"/>
      <c r="L24" s="2">
        <v>9</v>
      </c>
      <c r="M24" s="2">
        <v>8</v>
      </c>
      <c r="N24" s="2">
        <v>34</v>
      </c>
      <c r="O24" s="1">
        <f t="shared" si="1"/>
        <v>136.92000000000002</v>
      </c>
      <c r="P24" s="1" t="str">
        <f t="shared" si="0"/>
        <v>D</v>
      </c>
    </row>
    <row r="25" spans="1:16" x14ac:dyDescent="0.2">
      <c r="A25" s="3">
        <v>-3975</v>
      </c>
      <c r="C25" s="3">
        <v>5</v>
      </c>
      <c r="D25" s="3">
        <v>7</v>
      </c>
      <c r="E25" s="2">
        <v>2.96</v>
      </c>
      <c r="F25" s="1">
        <v>44</v>
      </c>
      <c r="G25" s="2">
        <v>9</v>
      </c>
      <c r="H25" s="2">
        <v>8</v>
      </c>
      <c r="I25" s="2">
        <v>8</v>
      </c>
      <c r="J25" s="2">
        <v>8.91</v>
      </c>
      <c r="K25" s="2">
        <v>9</v>
      </c>
      <c r="L25" s="2">
        <v>9</v>
      </c>
      <c r="M25" s="2">
        <v>10</v>
      </c>
      <c r="N25" s="2">
        <v>43</v>
      </c>
      <c r="O25" s="1">
        <f t="shared" si="1"/>
        <v>163.87</v>
      </c>
      <c r="P25" s="1" t="str">
        <f t="shared" si="0"/>
        <v>B</v>
      </c>
    </row>
    <row r="26" spans="1:16" x14ac:dyDescent="0.2">
      <c r="A26" s="3">
        <v>-6379</v>
      </c>
      <c r="B26" s="3">
        <v>8</v>
      </c>
      <c r="C26" s="3">
        <v>5</v>
      </c>
      <c r="D26" s="3">
        <v>7</v>
      </c>
      <c r="E26" s="2">
        <v>4</v>
      </c>
      <c r="F26" s="1">
        <v>52</v>
      </c>
      <c r="G26" s="14">
        <v>5</v>
      </c>
      <c r="H26" s="2">
        <v>8</v>
      </c>
      <c r="I26" s="2">
        <v>8</v>
      </c>
      <c r="J26" s="2">
        <v>6.93</v>
      </c>
      <c r="K26" s="2">
        <v>9</v>
      </c>
      <c r="L26" s="2">
        <v>7</v>
      </c>
      <c r="M26" s="2">
        <v>11</v>
      </c>
      <c r="N26" s="2">
        <v>44</v>
      </c>
      <c r="O26" s="1">
        <f t="shared" si="1"/>
        <v>174.93</v>
      </c>
      <c r="P26" s="1" t="str">
        <f t="shared" si="0"/>
        <v>B</v>
      </c>
    </row>
    <row r="27" spans="1:16" x14ac:dyDescent="0.2">
      <c r="A27" s="3">
        <v>-7121</v>
      </c>
      <c r="B27" s="3">
        <v>8</v>
      </c>
      <c r="E27" s="2">
        <v>2.96</v>
      </c>
      <c r="F27" s="1">
        <v>47</v>
      </c>
      <c r="G27" s="2">
        <v>8</v>
      </c>
      <c r="H27" s="2"/>
      <c r="I27" s="2"/>
      <c r="J27" s="2"/>
      <c r="K27" s="2"/>
      <c r="L27" s="2"/>
      <c r="M27" s="2"/>
      <c r="N27" s="2"/>
      <c r="O27" s="1">
        <f t="shared" si="1"/>
        <v>65.960000000000008</v>
      </c>
      <c r="P27" s="1" t="str">
        <f t="shared" si="0"/>
        <v>F</v>
      </c>
    </row>
    <row r="28" spans="1:16" x14ac:dyDescent="0.2">
      <c r="A28" s="3">
        <v>-7008</v>
      </c>
      <c r="B28" s="3">
        <v>8</v>
      </c>
      <c r="E28" s="2">
        <v>4.96</v>
      </c>
      <c r="F28" s="1">
        <v>50</v>
      </c>
      <c r="G28" s="2">
        <v>9</v>
      </c>
      <c r="H28" s="2">
        <v>8</v>
      </c>
      <c r="I28" s="2">
        <v>8</v>
      </c>
      <c r="J28" s="2">
        <v>7.92</v>
      </c>
      <c r="K28" s="2">
        <v>9</v>
      </c>
      <c r="L28" s="2"/>
      <c r="M28" s="2"/>
      <c r="N28" s="2">
        <v>41</v>
      </c>
      <c r="O28" s="1">
        <f t="shared" si="1"/>
        <v>145.88</v>
      </c>
      <c r="P28" s="1" t="str">
        <f t="shared" si="0"/>
        <v>C</v>
      </c>
    </row>
    <row r="29" spans="1:16" x14ac:dyDescent="0.2">
      <c r="A29" s="3">
        <v>2</v>
      </c>
      <c r="B29" s="3">
        <v>8</v>
      </c>
      <c r="C29" s="3">
        <v>5</v>
      </c>
      <c r="D29" s="3">
        <v>7</v>
      </c>
      <c r="E29" s="2">
        <v>2.96</v>
      </c>
      <c r="F29" s="1">
        <v>39</v>
      </c>
      <c r="G29" s="2">
        <v>7</v>
      </c>
      <c r="H29" s="2">
        <v>8</v>
      </c>
      <c r="I29" s="2">
        <v>8</v>
      </c>
      <c r="J29" s="2">
        <v>2.97</v>
      </c>
      <c r="K29" s="2">
        <v>8</v>
      </c>
      <c r="L29" s="2">
        <v>7</v>
      </c>
      <c r="M29" s="2">
        <v>10</v>
      </c>
      <c r="N29" s="2">
        <v>44</v>
      </c>
      <c r="O29" s="1">
        <f t="shared" si="1"/>
        <v>156.93</v>
      </c>
      <c r="P29" s="1" t="str">
        <f t="shared" si="0"/>
        <v>C</v>
      </c>
    </row>
    <row r="30" spans="1:16" x14ac:dyDescent="0.2">
      <c r="A30" s="3">
        <v>-5100</v>
      </c>
      <c r="E30" s="2">
        <v>4</v>
      </c>
      <c r="F30" s="1">
        <v>58</v>
      </c>
      <c r="G30" s="3"/>
      <c r="H30" s="2">
        <v>9</v>
      </c>
      <c r="I30" s="2"/>
      <c r="J30" s="2">
        <v>8.91</v>
      </c>
      <c r="K30" s="2"/>
      <c r="L30" s="2">
        <v>8</v>
      </c>
      <c r="M30" s="2"/>
      <c r="N30" s="2">
        <v>44</v>
      </c>
      <c r="O30" s="1">
        <f t="shared" si="1"/>
        <v>131.91</v>
      </c>
      <c r="P30" s="1" t="str">
        <f t="shared" si="0"/>
        <v>D</v>
      </c>
    </row>
    <row r="31" spans="1:16" x14ac:dyDescent="0.2">
      <c r="E31" s="2"/>
      <c r="F31" s="1"/>
      <c r="G31" s="2"/>
      <c r="H31" s="2"/>
      <c r="I31" s="2"/>
      <c r="J31" s="2"/>
      <c r="K31" s="2"/>
      <c r="L31" s="2"/>
      <c r="M31" s="2"/>
      <c r="N31" s="2"/>
      <c r="O31" s="1">
        <f t="shared" si="1"/>
        <v>0</v>
      </c>
      <c r="P31" s="1"/>
    </row>
    <row r="32" spans="1:16" x14ac:dyDescent="0.2">
      <c r="E32" s="2"/>
      <c r="F32" s="1"/>
      <c r="G32" s="2"/>
      <c r="H32" s="2"/>
      <c r="I32" s="2"/>
      <c r="J32" s="2"/>
      <c r="K32" s="2"/>
      <c r="L32" s="2"/>
      <c r="M32" s="2"/>
      <c r="N32" s="2"/>
      <c r="O32" s="1">
        <f t="shared" si="1"/>
        <v>0</v>
      </c>
      <c r="P32" s="1"/>
    </row>
    <row r="33" spans="1:16" x14ac:dyDescent="0.2">
      <c r="E33" s="2"/>
      <c r="F33" s="1"/>
      <c r="G33" s="2"/>
      <c r="H33" s="2"/>
      <c r="I33" s="2"/>
      <c r="J33" s="2"/>
      <c r="K33" s="2"/>
      <c r="L33" s="2"/>
      <c r="M33" s="2"/>
      <c r="N33" s="2"/>
      <c r="O33" s="1">
        <f t="shared" si="1"/>
        <v>0</v>
      </c>
      <c r="P33" s="1"/>
    </row>
    <row r="34" spans="1:16" x14ac:dyDescent="0.2">
      <c r="E34" s="2"/>
      <c r="F34" s="1"/>
      <c r="G34" s="2"/>
      <c r="H34" s="2"/>
      <c r="I34" s="2"/>
      <c r="J34" s="2"/>
      <c r="K34" s="2"/>
      <c r="L34" s="2"/>
      <c r="M34" s="2"/>
      <c r="N34" s="2"/>
      <c r="O34" s="1">
        <f t="shared" si="1"/>
        <v>0</v>
      </c>
      <c r="P34" s="1"/>
    </row>
    <row r="35" spans="1:16" x14ac:dyDescent="0.2">
      <c r="E35" s="2"/>
      <c r="F35" s="1"/>
      <c r="G35" s="2"/>
      <c r="H35" s="2"/>
      <c r="I35" s="2"/>
      <c r="J35" s="2"/>
      <c r="K35" s="2"/>
      <c r="L35" s="2"/>
      <c r="M35" s="2"/>
      <c r="N35" s="2"/>
      <c r="O35" s="1">
        <f t="shared" si="1"/>
        <v>0</v>
      </c>
      <c r="P35" s="1"/>
    </row>
    <row r="36" spans="1:16" x14ac:dyDescent="0.2">
      <c r="E36" s="2"/>
      <c r="F36" s="1"/>
      <c r="G36" s="2"/>
      <c r="H36" s="2"/>
      <c r="I36" s="2"/>
      <c r="J36" s="2"/>
      <c r="K36" s="2"/>
      <c r="L36" s="2"/>
      <c r="M36" s="2"/>
      <c r="N36" s="2"/>
      <c r="O36" s="1">
        <f t="shared" si="1"/>
        <v>0</v>
      </c>
      <c r="P36" s="1"/>
    </row>
    <row r="37" spans="1:16" x14ac:dyDescent="0.2">
      <c r="E37" s="2"/>
      <c r="F37" s="1"/>
      <c r="G37" s="2"/>
      <c r="H37" s="2"/>
      <c r="I37" s="2"/>
      <c r="J37" s="2"/>
      <c r="K37" s="2"/>
      <c r="L37" s="2"/>
      <c r="M37" s="2"/>
      <c r="N37" s="2"/>
      <c r="O37" s="1"/>
      <c r="P37" s="1"/>
    </row>
    <row r="38" spans="1:16" x14ac:dyDescent="0.2">
      <c r="A38" s="4"/>
      <c r="B38" s="3">
        <v>8</v>
      </c>
      <c r="C38" s="3">
        <v>5</v>
      </c>
      <c r="D38" s="3">
        <v>7</v>
      </c>
      <c r="E38" s="3">
        <f>'M Noon'!E38</f>
        <v>8</v>
      </c>
      <c r="F38" s="3">
        <f>'M Noon'!F38</f>
        <v>60</v>
      </c>
      <c r="G38" s="3">
        <v>8</v>
      </c>
      <c r="H38" s="2">
        <v>10</v>
      </c>
      <c r="I38" s="2">
        <v>8</v>
      </c>
      <c r="J38" s="2">
        <v>9</v>
      </c>
      <c r="K38" s="2">
        <v>10</v>
      </c>
      <c r="L38" s="2">
        <v>10</v>
      </c>
      <c r="M38" s="2">
        <v>11</v>
      </c>
      <c r="N38" s="2">
        <v>50</v>
      </c>
      <c r="O38" s="12">
        <f xml:space="preserve"> SUM(B38:N38)</f>
        <v>204</v>
      </c>
      <c r="P38" s="3"/>
    </row>
    <row r="39" spans="1:16" x14ac:dyDescent="0.2">
      <c r="B39" s="1">
        <f t="shared" ref="B39:M39" si="2">AVERAGE(B6:B30)</f>
        <v>8</v>
      </c>
      <c r="C39" s="1">
        <v>4.9411764705882355</v>
      </c>
      <c r="D39" s="1">
        <f t="shared" si="2"/>
        <v>6.8181818181818183</v>
      </c>
      <c r="E39" s="1">
        <f t="shared" si="2"/>
        <v>3.6733333333333325</v>
      </c>
      <c r="F39" s="1">
        <f t="shared" si="2"/>
        <v>43</v>
      </c>
      <c r="G39" s="1">
        <f t="shared" si="2"/>
        <v>7.6363636363636367</v>
      </c>
      <c r="H39" s="1">
        <f t="shared" si="2"/>
        <v>7.2608695652173916</v>
      </c>
      <c r="I39" s="1">
        <f t="shared" si="2"/>
        <v>7.9545454545454541</v>
      </c>
      <c r="J39" s="1">
        <f t="shared" si="2"/>
        <v>6.84</v>
      </c>
      <c r="K39" s="1">
        <f t="shared" si="2"/>
        <v>8.2857142857142865</v>
      </c>
      <c r="L39" s="1">
        <f t="shared" si="2"/>
        <v>6.6</v>
      </c>
      <c r="M39" s="1">
        <f t="shared" si="2"/>
        <v>8.9333333333333336</v>
      </c>
      <c r="N39" s="1"/>
      <c r="O39" s="1">
        <f>AVERAGE(O6:O30)</f>
        <v>135.0256</v>
      </c>
      <c r="P39" s="3"/>
    </row>
    <row r="40" spans="1:16" x14ac:dyDescent="0.2">
      <c r="B40" s="1">
        <f t="shared" ref="B40:M40" si="3">MAX(B6:B30)</f>
        <v>8</v>
      </c>
      <c r="C40" s="1">
        <v>5</v>
      </c>
      <c r="D40" s="1">
        <f t="shared" si="3"/>
        <v>7</v>
      </c>
      <c r="E40" s="1">
        <f t="shared" si="3"/>
        <v>6</v>
      </c>
      <c r="F40" s="1">
        <f t="shared" si="3"/>
        <v>58</v>
      </c>
      <c r="G40" s="1">
        <f t="shared" si="3"/>
        <v>9</v>
      </c>
      <c r="H40" s="1">
        <f t="shared" si="3"/>
        <v>9</v>
      </c>
      <c r="I40" s="1">
        <f t="shared" si="3"/>
        <v>8</v>
      </c>
      <c r="J40" s="1">
        <f t="shared" si="3"/>
        <v>8.91</v>
      </c>
      <c r="K40" s="1">
        <f t="shared" si="3"/>
        <v>10</v>
      </c>
      <c r="L40" s="1">
        <f t="shared" si="3"/>
        <v>9</v>
      </c>
      <c r="M40" s="1">
        <f t="shared" si="3"/>
        <v>12</v>
      </c>
      <c r="N40" s="1"/>
      <c r="O40" s="1">
        <f>MAX(O6:O30)</f>
        <v>174.93</v>
      </c>
    </row>
    <row r="41" spans="1:16" x14ac:dyDescent="0.2">
      <c r="B41" s="1">
        <f t="shared" ref="B41:M41" si="4">COUNT(B6:B30)</f>
        <v>21</v>
      </c>
      <c r="C41" s="1">
        <v>17</v>
      </c>
      <c r="D41" s="1">
        <f t="shared" si="4"/>
        <v>22</v>
      </c>
      <c r="E41" s="1">
        <f t="shared" si="4"/>
        <v>24</v>
      </c>
      <c r="F41" s="1">
        <f t="shared" si="4"/>
        <v>23</v>
      </c>
      <c r="G41" s="1">
        <f t="shared" si="4"/>
        <v>22</v>
      </c>
      <c r="H41" s="1">
        <f t="shared" si="4"/>
        <v>23</v>
      </c>
      <c r="I41" s="1">
        <f t="shared" si="4"/>
        <v>22</v>
      </c>
      <c r="J41" s="1">
        <f t="shared" si="4"/>
        <v>22</v>
      </c>
      <c r="K41" s="1">
        <f t="shared" si="4"/>
        <v>14</v>
      </c>
      <c r="L41" s="1">
        <f t="shared" si="4"/>
        <v>20</v>
      </c>
      <c r="M41" s="1">
        <f t="shared" si="4"/>
        <v>15</v>
      </c>
      <c r="N41" s="1"/>
      <c r="O41" s="1">
        <f>COUNT(O6:O30)</f>
        <v>25</v>
      </c>
    </row>
    <row r="42" spans="1:16" x14ac:dyDescent="0.2">
      <c r="O42" s="1"/>
    </row>
    <row r="44" spans="1:16" x14ac:dyDescent="0.2">
      <c r="O44" s="11"/>
    </row>
    <row r="47" spans="1:16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6" x14ac:dyDescent="0.2"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6:15" x14ac:dyDescent="0.2">
      <c r="F49" s="3"/>
      <c r="G49" s="3"/>
      <c r="H49" s="3"/>
      <c r="I49" s="3"/>
      <c r="J49" s="3"/>
      <c r="K49" s="3"/>
      <c r="L49" s="3"/>
      <c r="M49" s="3"/>
      <c r="N49" s="3"/>
      <c r="O49" s="3"/>
    </row>
  </sheetData>
  <phoneticPr fontId="0" type="noConversion"/>
  <printOptions gridLines="1"/>
  <pageMargins left="0.75" right="0.75" top="1" bottom="1" header="0.5" footer="0.5"/>
  <pageSetup scale="64" orientation="landscape" r:id="rId1"/>
  <headerFooter alignWithMargins="0">
    <oddFooter>&amp;L&amp;A&amp;C&amp;D&amp;R&amp;T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  <pageSetUpPr fitToPage="1"/>
  </sheetPr>
  <dimension ref="A2:P49"/>
  <sheetViews>
    <sheetView workbookViewId="0">
      <pane xSplit="1" ySplit="5" topLeftCell="B19" activePane="bottomRight" state="frozen"/>
      <selection activeCell="A6" sqref="A6"/>
      <selection pane="topRight" activeCell="A6" sqref="A6"/>
      <selection pane="bottomLeft" activeCell="A6" sqref="A6"/>
      <selection pane="bottomRight" activeCell="A6" sqref="A6"/>
    </sheetView>
  </sheetViews>
  <sheetFormatPr defaultColWidth="9.109375" defaultRowHeight="11.4" x14ac:dyDescent="0.2"/>
  <cols>
    <col min="1" max="1" width="11.6640625" style="3" customWidth="1"/>
    <col min="2" max="2" width="10.44140625" style="3" bestFit="1" customWidth="1"/>
    <col min="3" max="3" width="13.109375" style="3" bestFit="1" customWidth="1"/>
    <col min="4" max="5" width="10.44140625" style="3" bestFit="1" customWidth="1"/>
    <col min="6" max="6" width="10.44140625" style="4" bestFit="1" customWidth="1"/>
    <col min="7" max="9" width="10.44140625" style="4" customWidth="1"/>
    <col min="10" max="10" width="12.33203125" style="4" bestFit="1" customWidth="1"/>
    <col min="11" max="11" width="11.44140625" style="4" bestFit="1" customWidth="1"/>
    <col min="12" max="13" width="12.109375" style="4" bestFit="1" customWidth="1"/>
    <col min="14" max="14" width="12.44140625" style="4" bestFit="1" customWidth="1"/>
    <col min="15" max="16384" width="9.109375" style="4"/>
  </cols>
  <sheetData>
    <row r="2" spans="1:16" x14ac:dyDescent="0.2">
      <c r="F2" s="3"/>
      <c r="G2" s="3"/>
      <c r="H2" s="3"/>
      <c r="I2" s="3"/>
      <c r="J2" s="3"/>
      <c r="K2" s="3"/>
      <c r="L2" s="3"/>
      <c r="M2" s="3"/>
      <c r="N2" s="3"/>
      <c r="O2" s="1"/>
      <c r="P2" s="3"/>
    </row>
    <row r="3" spans="1:16" x14ac:dyDescent="0.2">
      <c r="C3" s="3" t="s">
        <v>6</v>
      </c>
      <c r="D3" s="3" t="str">
        <f>'M Noon'!D3</f>
        <v>Web</v>
      </c>
      <c r="E3" s="3" t="str">
        <f>'M Noon'!E3</f>
        <v>Word Quiz</v>
      </c>
      <c r="F3" s="3"/>
      <c r="G3" s="3" t="s">
        <v>11</v>
      </c>
      <c r="H3" s="3" t="s">
        <v>12</v>
      </c>
      <c r="I3" s="3" t="s">
        <v>12</v>
      </c>
      <c r="J3" s="3" t="s">
        <v>16</v>
      </c>
      <c r="K3" s="3" t="s">
        <v>14</v>
      </c>
      <c r="L3" s="3" t="s">
        <v>16</v>
      </c>
      <c r="M3" s="3" t="s">
        <v>14</v>
      </c>
      <c r="N3" s="3" t="s">
        <v>20</v>
      </c>
      <c r="O3" s="3"/>
      <c r="P3" s="3"/>
    </row>
    <row r="4" spans="1:16" x14ac:dyDescent="0.2">
      <c r="B4" s="3" t="s">
        <v>4</v>
      </c>
      <c r="C4" s="3" t="s">
        <v>5</v>
      </c>
      <c r="D4" s="3" t="str">
        <f>'M Noon'!D4</f>
        <v>Assignment</v>
      </c>
      <c r="E4" s="3" t="str">
        <f>'M Noon'!E4</f>
        <v>on Sam</v>
      </c>
      <c r="F4" s="3" t="str">
        <f>'M Noon'!F4</f>
        <v>Test 1</v>
      </c>
      <c r="G4" s="3" t="s">
        <v>8</v>
      </c>
      <c r="H4" s="3" t="s">
        <v>13</v>
      </c>
      <c r="I4" s="3" t="s">
        <v>8</v>
      </c>
      <c r="J4" s="3" t="s">
        <v>17</v>
      </c>
      <c r="K4" s="3" t="s">
        <v>15</v>
      </c>
      <c r="L4" s="3" t="s">
        <v>18</v>
      </c>
      <c r="M4" s="3" t="s">
        <v>19</v>
      </c>
      <c r="N4" s="2" t="s">
        <v>21</v>
      </c>
      <c r="O4" s="3" t="str">
        <f>'M Noon'!O4</f>
        <v>TOTAL</v>
      </c>
      <c r="P4" s="3"/>
    </row>
    <row r="5" spans="1:16" x14ac:dyDescent="0.2">
      <c r="A5" s="6" t="s">
        <v>1</v>
      </c>
      <c r="B5" s="8" t="s">
        <v>22</v>
      </c>
      <c r="C5" s="6" t="s">
        <v>23</v>
      </c>
      <c r="D5" s="6" t="s">
        <v>23</v>
      </c>
      <c r="E5" s="8" t="s">
        <v>24</v>
      </c>
      <c r="F5" s="8">
        <v>38028</v>
      </c>
      <c r="G5" s="8" t="s">
        <v>24</v>
      </c>
      <c r="H5" s="8" t="s">
        <v>25</v>
      </c>
      <c r="I5" s="8" t="s">
        <v>25</v>
      </c>
      <c r="J5" s="8" t="s">
        <v>26</v>
      </c>
      <c r="K5" s="8" t="s">
        <v>26</v>
      </c>
      <c r="L5" s="8" t="s">
        <v>27</v>
      </c>
      <c r="M5" s="8" t="s">
        <v>27</v>
      </c>
      <c r="N5" s="8" t="s">
        <v>28</v>
      </c>
      <c r="O5" s="8" t="str">
        <f>'M Noon'!O5</f>
        <v>POINTS</v>
      </c>
      <c r="P5" s="8" t="str">
        <f>'M Noon'!P5</f>
        <v>GRADE</v>
      </c>
    </row>
    <row r="6" spans="1:16" x14ac:dyDescent="0.2">
      <c r="A6" s="3">
        <v>-88</v>
      </c>
      <c r="C6" s="3">
        <v>5</v>
      </c>
      <c r="D6" s="3">
        <v>7</v>
      </c>
      <c r="E6" s="2">
        <v>4.96</v>
      </c>
      <c r="F6" s="1">
        <v>47</v>
      </c>
      <c r="G6" s="2">
        <v>9</v>
      </c>
      <c r="H6" s="2">
        <v>8</v>
      </c>
      <c r="I6" s="2">
        <v>8</v>
      </c>
      <c r="J6" s="2">
        <v>8.91</v>
      </c>
      <c r="K6" s="2">
        <v>9</v>
      </c>
      <c r="L6" s="2">
        <v>9</v>
      </c>
      <c r="M6" s="2">
        <v>11</v>
      </c>
      <c r="N6" s="2">
        <v>39</v>
      </c>
      <c r="O6" s="1">
        <f>SUM(B6:N6)</f>
        <v>165.87</v>
      </c>
      <c r="P6" s="1" t="str">
        <f t="shared" ref="P6:P27" si="0">IF(O6&gt;O$38*0.9,"A",IF(O6&gt;O$38*0.8,"B",IF(O6&gt;O$38*0.7,"C",IF(O6&gt;O$38*0.6,"D","F"))))</f>
        <v>B</v>
      </c>
    </row>
    <row r="7" spans="1:16" x14ac:dyDescent="0.2">
      <c r="A7" s="3">
        <v>-5176</v>
      </c>
      <c r="B7" s="3">
        <v>8</v>
      </c>
      <c r="C7" s="3">
        <v>5</v>
      </c>
      <c r="D7" s="3">
        <v>7</v>
      </c>
      <c r="E7" s="2">
        <v>4.96</v>
      </c>
      <c r="F7" s="1">
        <v>47</v>
      </c>
      <c r="G7" s="2">
        <v>9</v>
      </c>
      <c r="H7" s="2">
        <v>7</v>
      </c>
      <c r="I7" s="2">
        <v>8</v>
      </c>
      <c r="J7" s="2">
        <v>5.94</v>
      </c>
      <c r="K7" s="2">
        <v>10</v>
      </c>
      <c r="L7" s="2">
        <v>9</v>
      </c>
      <c r="M7" s="2">
        <v>12</v>
      </c>
      <c r="N7" s="2">
        <v>44</v>
      </c>
      <c r="O7" s="1">
        <f t="shared" ref="O7:O36" si="1">SUM(B7:N7)</f>
        <v>176.9</v>
      </c>
      <c r="P7" s="1" t="str">
        <f t="shared" si="0"/>
        <v>B</v>
      </c>
    </row>
    <row r="8" spans="1:16" x14ac:dyDescent="0.2">
      <c r="A8" s="3">
        <v>-4634</v>
      </c>
      <c r="B8" s="3">
        <v>7</v>
      </c>
      <c r="C8" s="3">
        <v>5</v>
      </c>
      <c r="D8" s="3">
        <v>7</v>
      </c>
      <c r="E8" s="2">
        <v>6</v>
      </c>
      <c r="F8" s="1">
        <v>54</v>
      </c>
      <c r="G8" s="14">
        <v>6</v>
      </c>
      <c r="H8" s="2">
        <v>6</v>
      </c>
      <c r="I8" s="2">
        <v>8</v>
      </c>
      <c r="J8" s="2"/>
      <c r="K8" s="2"/>
      <c r="L8" s="2">
        <v>10</v>
      </c>
      <c r="M8" s="2">
        <v>11</v>
      </c>
      <c r="N8" s="2">
        <v>33</v>
      </c>
      <c r="O8" s="1">
        <f t="shared" si="1"/>
        <v>153</v>
      </c>
      <c r="P8" s="1" t="str">
        <f t="shared" si="0"/>
        <v>C</v>
      </c>
    </row>
    <row r="9" spans="1:16" x14ac:dyDescent="0.2">
      <c r="A9" s="3">
        <v>-19</v>
      </c>
      <c r="B9" s="3">
        <v>8</v>
      </c>
      <c r="C9" s="3">
        <v>5</v>
      </c>
      <c r="D9" s="3">
        <v>7</v>
      </c>
      <c r="E9" s="2">
        <v>6</v>
      </c>
      <c r="F9" s="1">
        <v>53</v>
      </c>
      <c r="G9" s="14">
        <v>7</v>
      </c>
      <c r="H9" s="2">
        <v>10</v>
      </c>
      <c r="I9" s="2">
        <v>8</v>
      </c>
      <c r="J9" s="2">
        <v>8.91</v>
      </c>
      <c r="K9" s="2">
        <v>10</v>
      </c>
      <c r="L9" s="2">
        <v>10</v>
      </c>
      <c r="M9" s="2">
        <v>10</v>
      </c>
      <c r="N9" s="2">
        <v>43</v>
      </c>
      <c r="O9" s="1">
        <f t="shared" si="1"/>
        <v>185.91</v>
      </c>
      <c r="P9" s="1" t="str">
        <f t="shared" si="0"/>
        <v>A</v>
      </c>
    </row>
    <row r="10" spans="1:16" x14ac:dyDescent="0.2">
      <c r="A10" s="3">
        <v>-1504</v>
      </c>
      <c r="B10" s="3">
        <v>7</v>
      </c>
      <c r="C10" s="3">
        <v>5</v>
      </c>
      <c r="D10" s="3">
        <v>7</v>
      </c>
      <c r="E10" s="2">
        <v>2</v>
      </c>
      <c r="F10" s="1">
        <v>45</v>
      </c>
      <c r="G10" s="2">
        <v>4</v>
      </c>
      <c r="H10" s="2"/>
      <c r="I10" s="2"/>
      <c r="J10" s="2"/>
      <c r="K10" s="2"/>
      <c r="L10" s="2"/>
      <c r="M10" s="2"/>
      <c r="N10" s="2"/>
      <c r="O10" s="1">
        <f t="shared" si="1"/>
        <v>70</v>
      </c>
      <c r="P10" s="1" t="str">
        <f t="shared" si="0"/>
        <v>F</v>
      </c>
    </row>
    <row r="11" spans="1:16" x14ac:dyDescent="0.2">
      <c r="A11" s="3">
        <v>-74</v>
      </c>
      <c r="C11" s="3">
        <v>5</v>
      </c>
      <c r="D11" s="3">
        <v>7</v>
      </c>
      <c r="E11" s="2">
        <v>4</v>
      </c>
      <c r="F11" s="1">
        <v>42</v>
      </c>
      <c r="G11" s="2">
        <v>9</v>
      </c>
      <c r="H11" s="2">
        <v>3</v>
      </c>
      <c r="I11" s="2">
        <v>7</v>
      </c>
      <c r="J11" s="2">
        <v>1.98</v>
      </c>
      <c r="K11" s="2">
        <v>10</v>
      </c>
      <c r="L11" s="2">
        <v>7</v>
      </c>
      <c r="M11" s="2">
        <v>11</v>
      </c>
      <c r="N11" s="2">
        <v>40</v>
      </c>
      <c r="O11" s="1">
        <f t="shared" si="1"/>
        <v>146.98000000000002</v>
      </c>
      <c r="P11" s="1" t="str">
        <f t="shared" si="0"/>
        <v>C</v>
      </c>
    </row>
    <row r="12" spans="1:16" x14ac:dyDescent="0.2">
      <c r="A12" s="3">
        <v>-4851</v>
      </c>
      <c r="B12" s="3">
        <v>8</v>
      </c>
      <c r="C12" s="3">
        <v>5</v>
      </c>
      <c r="D12" s="3">
        <v>6</v>
      </c>
      <c r="E12" s="2">
        <v>6.96</v>
      </c>
      <c r="F12" s="1">
        <v>51</v>
      </c>
      <c r="G12" s="2">
        <v>9</v>
      </c>
      <c r="H12" s="2">
        <v>8</v>
      </c>
      <c r="I12" s="2">
        <v>7</v>
      </c>
      <c r="J12" s="2">
        <v>4.95</v>
      </c>
      <c r="K12" s="2"/>
      <c r="L12" s="2">
        <v>9</v>
      </c>
      <c r="M12" s="2">
        <v>9</v>
      </c>
      <c r="N12" s="2">
        <v>42</v>
      </c>
      <c r="O12" s="1">
        <f t="shared" si="1"/>
        <v>165.91000000000003</v>
      </c>
      <c r="P12" s="1" t="str">
        <f t="shared" si="0"/>
        <v>B</v>
      </c>
    </row>
    <row r="13" spans="1:16" x14ac:dyDescent="0.2">
      <c r="A13" s="3">
        <v>-1889</v>
      </c>
      <c r="B13" s="3">
        <v>8</v>
      </c>
      <c r="C13" s="3">
        <v>5</v>
      </c>
      <c r="D13" s="3">
        <v>7</v>
      </c>
      <c r="E13" s="2">
        <v>2</v>
      </c>
      <c r="F13" s="1">
        <v>52</v>
      </c>
      <c r="G13" s="2">
        <v>4</v>
      </c>
      <c r="H13" s="2">
        <v>6</v>
      </c>
      <c r="I13" s="2">
        <v>8</v>
      </c>
      <c r="J13" s="2">
        <v>4.95</v>
      </c>
      <c r="K13" s="2">
        <v>10</v>
      </c>
      <c r="L13" s="2">
        <v>4</v>
      </c>
      <c r="M13" s="2">
        <v>10</v>
      </c>
      <c r="N13" s="2">
        <v>44</v>
      </c>
      <c r="O13" s="1">
        <f t="shared" si="1"/>
        <v>164.95</v>
      </c>
      <c r="P13" s="1" t="str">
        <f t="shared" si="0"/>
        <v>B</v>
      </c>
    </row>
    <row r="14" spans="1:16" x14ac:dyDescent="0.2">
      <c r="A14" s="3">
        <v>-7528</v>
      </c>
      <c r="B14" s="3">
        <v>8</v>
      </c>
      <c r="C14" s="3">
        <v>5</v>
      </c>
      <c r="D14" s="3">
        <v>7</v>
      </c>
      <c r="E14" s="2">
        <v>2</v>
      </c>
      <c r="F14" s="1">
        <v>48</v>
      </c>
      <c r="G14" s="2">
        <v>8</v>
      </c>
      <c r="H14" s="2">
        <v>7</v>
      </c>
      <c r="I14" s="2">
        <v>8</v>
      </c>
      <c r="J14" s="2">
        <v>3.96</v>
      </c>
      <c r="K14" s="2"/>
      <c r="L14" s="2">
        <v>2</v>
      </c>
      <c r="M14" s="2">
        <v>8</v>
      </c>
      <c r="N14" s="2">
        <v>35</v>
      </c>
      <c r="O14" s="1">
        <f t="shared" si="1"/>
        <v>141.95999999999998</v>
      </c>
      <c r="P14" s="1" t="str">
        <f t="shared" si="0"/>
        <v>D</v>
      </c>
    </row>
    <row r="15" spans="1:16" x14ac:dyDescent="0.2">
      <c r="A15" s="3">
        <v>-3799</v>
      </c>
      <c r="B15" s="3">
        <v>8</v>
      </c>
      <c r="C15" s="3">
        <v>5</v>
      </c>
      <c r="D15" s="3">
        <v>7</v>
      </c>
      <c r="E15" s="2">
        <v>4</v>
      </c>
      <c r="F15" s="1">
        <v>54</v>
      </c>
      <c r="G15" s="2">
        <v>9</v>
      </c>
      <c r="H15" s="2">
        <v>10</v>
      </c>
      <c r="I15" s="2">
        <v>8</v>
      </c>
      <c r="J15" s="2">
        <v>8.91</v>
      </c>
      <c r="K15" s="2">
        <v>10</v>
      </c>
      <c r="L15" s="2">
        <v>9</v>
      </c>
      <c r="M15" s="2">
        <v>12</v>
      </c>
      <c r="N15" s="2">
        <v>44</v>
      </c>
      <c r="O15" s="1">
        <f t="shared" si="1"/>
        <v>188.91</v>
      </c>
      <c r="P15" s="1" t="str">
        <f t="shared" si="0"/>
        <v>A</v>
      </c>
    </row>
    <row r="16" spans="1:16" x14ac:dyDescent="0.2">
      <c r="A16" s="3">
        <v>-342</v>
      </c>
      <c r="C16" s="3">
        <v>5</v>
      </c>
      <c r="D16" s="3">
        <v>7</v>
      </c>
      <c r="E16" s="2">
        <v>2.96</v>
      </c>
      <c r="F16" s="1">
        <v>42</v>
      </c>
      <c r="G16" s="2">
        <v>8</v>
      </c>
      <c r="H16" s="2">
        <v>6</v>
      </c>
      <c r="I16" s="2">
        <v>8</v>
      </c>
      <c r="J16" s="2">
        <v>5.94</v>
      </c>
      <c r="K16" s="2">
        <v>10</v>
      </c>
      <c r="L16" s="2">
        <v>8</v>
      </c>
      <c r="M16" s="2">
        <v>10</v>
      </c>
      <c r="N16" s="2">
        <v>41</v>
      </c>
      <c r="O16" s="1">
        <f t="shared" si="1"/>
        <v>153.9</v>
      </c>
      <c r="P16" s="1" t="str">
        <f t="shared" si="0"/>
        <v>C</v>
      </c>
    </row>
    <row r="17" spans="1:16" x14ac:dyDescent="0.2">
      <c r="A17" s="3">
        <v>-9320</v>
      </c>
      <c r="C17" s="3">
        <v>5</v>
      </c>
      <c r="D17" s="3">
        <v>7</v>
      </c>
      <c r="E17" s="2">
        <v>6.96</v>
      </c>
      <c r="F17" s="1">
        <v>50</v>
      </c>
      <c r="G17" s="2">
        <v>9</v>
      </c>
      <c r="H17" s="2">
        <v>7</v>
      </c>
      <c r="I17" s="2">
        <v>8</v>
      </c>
      <c r="J17" s="2">
        <v>5.94</v>
      </c>
      <c r="K17" s="2">
        <v>9</v>
      </c>
      <c r="L17" s="2">
        <v>9</v>
      </c>
      <c r="M17" s="2">
        <v>10</v>
      </c>
      <c r="N17" s="2">
        <v>43</v>
      </c>
      <c r="O17" s="1">
        <f t="shared" si="1"/>
        <v>169.9</v>
      </c>
      <c r="P17" s="1" t="str">
        <f t="shared" si="0"/>
        <v>B</v>
      </c>
    </row>
    <row r="18" spans="1:16" x14ac:dyDescent="0.2">
      <c r="A18" s="3">
        <v>176</v>
      </c>
      <c r="B18" s="3">
        <v>8</v>
      </c>
      <c r="C18" s="3">
        <v>5</v>
      </c>
      <c r="D18" s="3">
        <v>7</v>
      </c>
      <c r="E18" s="2">
        <v>6.96</v>
      </c>
      <c r="F18" s="1">
        <v>59</v>
      </c>
      <c r="G18" s="2">
        <v>9</v>
      </c>
      <c r="H18" s="2">
        <v>10</v>
      </c>
      <c r="I18" s="2">
        <v>8</v>
      </c>
      <c r="J18" s="2">
        <v>8.91</v>
      </c>
      <c r="K18" s="2">
        <v>10</v>
      </c>
      <c r="L18" s="2">
        <v>10</v>
      </c>
      <c r="M18" s="2">
        <v>9</v>
      </c>
      <c r="N18" s="2">
        <v>40</v>
      </c>
      <c r="O18" s="1">
        <f t="shared" si="1"/>
        <v>190.87</v>
      </c>
      <c r="P18" s="1" t="str">
        <f t="shared" si="0"/>
        <v>A</v>
      </c>
    </row>
    <row r="19" spans="1:16" x14ac:dyDescent="0.2">
      <c r="A19" s="3">
        <v>-2289</v>
      </c>
      <c r="C19" s="3">
        <v>5</v>
      </c>
      <c r="D19" s="3">
        <v>7</v>
      </c>
      <c r="E19" s="2">
        <v>2</v>
      </c>
      <c r="F19" s="1">
        <v>44</v>
      </c>
      <c r="G19" s="2">
        <v>9</v>
      </c>
      <c r="H19" s="2">
        <v>8</v>
      </c>
      <c r="I19" s="2">
        <v>8</v>
      </c>
      <c r="J19" s="2">
        <v>4.95</v>
      </c>
      <c r="K19" s="2">
        <v>7</v>
      </c>
      <c r="L19" s="2">
        <v>5</v>
      </c>
      <c r="M19" s="2"/>
      <c r="N19" s="2">
        <v>38</v>
      </c>
      <c r="O19" s="1">
        <f t="shared" si="1"/>
        <v>137.94999999999999</v>
      </c>
      <c r="P19" s="1" t="str">
        <f t="shared" si="0"/>
        <v>D</v>
      </c>
    </row>
    <row r="20" spans="1:16" x14ac:dyDescent="0.2">
      <c r="A20" s="3">
        <v>-9161</v>
      </c>
      <c r="B20" s="3">
        <v>8</v>
      </c>
      <c r="C20" s="3">
        <v>5</v>
      </c>
      <c r="D20" s="3">
        <v>7</v>
      </c>
      <c r="E20" s="2">
        <v>6</v>
      </c>
      <c r="F20" s="1">
        <v>47</v>
      </c>
      <c r="G20" s="14">
        <v>9</v>
      </c>
      <c r="H20" s="2">
        <v>9</v>
      </c>
      <c r="I20" s="2">
        <v>8</v>
      </c>
      <c r="J20" s="2">
        <v>7.92</v>
      </c>
      <c r="K20" s="2">
        <v>10</v>
      </c>
      <c r="L20" s="2">
        <v>9</v>
      </c>
      <c r="M20" s="2">
        <v>10</v>
      </c>
      <c r="N20" s="2">
        <v>39</v>
      </c>
      <c r="O20" s="1">
        <f t="shared" si="1"/>
        <v>174.92000000000002</v>
      </c>
      <c r="P20" s="1" t="str">
        <f t="shared" si="0"/>
        <v>B</v>
      </c>
    </row>
    <row r="21" spans="1:16" x14ac:dyDescent="0.2">
      <c r="A21" s="3">
        <v>-7193</v>
      </c>
      <c r="B21" s="3">
        <v>8</v>
      </c>
      <c r="C21" s="3">
        <v>5</v>
      </c>
      <c r="D21" s="3">
        <v>7</v>
      </c>
      <c r="E21" s="2">
        <v>6.96</v>
      </c>
      <c r="F21" s="1">
        <v>51</v>
      </c>
      <c r="G21" s="14">
        <v>8</v>
      </c>
      <c r="H21" s="2">
        <v>6</v>
      </c>
      <c r="I21" s="2">
        <v>8</v>
      </c>
      <c r="J21" s="2">
        <v>7.92</v>
      </c>
      <c r="K21" s="2">
        <v>8</v>
      </c>
      <c r="L21" s="2">
        <v>7</v>
      </c>
      <c r="M21" s="2">
        <v>11</v>
      </c>
      <c r="N21" s="2">
        <v>41</v>
      </c>
      <c r="O21" s="1">
        <f t="shared" si="1"/>
        <v>174.88</v>
      </c>
      <c r="P21" s="1" t="str">
        <f t="shared" si="0"/>
        <v>B</v>
      </c>
    </row>
    <row r="22" spans="1:16" x14ac:dyDescent="0.2">
      <c r="A22" s="3">
        <v>240</v>
      </c>
      <c r="B22" s="3">
        <v>8</v>
      </c>
      <c r="C22" s="3">
        <v>5</v>
      </c>
      <c r="D22" s="3">
        <v>7</v>
      </c>
      <c r="E22" s="2">
        <v>2.96</v>
      </c>
      <c r="F22" s="1">
        <v>53</v>
      </c>
      <c r="G22" s="2">
        <v>6</v>
      </c>
      <c r="H22" s="2">
        <v>7</v>
      </c>
      <c r="I22" s="2">
        <v>7</v>
      </c>
      <c r="J22" s="2">
        <v>7.92</v>
      </c>
      <c r="K22" s="2">
        <v>10</v>
      </c>
      <c r="L22" s="2">
        <v>6</v>
      </c>
      <c r="M22" s="2">
        <v>9</v>
      </c>
      <c r="N22" s="2">
        <v>41</v>
      </c>
      <c r="O22" s="1">
        <f t="shared" si="1"/>
        <v>169.88</v>
      </c>
      <c r="P22" s="1" t="str">
        <f t="shared" si="0"/>
        <v>B</v>
      </c>
    </row>
    <row r="23" spans="1:16" x14ac:dyDescent="0.2">
      <c r="A23" s="3">
        <v>-9692</v>
      </c>
      <c r="B23" s="3">
        <v>8</v>
      </c>
      <c r="C23" s="3">
        <v>5</v>
      </c>
      <c r="D23" s="3">
        <v>7</v>
      </c>
      <c r="E23" s="2">
        <v>6</v>
      </c>
      <c r="F23" s="1">
        <v>55</v>
      </c>
      <c r="G23" s="2">
        <v>5</v>
      </c>
      <c r="H23" s="2">
        <v>7</v>
      </c>
      <c r="I23" s="2">
        <v>8</v>
      </c>
      <c r="J23" s="2">
        <v>5.94</v>
      </c>
      <c r="K23" s="2">
        <v>10</v>
      </c>
      <c r="L23" s="2">
        <v>9</v>
      </c>
      <c r="M23" s="2">
        <v>12</v>
      </c>
      <c r="N23" s="2">
        <v>42</v>
      </c>
      <c r="O23" s="1">
        <f t="shared" si="1"/>
        <v>179.94</v>
      </c>
      <c r="P23" s="1" t="str">
        <f t="shared" si="0"/>
        <v>B</v>
      </c>
    </row>
    <row r="24" spans="1:16" x14ac:dyDescent="0.2">
      <c r="A24" s="3">
        <v>-3413</v>
      </c>
      <c r="B24" s="3">
        <v>8</v>
      </c>
      <c r="C24" s="3">
        <v>5</v>
      </c>
      <c r="D24" s="3">
        <v>7</v>
      </c>
      <c r="E24" s="2">
        <v>4.96</v>
      </c>
      <c r="F24" s="1">
        <v>51</v>
      </c>
      <c r="G24" s="14">
        <v>9</v>
      </c>
      <c r="H24" s="2">
        <v>10</v>
      </c>
      <c r="I24" s="2">
        <v>7</v>
      </c>
      <c r="J24" s="2">
        <v>7.92</v>
      </c>
      <c r="K24" s="2">
        <v>8</v>
      </c>
      <c r="L24" s="2">
        <v>9</v>
      </c>
      <c r="M24" s="2">
        <v>10</v>
      </c>
      <c r="N24" s="2">
        <v>43</v>
      </c>
      <c r="O24" s="1">
        <f t="shared" si="1"/>
        <v>179.88</v>
      </c>
      <c r="P24" s="1" t="str">
        <f t="shared" si="0"/>
        <v>B</v>
      </c>
    </row>
    <row r="25" spans="1:16" x14ac:dyDescent="0.2">
      <c r="A25" s="3">
        <v>-3993</v>
      </c>
      <c r="B25" s="3">
        <v>8</v>
      </c>
      <c r="C25" s="3">
        <v>5</v>
      </c>
      <c r="D25" s="3">
        <v>7</v>
      </c>
      <c r="E25" s="2">
        <v>4.96</v>
      </c>
      <c r="F25" s="1">
        <v>46</v>
      </c>
      <c r="G25" s="2">
        <v>7</v>
      </c>
      <c r="H25" s="2">
        <v>9</v>
      </c>
      <c r="I25" s="2">
        <v>8</v>
      </c>
      <c r="J25" s="2">
        <v>6.93</v>
      </c>
      <c r="K25" s="2">
        <v>4</v>
      </c>
      <c r="L25" s="2">
        <v>6</v>
      </c>
      <c r="M25" s="2">
        <v>10</v>
      </c>
      <c r="N25" s="2">
        <v>42</v>
      </c>
      <c r="O25" s="1">
        <f t="shared" si="1"/>
        <v>163.89000000000001</v>
      </c>
      <c r="P25" s="1" t="str">
        <f t="shared" si="0"/>
        <v>B</v>
      </c>
    </row>
    <row r="26" spans="1:16" x14ac:dyDescent="0.2">
      <c r="A26" s="3">
        <v>-8865</v>
      </c>
      <c r="C26" s="3">
        <v>5</v>
      </c>
      <c r="D26" s="3">
        <v>7</v>
      </c>
      <c r="E26" s="2"/>
      <c r="F26" s="1">
        <v>42</v>
      </c>
      <c r="G26" s="15">
        <v>9</v>
      </c>
      <c r="H26" s="2">
        <v>10</v>
      </c>
      <c r="I26" s="2">
        <v>8</v>
      </c>
      <c r="J26" s="2">
        <v>7.92</v>
      </c>
      <c r="K26" s="2">
        <v>10</v>
      </c>
      <c r="L26" s="2">
        <v>7</v>
      </c>
      <c r="M26" s="2">
        <v>7</v>
      </c>
      <c r="N26" s="2">
        <v>44</v>
      </c>
      <c r="O26" s="1">
        <f t="shared" si="1"/>
        <v>156.92000000000002</v>
      </c>
      <c r="P26" s="1" t="str">
        <f t="shared" si="0"/>
        <v>C</v>
      </c>
    </row>
    <row r="27" spans="1:16" x14ac:dyDescent="0.2">
      <c r="A27" s="3">
        <v>-5438</v>
      </c>
      <c r="B27" s="3">
        <v>8</v>
      </c>
      <c r="C27" s="3">
        <v>5</v>
      </c>
      <c r="D27" s="3">
        <v>7</v>
      </c>
      <c r="E27" s="2"/>
      <c r="F27" s="1">
        <v>46</v>
      </c>
      <c r="G27" s="2">
        <v>9</v>
      </c>
      <c r="H27" s="2">
        <v>6</v>
      </c>
      <c r="I27" s="2"/>
      <c r="J27" s="2">
        <v>2.97</v>
      </c>
      <c r="K27" s="2">
        <v>9</v>
      </c>
      <c r="L27" s="2">
        <v>8</v>
      </c>
      <c r="M27" s="2">
        <v>11</v>
      </c>
      <c r="N27" s="2">
        <v>44</v>
      </c>
      <c r="O27" s="1">
        <f t="shared" si="1"/>
        <v>155.97</v>
      </c>
      <c r="P27" s="1" t="str">
        <f t="shared" si="0"/>
        <v>C</v>
      </c>
    </row>
    <row r="28" spans="1:16" x14ac:dyDescent="0.2">
      <c r="A28" s="3">
        <v>-516</v>
      </c>
      <c r="B28" s="3">
        <v>8</v>
      </c>
      <c r="C28" s="3">
        <v>5</v>
      </c>
      <c r="D28" s="3">
        <v>7</v>
      </c>
      <c r="E28" s="2">
        <v>4.96</v>
      </c>
      <c r="F28" s="1">
        <v>58</v>
      </c>
      <c r="G28" s="2">
        <v>9</v>
      </c>
      <c r="H28" s="2">
        <v>9</v>
      </c>
      <c r="I28" s="2">
        <v>8</v>
      </c>
      <c r="J28" s="2">
        <v>6.93</v>
      </c>
      <c r="K28" s="2">
        <v>8</v>
      </c>
      <c r="L28" s="2">
        <v>9</v>
      </c>
      <c r="M28" s="2">
        <v>12</v>
      </c>
      <c r="N28" s="2">
        <v>43</v>
      </c>
      <c r="O28" s="1">
        <f t="shared" si="1"/>
        <v>187.89000000000001</v>
      </c>
      <c r="P28" s="1" t="str">
        <f>IF(O28&gt;O$38*0.9,"A",IF(O28&gt;O$38*0.8,"B",IF(O28&gt;O$38*0.7,"C",IF(O28&gt;O$38*0.6,"D","F"))))</f>
        <v>A</v>
      </c>
    </row>
    <row r="29" spans="1:16" x14ac:dyDescent="0.2">
      <c r="A29" s="3">
        <v>-4078</v>
      </c>
      <c r="E29" s="2"/>
      <c r="F29" s="1">
        <v>44</v>
      </c>
      <c r="G29" s="2"/>
      <c r="H29" s="2"/>
      <c r="I29" s="2"/>
      <c r="J29" s="2"/>
      <c r="K29" s="2"/>
      <c r="L29" s="2"/>
      <c r="M29" s="2"/>
      <c r="N29" s="2"/>
      <c r="O29" s="1">
        <f t="shared" si="1"/>
        <v>44</v>
      </c>
      <c r="P29" s="1" t="str">
        <f>IF(O29&gt;O$38*0.9,"A",IF(O29&gt;O$38*0.8,"B",IF(O29&gt;O$38*0.7,"C",IF(O29&gt;O$38*0.6,"D","F"))))</f>
        <v>F</v>
      </c>
    </row>
    <row r="30" spans="1:16" s="11" customFormat="1" x14ac:dyDescent="0.2">
      <c r="A30" s="17"/>
      <c r="B30" s="17"/>
      <c r="C30" s="17"/>
      <c r="D30" s="17"/>
      <c r="E30" s="15"/>
      <c r="F30" s="13"/>
      <c r="G30" s="15"/>
      <c r="H30" s="15"/>
      <c r="I30" s="15"/>
      <c r="J30" s="2"/>
      <c r="K30" s="15"/>
      <c r="L30" s="2"/>
      <c r="M30" s="15"/>
      <c r="N30" s="2"/>
      <c r="O30" s="1">
        <f t="shared" si="1"/>
        <v>0</v>
      </c>
      <c r="P30" s="13"/>
    </row>
    <row r="31" spans="1:16" s="11" customFormat="1" x14ac:dyDescent="0.2">
      <c r="A31" s="17"/>
      <c r="B31" s="17"/>
      <c r="C31" s="17"/>
      <c r="D31" s="17"/>
      <c r="E31" s="15"/>
      <c r="F31" s="13"/>
      <c r="G31" s="15"/>
      <c r="H31" s="15"/>
      <c r="I31" s="15"/>
      <c r="J31" s="2"/>
      <c r="K31" s="15"/>
      <c r="L31" s="2"/>
      <c r="M31" s="15"/>
      <c r="N31" s="2"/>
      <c r="O31" s="1">
        <f t="shared" si="1"/>
        <v>0</v>
      </c>
      <c r="P31" s="13"/>
    </row>
    <row r="32" spans="1:16" x14ac:dyDescent="0.2">
      <c r="J32" s="2"/>
      <c r="L32" s="2"/>
      <c r="N32" s="2"/>
      <c r="O32" s="1">
        <f t="shared" si="1"/>
        <v>0</v>
      </c>
    </row>
    <row r="33" spans="1:16" x14ac:dyDescent="0.2">
      <c r="E33" s="2"/>
      <c r="F33" s="1"/>
      <c r="G33" s="2"/>
      <c r="H33" s="2"/>
      <c r="I33" s="2"/>
      <c r="J33" s="2"/>
      <c r="K33" s="2"/>
      <c r="L33" s="2"/>
      <c r="M33" s="2"/>
      <c r="N33" s="2"/>
      <c r="O33" s="1">
        <f t="shared" si="1"/>
        <v>0</v>
      </c>
      <c r="P33" s="1"/>
    </row>
    <row r="34" spans="1:16" x14ac:dyDescent="0.2">
      <c r="E34" s="2"/>
      <c r="F34" s="1"/>
      <c r="G34" s="2"/>
      <c r="H34" s="2"/>
      <c r="I34" s="2"/>
      <c r="J34" s="2"/>
      <c r="K34" s="2"/>
      <c r="L34" s="2"/>
      <c r="M34" s="2"/>
      <c r="N34" s="2"/>
      <c r="O34" s="1">
        <f t="shared" si="1"/>
        <v>0</v>
      </c>
      <c r="P34" s="1"/>
    </row>
    <row r="35" spans="1:16" x14ac:dyDescent="0.2">
      <c r="E35" s="2"/>
      <c r="F35" s="1"/>
      <c r="G35" s="2"/>
      <c r="H35" s="2"/>
      <c r="I35" s="2"/>
      <c r="J35" s="2"/>
      <c r="K35" s="2"/>
      <c r="L35" s="2"/>
      <c r="M35" s="2"/>
      <c r="N35" s="2"/>
      <c r="O35" s="1">
        <f t="shared" si="1"/>
        <v>0</v>
      </c>
      <c r="P35" s="1"/>
    </row>
    <row r="36" spans="1:16" x14ac:dyDescent="0.2">
      <c r="E36" s="2"/>
      <c r="F36" s="1"/>
      <c r="G36" s="2"/>
      <c r="H36" s="2"/>
      <c r="I36" s="2"/>
      <c r="J36" s="2"/>
      <c r="K36" s="2"/>
      <c r="L36" s="2"/>
      <c r="M36" s="2"/>
      <c r="N36" s="2"/>
      <c r="O36" s="1">
        <f t="shared" si="1"/>
        <v>0</v>
      </c>
      <c r="P36" s="1"/>
    </row>
    <row r="37" spans="1:16" x14ac:dyDescent="0.2">
      <c r="E37" s="2"/>
      <c r="F37" s="1"/>
      <c r="G37" s="3"/>
      <c r="H37" s="2"/>
      <c r="I37" s="2"/>
      <c r="J37" s="2"/>
      <c r="K37" s="2"/>
      <c r="L37" s="2"/>
      <c r="M37" s="2"/>
      <c r="N37" s="2"/>
      <c r="O37" s="1"/>
      <c r="P37" s="1"/>
    </row>
    <row r="38" spans="1:16" x14ac:dyDescent="0.2">
      <c r="A38" s="4"/>
      <c r="B38" s="3">
        <v>8</v>
      </c>
      <c r="C38" s="3">
        <v>5</v>
      </c>
      <c r="D38" s="3">
        <v>7</v>
      </c>
      <c r="E38" s="3">
        <f>'M Noon'!E38</f>
        <v>8</v>
      </c>
      <c r="F38" s="3">
        <f>'M Noon'!F38</f>
        <v>60</v>
      </c>
      <c r="G38" s="3">
        <v>8</v>
      </c>
      <c r="H38" s="2">
        <v>10</v>
      </c>
      <c r="I38" s="2">
        <v>8</v>
      </c>
      <c r="J38" s="2">
        <v>9</v>
      </c>
      <c r="K38" s="2">
        <v>10</v>
      </c>
      <c r="L38" s="2">
        <v>10</v>
      </c>
      <c r="M38" s="2">
        <v>11</v>
      </c>
      <c r="N38" s="2">
        <v>50</v>
      </c>
      <c r="O38" s="12">
        <f xml:space="preserve"> SUM(B38:N38)</f>
        <v>204</v>
      </c>
      <c r="P38" s="3"/>
    </row>
    <row r="39" spans="1:16" x14ac:dyDescent="0.2">
      <c r="B39" s="1">
        <f t="shared" ref="B39:M39" si="2">AVERAGE(B7:B30)</f>
        <v>7.882352941176471</v>
      </c>
      <c r="C39" s="1">
        <v>5</v>
      </c>
      <c r="D39" s="1">
        <f t="shared" si="2"/>
        <v>6.9545454545454541</v>
      </c>
      <c r="E39" s="1">
        <f t="shared" si="2"/>
        <v>4.6799999999999988</v>
      </c>
      <c r="F39" s="1">
        <f t="shared" si="2"/>
        <v>49.304347826086953</v>
      </c>
      <c r="G39" s="1">
        <f t="shared" si="2"/>
        <v>7.7727272727272725</v>
      </c>
      <c r="H39" s="1">
        <f t="shared" si="2"/>
        <v>7.666666666666667</v>
      </c>
      <c r="I39" s="1">
        <f t="shared" si="2"/>
        <v>7.8</v>
      </c>
      <c r="J39" s="1">
        <f t="shared" si="2"/>
        <v>6.3855000000000004</v>
      </c>
      <c r="K39" s="1">
        <f t="shared" si="2"/>
        <v>9.0555555555555554</v>
      </c>
      <c r="L39" s="1">
        <f t="shared" si="2"/>
        <v>7.7142857142857144</v>
      </c>
      <c r="M39" s="1">
        <f t="shared" si="2"/>
        <v>10.199999999999999</v>
      </c>
      <c r="N39" s="1"/>
      <c r="O39" s="1">
        <f>AVERAGE(O7:O30)</f>
        <v>151.47125000000003</v>
      </c>
    </row>
    <row r="40" spans="1:16" x14ac:dyDescent="0.2">
      <c r="B40" s="1">
        <f t="shared" ref="B40:M40" si="3">MAX(B7:B30)</f>
        <v>8</v>
      </c>
      <c r="C40" s="1">
        <v>5</v>
      </c>
      <c r="D40" s="1">
        <f t="shared" si="3"/>
        <v>7</v>
      </c>
      <c r="E40" s="1">
        <f t="shared" si="3"/>
        <v>6.96</v>
      </c>
      <c r="F40" s="1">
        <f t="shared" si="3"/>
        <v>59</v>
      </c>
      <c r="G40" s="1">
        <f t="shared" si="3"/>
        <v>9</v>
      </c>
      <c r="H40" s="1">
        <f t="shared" si="3"/>
        <v>10</v>
      </c>
      <c r="I40" s="1">
        <f t="shared" si="3"/>
        <v>8</v>
      </c>
      <c r="J40" s="1">
        <f t="shared" si="3"/>
        <v>8.91</v>
      </c>
      <c r="K40" s="1">
        <f t="shared" si="3"/>
        <v>10</v>
      </c>
      <c r="L40" s="1">
        <f t="shared" si="3"/>
        <v>10</v>
      </c>
      <c r="M40" s="1">
        <f t="shared" si="3"/>
        <v>12</v>
      </c>
      <c r="N40" s="1"/>
      <c r="O40" s="1">
        <f>MAX(O7:O30)</f>
        <v>190.87</v>
      </c>
    </row>
    <row r="41" spans="1:16" x14ac:dyDescent="0.2">
      <c r="B41" s="1">
        <f t="shared" ref="B41:M41" si="4">COUNT(B7:B30)</f>
        <v>17</v>
      </c>
      <c r="C41" s="1">
        <v>22</v>
      </c>
      <c r="D41" s="1">
        <f t="shared" si="4"/>
        <v>22</v>
      </c>
      <c r="E41" s="1">
        <f t="shared" si="4"/>
        <v>20</v>
      </c>
      <c r="F41" s="1">
        <f t="shared" si="4"/>
        <v>23</v>
      </c>
      <c r="G41" s="1">
        <f t="shared" si="4"/>
        <v>22</v>
      </c>
      <c r="H41" s="1">
        <f t="shared" si="4"/>
        <v>21</v>
      </c>
      <c r="I41" s="1">
        <f t="shared" si="4"/>
        <v>20</v>
      </c>
      <c r="J41" s="1">
        <f t="shared" si="4"/>
        <v>20</v>
      </c>
      <c r="K41" s="1">
        <f t="shared" si="4"/>
        <v>18</v>
      </c>
      <c r="L41" s="1">
        <f t="shared" si="4"/>
        <v>21</v>
      </c>
      <c r="M41" s="1">
        <f t="shared" si="4"/>
        <v>20</v>
      </c>
      <c r="N41" s="1"/>
      <c r="O41" s="1">
        <f>COUNT(O7:O30)</f>
        <v>24</v>
      </c>
    </row>
    <row r="42" spans="1:16" x14ac:dyDescent="0.2">
      <c r="O42" s="1"/>
    </row>
    <row r="43" spans="1:16" x14ac:dyDescent="0.2">
      <c r="O43" s="1"/>
    </row>
    <row r="45" spans="1:16" x14ac:dyDescent="0.2">
      <c r="O45" s="11"/>
    </row>
    <row r="47" spans="1:16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6" x14ac:dyDescent="0.2"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6:15" x14ac:dyDescent="0.2">
      <c r="F49" s="3"/>
      <c r="G49" s="3"/>
      <c r="H49" s="3"/>
      <c r="I49" s="3"/>
      <c r="J49" s="3"/>
      <c r="K49" s="3"/>
      <c r="L49" s="3"/>
      <c r="M49" s="3"/>
      <c r="N49" s="3"/>
      <c r="O49" s="3"/>
    </row>
  </sheetData>
  <phoneticPr fontId="0" type="noConversion"/>
  <printOptions gridLines="1"/>
  <pageMargins left="0.75" right="0.75" top="1" bottom="1" header="0.5" footer="0.5"/>
  <pageSetup scale="64" orientation="landscape" r:id="rId1"/>
  <headerFooter alignWithMargins="0">
    <oddFooter>&amp;L&amp;A&amp;C&amp;D&amp;R&amp;T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  <pageSetUpPr fitToPage="1"/>
  </sheetPr>
  <dimension ref="A2:P45"/>
  <sheetViews>
    <sheetView workbookViewId="0">
      <pane xSplit="1" ySplit="5" topLeftCell="H26" activePane="bottomRight" state="frozen"/>
      <selection activeCell="A6" sqref="A6"/>
      <selection pane="topRight" activeCell="A6" sqref="A6"/>
      <selection pane="bottomLeft" activeCell="A6" sqref="A6"/>
      <selection pane="bottomRight" activeCell="N8" sqref="N8"/>
    </sheetView>
  </sheetViews>
  <sheetFormatPr defaultColWidth="9.109375" defaultRowHeight="11.4" x14ac:dyDescent="0.2"/>
  <cols>
    <col min="1" max="1" width="11.6640625" style="3" customWidth="1"/>
    <col min="2" max="2" width="10.44140625" style="3" bestFit="1" customWidth="1"/>
    <col min="3" max="3" width="13.109375" style="3" bestFit="1" customWidth="1"/>
    <col min="4" max="5" width="10.44140625" style="3" bestFit="1" customWidth="1"/>
    <col min="6" max="6" width="10.44140625" style="4" bestFit="1" customWidth="1"/>
    <col min="7" max="9" width="10.44140625" style="4" customWidth="1"/>
    <col min="10" max="10" width="12.33203125" style="4" bestFit="1" customWidth="1"/>
    <col min="11" max="11" width="11.44140625" style="4" bestFit="1" customWidth="1"/>
    <col min="12" max="13" width="12.109375" style="4" bestFit="1" customWidth="1"/>
    <col min="14" max="14" width="12.44140625" style="4" bestFit="1" customWidth="1"/>
    <col min="15" max="16384" width="9.109375" style="4"/>
  </cols>
  <sheetData>
    <row r="2" spans="1:16" x14ac:dyDescent="0.2">
      <c r="F2" s="3"/>
      <c r="G2" s="3"/>
      <c r="H2" s="3"/>
      <c r="I2" s="3"/>
      <c r="J2" s="3"/>
      <c r="K2" s="3"/>
      <c r="L2" s="3"/>
      <c r="M2" s="3"/>
      <c r="N2" s="3"/>
      <c r="O2" s="1"/>
      <c r="P2" s="3"/>
    </row>
    <row r="3" spans="1:16" x14ac:dyDescent="0.2">
      <c r="C3" s="3" t="s">
        <v>6</v>
      </c>
      <c r="D3" s="3" t="str">
        <f>'M Noon'!D3</f>
        <v>Web</v>
      </c>
      <c r="E3" s="3" t="str">
        <f>'M Noon'!E3</f>
        <v>Word Quiz</v>
      </c>
      <c r="F3" s="3"/>
      <c r="G3" s="3" t="s">
        <v>11</v>
      </c>
      <c r="H3" s="3" t="s">
        <v>12</v>
      </c>
      <c r="I3" s="3" t="s">
        <v>12</v>
      </c>
      <c r="J3" s="3" t="s">
        <v>16</v>
      </c>
      <c r="K3" s="3" t="s">
        <v>14</v>
      </c>
      <c r="L3" s="3" t="s">
        <v>16</v>
      </c>
      <c r="M3" s="3" t="s">
        <v>14</v>
      </c>
      <c r="N3" s="3" t="s">
        <v>20</v>
      </c>
      <c r="O3" s="3"/>
      <c r="P3" s="3"/>
    </row>
    <row r="4" spans="1:16" x14ac:dyDescent="0.2">
      <c r="B4" s="3" t="s">
        <v>4</v>
      </c>
      <c r="C4" s="3" t="s">
        <v>5</v>
      </c>
      <c r="D4" s="3" t="str">
        <f>'M Noon'!D4</f>
        <v>Assignment</v>
      </c>
      <c r="E4" s="3" t="str">
        <f>'M Noon'!E4</f>
        <v>on Sam</v>
      </c>
      <c r="F4" s="3" t="str">
        <f>'M Noon'!F4</f>
        <v>Test 1</v>
      </c>
      <c r="G4" s="3" t="s">
        <v>8</v>
      </c>
      <c r="H4" s="3" t="s">
        <v>13</v>
      </c>
      <c r="I4" s="3" t="s">
        <v>8</v>
      </c>
      <c r="J4" s="3" t="s">
        <v>17</v>
      </c>
      <c r="K4" s="3" t="s">
        <v>15</v>
      </c>
      <c r="L4" s="3" t="s">
        <v>18</v>
      </c>
      <c r="M4" s="3" t="s">
        <v>19</v>
      </c>
      <c r="N4" s="2" t="s">
        <v>21</v>
      </c>
      <c r="O4" s="3" t="str">
        <f>'M Noon'!O4</f>
        <v>TOTAL</v>
      </c>
      <c r="P4" s="3"/>
    </row>
    <row r="5" spans="1:16" x14ac:dyDescent="0.2">
      <c r="A5" s="7" t="s">
        <v>1</v>
      </c>
      <c r="B5" s="8" t="s">
        <v>22</v>
      </c>
      <c r="C5" s="6" t="s">
        <v>23</v>
      </c>
      <c r="D5" s="6" t="s">
        <v>23</v>
      </c>
      <c r="E5" s="8" t="s">
        <v>24</v>
      </c>
      <c r="F5" s="8">
        <v>38028</v>
      </c>
      <c r="G5" s="8" t="s">
        <v>24</v>
      </c>
      <c r="H5" s="8" t="s">
        <v>25</v>
      </c>
      <c r="I5" s="8" t="s">
        <v>25</v>
      </c>
      <c r="J5" s="8" t="s">
        <v>26</v>
      </c>
      <c r="K5" s="8" t="s">
        <v>26</v>
      </c>
      <c r="L5" s="8" t="s">
        <v>27</v>
      </c>
      <c r="M5" s="8" t="s">
        <v>27</v>
      </c>
      <c r="N5" s="8" t="s">
        <v>28</v>
      </c>
      <c r="O5" s="8" t="str">
        <f>'M Noon'!O5</f>
        <v>POINTS</v>
      </c>
      <c r="P5" s="8" t="str">
        <f>'M Noon'!P5</f>
        <v>GRADE</v>
      </c>
    </row>
    <row r="6" spans="1:16" x14ac:dyDescent="0.2">
      <c r="A6" s="16">
        <v>-207</v>
      </c>
      <c r="C6" s="3">
        <v>5</v>
      </c>
      <c r="D6" s="3">
        <v>7</v>
      </c>
      <c r="E6" s="2">
        <v>4</v>
      </c>
      <c r="F6" s="1">
        <v>35</v>
      </c>
      <c r="G6" s="14">
        <v>7</v>
      </c>
      <c r="H6" s="2">
        <v>6</v>
      </c>
      <c r="I6" s="2">
        <v>8</v>
      </c>
      <c r="J6" s="2">
        <v>5.94</v>
      </c>
      <c r="K6" s="2"/>
      <c r="L6" s="2">
        <v>9</v>
      </c>
      <c r="M6" s="2">
        <v>8</v>
      </c>
      <c r="N6" s="2">
        <v>39</v>
      </c>
      <c r="O6" s="1">
        <f>SUM(B6:N6)</f>
        <v>133.94</v>
      </c>
      <c r="P6" s="1" t="str">
        <f t="shared" ref="P6:P26" si="0">IF(O6&gt;O$38*0.9,"A",IF(O6&gt;O$38*0.8,"B",IF(O6&gt;O$38*0.7,"C",IF(O6&gt;O$38*0.6,"D","F"))))</f>
        <v>D</v>
      </c>
    </row>
    <row r="7" spans="1:16" x14ac:dyDescent="0.2">
      <c r="A7" s="16">
        <f>319-80-587</f>
        <v>-348</v>
      </c>
      <c r="E7" s="2"/>
      <c r="F7" s="1"/>
      <c r="G7" s="14"/>
      <c r="H7" s="2"/>
      <c r="I7" s="2"/>
      <c r="J7" s="2"/>
      <c r="K7" s="2"/>
      <c r="L7" s="2"/>
      <c r="M7" s="2"/>
      <c r="N7" s="2"/>
      <c r="O7" s="1">
        <f t="shared" ref="O7:O29" si="1">SUM(B7:N7)</f>
        <v>0</v>
      </c>
      <c r="P7" s="1" t="str">
        <f t="shared" si="0"/>
        <v>F</v>
      </c>
    </row>
    <row r="8" spans="1:16" x14ac:dyDescent="0.2">
      <c r="A8" s="16">
        <v>-611</v>
      </c>
      <c r="B8" s="3">
        <v>8</v>
      </c>
      <c r="C8" s="3">
        <v>5</v>
      </c>
      <c r="D8" s="3">
        <v>7</v>
      </c>
      <c r="E8" s="2">
        <v>6</v>
      </c>
      <c r="F8" s="1">
        <v>54</v>
      </c>
      <c r="G8" s="2">
        <v>9</v>
      </c>
      <c r="H8" s="2">
        <v>9</v>
      </c>
      <c r="I8" s="2">
        <v>8</v>
      </c>
      <c r="J8" s="2">
        <v>5.94</v>
      </c>
      <c r="K8" s="2">
        <v>10</v>
      </c>
      <c r="L8" s="2">
        <v>8</v>
      </c>
      <c r="M8" s="2">
        <v>10</v>
      </c>
      <c r="N8" s="2">
        <v>38</v>
      </c>
      <c r="O8" s="1">
        <f t="shared" si="1"/>
        <v>177.94</v>
      </c>
      <c r="P8" s="1" t="str">
        <f t="shared" si="0"/>
        <v>B</v>
      </c>
    </row>
    <row r="9" spans="1:16" x14ac:dyDescent="0.2">
      <c r="A9" s="16">
        <v>-631</v>
      </c>
      <c r="B9" s="3">
        <v>8</v>
      </c>
      <c r="C9" s="3">
        <v>5</v>
      </c>
      <c r="D9" s="3">
        <v>7</v>
      </c>
      <c r="E9" s="2">
        <v>4.96</v>
      </c>
      <c r="F9" s="1">
        <v>53</v>
      </c>
      <c r="G9" s="2">
        <v>8</v>
      </c>
      <c r="H9" s="2">
        <v>10</v>
      </c>
      <c r="I9" s="2">
        <v>8</v>
      </c>
      <c r="J9" s="2">
        <v>4.95</v>
      </c>
      <c r="K9" s="2">
        <v>10</v>
      </c>
      <c r="L9" s="2">
        <v>9</v>
      </c>
      <c r="M9" s="2">
        <v>12</v>
      </c>
      <c r="N9" s="2">
        <v>41</v>
      </c>
      <c r="O9" s="1">
        <f t="shared" si="1"/>
        <v>180.91000000000003</v>
      </c>
      <c r="P9" s="1" t="str">
        <f t="shared" si="0"/>
        <v>B</v>
      </c>
    </row>
    <row r="10" spans="1:16" x14ac:dyDescent="0.2">
      <c r="A10" s="16">
        <v>-970</v>
      </c>
      <c r="B10" s="3">
        <v>8</v>
      </c>
      <c r="C10" s="3">
        <v>5</v>
      </c>
      <c r="D10" s="3">
        <v>7</v>
      </c>
      <c r="E10" s="2">
        <v>0.96</v>
      </c>
      <c r="F10" s="1">
        <v>38</v>
      </c>
      <c r="G10" s="2">
        <v>9</v>
      </c>
      <c r="H10" s="2">
        <v>10</v>
      </c>
      <c r="I10" s="2">
        <v>8</v>
      </c>
      <c r="J10" s="2">
        <v>6.93</v>
      </c>
      <c r="K10" s="2">
        <v>10</v>
      </c>
      <c r="L10" s="2"/>
      <c r="M10" s="2"/>
      <c r="N10" s="2"/>
      <c r="O10" s="1">
        <f t="shared" si="1"/>
        <v>102.89000000000001</v>
      </c>
      <c r="P10" s="1" t="str">
        <f t="shared" si="0"/>
        <v>F</v>
      </c>
    </row>
    <row r="11" spans="1:16" x14ac:dyDescent="0.2">
      <c r="A11" s="16">
        <f>334-74-1777</f>
        <v>-1517</v>
      </c>
      <c r="B11" s="3">
        <v>7</v>
      </c>
      <c r="C11" s="3">
        <v>4</v>
      </c>
      <c r="D11" s="3">
        <v>7</v>
      </c>
      <c r="E11" s="2">
        <v>2.96</v>
      </c>
      <c r="F11" s="1"/>
      <c r="G11" s="2">
        <v>8</v>
      </c>
      <c r="H11" s="2">
        <v>8</v>
      </c>
      <c r="I11" s="2">
        <v>8</v>
      </c>
      <c r="J11" s="2">
        <v>4.95</v>
      </c>
      <c r="K11" s="2">
        <v>8</v>
      </c>
      <c r="L11" s="2">
        <v>7</v>
      </c>
      <c r="M11" s="2">
        <v>11</v>
      </c>
      <c r="N11" s="2">
        <v>36</v>
      </c>
      <c r="O11" s="1">
        <f t="shared" si="1"/>
        <v>111.91</v>
      </c>
      <c r="P11" s="1" t="str">
        <f t="shared" si="0"/>
        <v>F</v>
      </c>
    </row>
    <row r="12" spans="1:16" x14ac:dyDescent="0.2">
      <c r="A12" s="16">
        <v>-3455</v>
      </c>
      <c r="C12" s="3">
        <v>5</v>
      </c>
      <c r="D12" s="3">
        <v>4</v>
      </c>
      <c r="E12" s="2">
        <v>4</v>
      </c>
      <c r="F12" s="1">
        <v>35</v>
      </c>
      <c r="G12" s="2">
        <v>6</v>
      </c>
      <c r="H12" s="2"/>
      <c r="I12" s="2"/>
      <c r="J12" s="2">
        <v>5.94</v>
      </c>
      <c r="K12" s="2"/>
      <c r="L12" s="2">
        <v>9</v>
      </c>
      <c r="M12" s="2">
        <v>10</v>
      </c>
      <c r="N12" s="2">
        <v>37</v>
      </c>
      <c r="O12" s="1">
        <f t="shared" si="1"/>
        <v>115.94</v>
      </c>
      <c r="P12" s="1" t="str">
        <f t="shared" si="0"/>
        <v>F</v>
      </c>
    </row>
    <row r="13" spans="1:16" x14ac:dyDescent="0.2">
      <c r="A13" s="16">
        <v>-3483</v>
      </c>
      <c r="B13" s="3">
        <v>8</v>
      </c>
      <c r="C13" s="3">
        <v>5</v>
      </c>
      <c r="D13" s="3">
        <v>7</v>
      </c>
      <c r="E13" s="2">
        <v>4.96</v>
      </c>
      <c r="F13" s="1">
        <v>48</v>
      </c>
      <c r="G13" s="14">
        <v>7</v>
      </c>
      <c r="H13" s="2">
        <v>7</v>
      </c>
      <c r="I13" s="2">
        <v>8</v>
      </c>
      <c r="J13" s="2">
        <v>6.93</v>
      </c>
      <c r="K13" s="2">
        <v>8</v>
      </c>
      <c r="L13" s="2">
        <v>10</v>
      </c>
      <c r="M13" s="2">
        <v>10</v>
      </c>
      <c r="N13" s="2">
        <v>41</v>
      </c>
      <c r="O13" s="1">
        <f t="shared" si="1"/>
        <v>170.89000000000001</v>
      </c>
      <c r="P13" s="1" t="str">
        <f t="shared" si="0"/>
        <v>B</v>
      </c>
    </row>
    <row r="14" spans="1:16" x14ac:dyDescent="0.2">
      <c r="A14" s="16">
        <v>-3492</v>
      </c>
      <c r="C14" s="3">
        <v>5</v>
      </c>
      <c r="D14" s="3">
        <v>7</v>
      </c>
      <c r="E14" s="2">
        <v>2</v>
      </c>
      <c r="F14" s="1">
        <v>40</v>
      </c>
      <c r="G14" s="14">
        <v>9</v>
      </c>
      <c r="H14" s="2">
        <v>9</v>
      </c>
      <c r="I14" s="2">
        <v>8</v>
      </c>
      <c r="J14" s="2">
        <v>4.95</v>
      </c>
      <c r="K14" s="2">
        <v>5</v>
      </c>
      <c r="L14" s="2">
        <v>4</v>
      </c>
      <c r="M14" s="2">
        <v>8</v>
      </c>
      <c r="N14" s="15">
        <v>41</v>
      </c>
      <c r="O14" s="1">
        <f t="shared" si="1"/>
        <v>142.94999999999999</v>
      </c>
      <c r="P14" s="1" t="str">
        <f t="shared" si="0"/>
        <v>C</v>
      </c>
    </row>
    <row r="15" spans="1:16" x14ac:dyDescent="0.2">
      <c r="A15" s="16">
        <f>332-74-3856</f>
        <v>-3598</v>
      </c>
      <c r="E15" s="2"/>
      <c r="F15" s="1"/>
      <c r="G15" s="14"/>
      <c r="H15" s="2"/>
      <c r="I15" s="2"/>
      <c r="J15" s="2"/>
      <c r="K15" s="2"/>
      <c r="L15" s="2"/>
      <c r="M15" s="2"/>
      <c r="N15" s="15"/>
      <c r="O15" s="1">
        <f t="shared" si="1"/>
        <v>0</v>
      </c>
      <c r="P15" s="1" t="str">
        <f t="shared" si="0"/>
        <v>F</v>
      </c>
    </row>
    <row r="16" spans="1:16" x14ac:dyDescent="0.2">
      <c r="A16" s="16">
        <v>-4444</v>
      </c>
      <c r="B16" s="3">
        <v>8</v>
      </c>
      <c r="C16" s="3">
        <v>5</v>
      </c>
      <c r="E16" s="2">
        <v>6.96</v>
      </c>
      <c r="F16" s="1">
        <v>54</v>
      </c>
      <c r="G16" s="2">
        <v>7</v>
      </c>
      <c r="H16" s="2">
        <v>7</v>
      </c>
      <c r="I16" s="2">
        <v>7</v>
      </c>
      <c r="J16" s="2">
        <v>7.92</v>
      </c>
      <c r="K16" s="2">
        <v>8</v>
      </c>
      <c r="L16" s="2">
        <v>7</v>
      </c>
      <c r="M16" s="2">
        <v>12</v>
      </c>
      <c r="N16" s="15">
        <v>39</v>
      </c>
      <c r="O16" s="1">
        <f t="shared" si="1"/>
        <v>168.88</v>
      </c>
      <c r="P16" s="1" t="str">
        <f t="shared" si="0"/>
        <v>B</v>
      </c>
    </row>
    <row r="17" spans="1:16" x14ac:dyDescent="0.2">
      <c r="A17" s="16">
        <v>-5051</v>
      </c>
      <c r="B17" s="3">
        <v>8</v>
      </c>
      <c r="D17" s="3">
        <v>7</v>
      </c>
      <c r="E17" s="2">
        <v>4</v>
      </c>
      <c r="F17" s="1">
        <v>42</v>
      </c>
      <c r="G17" s="14"/>
      <c r="H17" s="2"/>
      <c r="I17" s="2"/>
      <c r="J17" s="2"/>
      <c r="K17" s="2"/>
      <c r="L17" s="2">
        <v>4</v>
      </c>
      <c r="M17" s="2"/>
      <c r="N17" s="15"/>
      <c r="O17" s="1">
        <f t="shared" si="1"/>
        <v>65</v>
      </c>
      <c r="P17" s="1" t="str">
        <f t="shared" si="0"/>
        <v>F</v>
      </c>
    </row>
    <row r="18" spans="1:16" x14ac:dyDescent="0.2">
      <c r="A18" s="16">
        <v>-5943</v>
      </c>
      <c r="B18" s="3">
        <v>8</v>
      </c>
      <c r="C18" s="3">
        <v>4</v>
      </c>
      <c r="D18" s="3">
        <v>7</v>
      </c>
      <c r="E18" s="2">
        <v>4</v>
      </c>
      <c r="F18" s="1">
        <v>31</v>
      </c>
      <c r="G18" s="15">
        <v>7</v>
      </c>
      <c r="H18" s="2">
        <v>10</v>
      </c>
      <c r="I18" s="2">
        <v>7</v>
      </c>
      <c r="J18" s="2">
        <v>4.95</v>
      </c>
      <c r="K18" s="2"/>
      <c r="L18" s="2">
        <v>5</v>
      </c>
      <c r="M18" s="2">
        <v>9</v>
      </c>
      <c r="N18" s="15">
        <v>35</v>
      </c>
      <c r="O18" s="1">
        <f t="shared" si="1"/>
        <v>131.94999999999999</v>
      </c>
      <c r="P18" s="1" t="str">
        <f t="shared" si="0"/>
        <v>D</v>
      </c>
    </row>
    <row r="19" spans="1:16" x14ac:dyDescent="0.2">
      <c r="A19" s="16">
        <f>356-76-6295</f>
        <v>-6015</v>
      </c>
      <c r="E19" s="2"/>
      <c r="F19" s="1"/>
      <c r="G19" s="14"/>
      <c r="H19" s="2"/>
      <c r="I19" s="2"/>
      <c r="J19" s="2"/>
      <c r="K19" s="2"/>
      <c r="L19" s="2"/>
      <c r="M19" s="2"/>
      <c r="N19" s="15"/>
      <c r="O19" s="1">
        <f t="shared" si="1"/>
        <v>0</v>
      </c>
      <c r="P19" s="1" t="str">
        <f t="shared" si="0"/>
        <v>F</v>
      </c>
    </row>
    <row r="20" spans="1:16" x14ac:dyDescent="0.2">
      <c r="A20" s="3">
        <v>-6487</v>
      </c>
      <c r="B20" s="3">
        <v>8</v>
      </c>
      <c r="C20" s="3">
        <v>5</v>
      </c>
      <c r="D20" s="3">
        <v>7</v>
      </c>
      <c r="E20" s="2">
        <v>6</v>
      </c>
      <c r="F20" s="1">
        <v>42</v>
      </c>
      <c r="G20" s="17">
        <v>9</v>
      </c>
      <c r="H20" s="2">
        <v>5</v>
      </c>
      <c r="I20" s="2">
        <v>8</v>
      </c>
      <c r="J20" s="2">
        <v>3.96</v>
      </c>
      <c r="K20" s="2">
        <v>8</v>
      </c>
      <c r="L20" s="2">
        <v>2</v>
      </c>
      <c r="M20" s="2">
        <v>9</v>
      </c>
      <c r="N20" s="15">
        <v>28</v>
      </c>
      <c r="O20" s="1">
        <f t="shared" si="1"/>
        <v>140.95999999999998</v>
      </c>
      <c r="P20" s="1" t="str">
        <f t="shared" si="0"/>
        <v>D</v>
      </c>
    </row>
    <row r="21" spans="1:16" x14ac:dyDescent="0.2">
      <c r="A21" s="16">
        <v>-6570</v>
      </c>
      <c r="B21" s="3">
        <v>8</v>
      </c>
      <c r="C21" s="3">
        <v>5</v>
      </c>
      <c r="D21" s="3">
        <v>7</v>
      </c>
      <c r="E21" s="2">
        <v>6</v>
      </c>
      <c r="F21" s="1">
        <v>41</v>
      </c>
      <c r="G21" s="2">
        <v>9</v>
      </c>
      <c r="H21" s="2">
        <v>9</v>
      </c>
      <c r="I21" s="2">
        <v>8</v>
      </c>
      <c r="J21" s="2">
        <v>6.93</v>
      </c>
      <c r="K21" s="2">
        <v>7</v>
      </c>
      <c r="L21" s="2">
        <v>9</v>
      </c>
      <c r="M21" s="2">
        <v>10</v>
      </c>
      <c r="N21" s="15">
        <v>43</v>
      </c>
      <c r="O21" s="1">
        <f t="shared" si="1"/>
        <v>168.93</v>
      </c>
      <c r="P21" s="1" t="str">
        <f t="shared" si="0"/>
        <v>B</v>
      </c>
    </row>
    <row r="22" spans="1:16" x14ac:dyDescent="0.2">
      <c r="A22" s="16">
        <v>-6859</v>
      </c>
      <c r="B22" s="3">
        <v>8</v>
      </c>
      <c r="C22" s="3">
        <v>5</v>
      </c>
      <c r="D22" s="3">
        <v>7</v>
      </c>
      <c r="E22" s="2">
        <v>6</v>
      </c>
      <c r="F22" s="1">
        <v>52</v>
      </c>
      <c r="G22" s="2">
        <v>9</v>
      </c>
      <c r="H22" s="2">
        <v>10</v>
      </c>
      <c r="I22" s="2">
        <v>8</v>
      </c>
      <c r="J22" s="2">
        <v>5.94</v>
      </c>
      <c r="K22" s="2">
        <v>7</v>
      </c>
      <c r="L22" s="2">
        <v>8</v>
      </c>
      <c r="M22" s="2">
        <v>9</v>
      </c>
      <c r="N22" s="15">
        <v>44</v>
      </c>
      <c r="O22" s="1">
        <f t="shared" si="1"/>
        <v>178.94</v>
      </c>
      <c r="P22" s="1" t="str">
        <f t="shared" si="0"/>
        <v>B</v>
      </c>
    </row>
    <row r="23" spans="1:16" x14ac:dyDescent="0.2">
      <c r="A23" s="16">
        <v>-7060</v>
      </c>
      <c r="B23" s="3">
        <v>8</v>
      </c>
      <c r="C23" s="3">
        <v>5</v>
      </c>
      <c r="D23" s="3">
        <v>7</v>
      </c>
      <c r="E23" s="2">
        <v>6</v>
      </c>
      <c r="F23" s="1">
        <v>55</v>
      </c>
      <c r="G23" s="2">
        <v>9</v>
      </c>
      <c r="H23" s="2">
        <v>8</v>
      </c>
      <c r="I23" s="2">
        <v>8</v>
      </c>
      <c r="J23" s="2">
        <v>7.92</v>
      </c>
      <c r="K23" s="2">
        <v>10</v>
      </c>
      <c r="L23" s="2">
        <v>9</v>
      </c>
      <c r="M23" s="2"/>
      <c r="N23" s="2">
        <v>42</v>
      </c>
      <c r="O23" s="1">
        <f t="shared" si="1"/>
        <v>174.92000000000002</v>
      </c>
      <c r="P23" s="1" t="str">
        <f t="shared" si="0"/>
        <v>B</v>
      </c>
    </row>
    <row r="24" spans="1:16" x14ac:dyDescent="0.2">
      <c r="A24" s="16">
        <v>-7143</v>
      </c>
      <c r="B24" s="3">
        <v>8</v>
      </c>
      <c r="C24" s="3">
        <v>5</v>
      </c>
      <c r="D24" s="3">
        <v>7</v>
      </c>
      <c r="E24" s="2">
        <v>4</v>
      </c>
      <c r="F24" s="1">
        <v>47</v>
      </c>
      <c r="G24" s="2">
        <v>9</v>
      </c>
      <c r="H24" s="2">
        <v>9</v>
      </c>
      <c r="I24" s="2">
        <v>8</v>
      </c>
      <c r="J24" s="2">
        <v>5.94</v>
      </c>
      <c r="K24" s="2">
        <v>4</v>
      </c>
      <c r="L24" s="2">
        <v>7</v>
      </c>
      <c r="M24" s="2">
        <v>7</v>
      </c>
      <c r="N24" s="2">
        <v>38</v>
      </c>
      <c r="O24" s="1">
        <f t="shared" si="1"/>
        <v>158.94</v>
      </c>
      <c r="P24" s="1" t="str">
        <f t="shared" si="0"/>
        <v>C</v>
      </c>
    </row>
    <row r="25" spans="1:16" x14ac:dyDescent="0.2">
      <c r="A25" s="16">
        <v>-7872</v>
      </c>
      <c r="B25" s="3">
        <v>8</v>
      </c>
      <c r="C25" s="3">
        <v>5</v>
      </c>
      <c r="D25" s="3">
        <v>7</v>
      </c>
      <c r="E25" s="2">
        <v>2.96</v>
      </c>
      <c r="F25" s="1">
        <v>51</v>
      </c>
      <c r="G25" s="2">
        <v>8</v>
      </c>
      <c r="H25" s="2">
        <v>8</v>
      </c>
      <c r="I25" s="2">
        <v>8</v>
      </c>
      <c r="J25" s="2">
        <v>8.91</v>
      </c>
      <c r="K25" s="2">
        <v>10</v>
      </c>
      <c r="L25" s="2">
        <v>8</v>
      </c>
      <c r="M25" s="2">
        <v>11</v>
      </c>
      <c r="N25" s="2">
        <v>40</v>
      </c>
      <c r="O25" s="1">
        <f t="shared" si="1"/>
        <v>175.87</v>
      </c>
      <c r="P25" s="1" t="str">
        <f t="shared" si="0"/>
        <v>B</v>
      </c>
    </row>
    <row r="26" spans="1:16" x14ac:dyDescent="0.2">
      <c r="A26" s="16">
        <f>357-80-8283</f>
        <v>-8006</v>
      </c>
      <c r="C26" s="3">
        <v>4</v>
      </c>
      <c r="D26" s="3">
        <v>7</v>
      </c>
      <c r="E26" s="2">
        <v>0.96</v>
      </c>
      <c r="F26" s="1"/>
      <c r="G26" s="2">
        <v>7</v>
      </c>
      <c r="H26" s="2">
        <v>8</v>
      </c>
      <c r="I26" s="2">
        <v>8</v>
      </c>
      <c r="J26" s="2">
        <v>4.95</v>
      </c>
      <c r="K26" s="2">
        <v>10</v>
      </c>
      <c r="L26" s="2">
        <v>7</v>
      </c>
      <c r="M26" s="2">
        <v>10</v>
      </c>
      <c r="N26" s="2">
        <v>43</v>
      </c>
      <c r="O26" s="1">
        <f t="shared" si="1"/>
        <v>109.91</v>
      </c>
      <c r="P26" s="1" t="str">
        <f t="shared" si="0"/>
        <v>F</v>
      </c>
    </row>
    <row r="27" spans="1:16" x14ac:dyDescent="0.2">
      <c r="A27" s="16">
        <v>-8256</v>
      </c>
      <c r="B27" s="3">
        <v>8</v>
      </c>
      <c r="C27" s="3">
        <v>5</v>
      </c>
      <c r="D27" s="3">
        <v>7</v>
      </c>
      <c r="E27" s="2">
        <v>2.96</v>
      </c>
      <c r="F27" s="1">
        <v>53</v>
      </c>
      <c r="G27" s="2">
        <v>8</v>
      </c>
      <c r="H27" s="2">
        <v>10</v>
      </c>
      <c r="I27" s="2">
        <v>8</v>
      </c>
      <c r="J27" s="2">
        <v>7.92</v>
      </c>
      <c r="K27" s="2">
        <v>10</v>
      </c>
      <c r="L27" s="2">
        <v>10</v>
      </c>
      <c r="M27" s="2">
        <v>10</v>
      </c>
      <c r="N27" s="2">
        <v>42</v>
      </c>
      <c r="O27" s="1">
        <f t="shared" si="1"/>
        <v>181.88</v>
      </c>
      <c r="P27" s="1" t="str">
        <f>IF(O27&gt;'M Noon'!O$38*0.9,"A",IF(O27&gt;'M Noon'!O$38*0.8,"B",IF(O27&gt;'M Noon'!O$38*0.7,"C",IF(O27&gt;'M Noon'!O$38*0.6,"D","F"))))</f>
        <v>B</v>
      </c>
    </row>
    <row r="28" spans="1:16" x14ac:dyDescent="0.2">
      <c r="A28" s="16">
        <v>-8566</v>
      </c>
      <c r="B28" s="3">
        <v>8</v>
      </c>
      <c r="C28" s="3">
        <v>4</v>
      </c>
      <c r="D28" s="3">
        <v>7</v>
      </c>
      <c r="E28" s="2">
        <v>2</v>
      </c>
      <c r="F28" s="1">
        <v>32</v>
      </c>
      <c r="G28" s="14">
        <v>6</v>
      </c>
      <c r="H28" s="2">
        <v>7</v>
      </c>
      <c r="I28" s="2">
        <v>8</v>
      </c>
      <c r="J28" s="2">
        <v>5.94</v>
      </c>
      <c r="K28" s="2"/>
      <c r="L28" s="2"/>
      <c r="M28" s="2"/>
      <c r="N28" s="2"/>
      <c r="O28" s="1">
        <f t="shared" si="1"/>
        <v>79.94</v>
      </c>
      <c r="P28" s="1" t="str">
        <f>IF(O28&gt;O$38*0.9,"A",IF(O28&gt;O$38*0.8,"B",IF(O28&gt;O$38*0.7,"C",IF(O28&gt;O$38*0.6,"D","F"))))</f>
        <v>F</v>
      </c>
    </row>
    <row r="29" spans="1:16" x14ac:dyDescent="0.2">
      <c r="A29" s="16">
        <v>-8855</v>
      </c>
      <c r="B29" s="3">
        <v>8</v>
      </c>
      <c r="C29" s="3">
        <v>5</v>
      </c>
      <c r="D29" s="3">
        <v>7</v>
      </c>
      <c r="E29" s="2">
        <v>6</v>
      </c>
      <c r="F29" s="1">
        <v>51</v>
      </c>
      <c r="G29" s="14"/>
      <c r="H29" s="2">
        <v>8</v>
      </c>
      <c r="I29" s="2">
        <v>7</v>
      </c>
      <c r="J29" s="2">
        <v>6.93</v>
      </c>
      <c r="K29" s="2">
        <v>8</v>
      </c>
      <c r="L29" s="2">
        <v>6</v>
      </c>
      <c r="M29" s="2">
        <v>11</v>
      </c>
      <c r="N29" s="2">
        <v>37</v>
      </c>
      <c r="O29" s="1">
        <f t="shared" si="1"/>
        <v>160.93</v>
      </c>
      <c r="P29" s="1" t="str">
        <f>IF(O29&gt;O$38*0.9,"A",IF(O29&gt;O$38*0.8,"B",IF(O29&gt;O$38*0.7,"C",IF(O29&gt;O$38*0.6,"D","F"))))</f>
        <v>C</v>
      </c>
    </row>
    <row r="30" spans="1:16" x14ac:dyDescent="0.2">
      <c r="J30" s="2"/>
      <c r="L30" s="2"/>
      <c r="N30" s="2"/>
      <c r="O30" s="1"/>
    </row>
    <row r="31" spans="1:16" x14ac:dyDescent="0.2">
      <c r="A31" s="16"/>
      <c r="E31" s="2"/>
      <c r="F31" s="1"/>
      <c r="G31" s="2"/>
      <c r="H31" s="2"/>
      <c r="I31" s="2"/>
      <c r="J31" s="2"/>
      <c r="K31" s="2"/>
      <c r="L31" s="2"/>
      <c r="M31" s="2"/>
      <c r="N31" s="2"/>
      <c r="O31" s="1"/>
      <c r="P31" s="1"/>
    </row>
    <row r="32" spans="1:16" x14ac:dyDescent="0.2">
      <c r="A32" s="16"/>
      <c r="E32" s="2"/>
      <c r="F32" s="1"/>
      <c r="G32" s="2"/>
      <c r="H32" s="2"/>
      <c r="I32" s="2"/>
      <c r="J32" s="2"/>
      <c r="K32" s="2"/>
      <c r="L32" s="2"/>
      <c r="M32" s="2"/>
      <c r="N32" s="2"/>
      <c r="O32" s="1"/>
      <c r="P32" s="1"/>
    </row>
    <row r="33" spans="1:16" x14ac:dyDescent="0.2">
      <c r="A33" s="16"/>
      <c r="E33" s="2"/>
      <c r="F33" s="1"/>
      <c r="G33" s="2"/>
      <c r="H33" s="2"/>
      <c r="I33" s="2"/>
      <c r="J33" s="2"/>
      <c r="K33" s="2"/>
      <c r="L33" s="2"/>
      <c r="M33" s="2"/>
      <c r="N33" s="2"/>
      <c r="O33" s="1"/>
      <c r="P33" s="1"/>
    </row>
    <row r="34" spans="1:16" x14ac:dyDescent="0.2">
      <c r="A34" s="16"/>
      <c r="E34" s="2"/>
      <c r="F34" s="1"/>
      <c r="G34" s="2"/>
      <c r="H34" s="2"/>
      <c r="I34" s="2"/>
      <c r="J34" s="2"/>
      <c r="K34" s="2"/>
      <c r="L34" s="2"/>
      <c r="M34" s="2"/>
      <c r="N34" s="2"/>
      <c r="O34" s="1"/>
      <c r="P34" s="1"/>
    </row>
    <row r="35" spans="1:16" x14ac:dyDescent="0.2">
      <c r="A35" s="16"/>
      <c r="E35" s="2"/>
      <c r="F35" s="1"/>
      <c r="G35" s="2"/>
      <c r="H35" s="2"/>
      <c r="I35" s="2"/>
      <c r="J35" s="2"/>
      <c r="K35" s="2"/>
      <c r="L35" s="2"/>
      <c r="M35" s="2"/>
      <c r="N35" s="2"/>
      <c r="O35" s="1"/>
      <c r="P35" s="1"/>
    </row>
    <row r="36" spans="1:16" x14ac:dyDescent="0.2">
      <c r="A36" s="16"/>
      <c r="E36" s="2"/>
      <c r="F36" s="1"/>
      <c r="G36" s="2"/>
      <c r="H36" s="2"/>
      <c r="I36" s="2"/>
      <c r="J36" s="2"/>
      <c r="K36" s="2"/>
      <c r="L36" s="2"/>
      <c r="M36" s="2"/>
      <c r="N36" s="2"/>
      <c r="O36" s="1"/>
      <c r="P36" s="1"/>
    </row>
    <row r="37" spans="1:16" x14ac:dyDescent="0.2">
      <c r="A37" s="16"/>
      <c r="E37" s="2"/>
      <c r="F37" s="1"/>
      <c r="G37" s="2"/>
      <c r="H37" s="2"/>
      <c r="I37" s="2"/>
      <c r="J37" s="2"/>
      <c r="K37" s="2"/>
      <c r="L37" s="2"/>
      <c r="M37" s="2"/>
      <c r="N37" s="2"/>
      <c r="O37" s="1"/>
      <c r="P37" s="1"/>
    </row>
    <row r="38" spans="1:16" x14ac:dyDescent="0.2">
      <c r="A38" s="4"/>
      <c r="B38" s="3">
        <v>8</v>
      </c>
      <c r="C38" s="3">
        <v>5</v>
      </c>
      <c r="D38" s="3">
        <v>7</v>
      </c>
      <c r="E38" s="3">
        <f>'M Noon'!E38</f>
        <v>8</v>
      </c>
      <c r="F38" s="3">
        <f>'M Noon'!F38</f>
        <v>60</v>
      </c>
      <c r="G38" s="3">
        <v>8</v>
      </c>
      <c r="H38" s="2">
        <v>10</v>
      </c>
      <c r="I38" s="2">
        <v>8</v>
      </c>
      <c r="J38" s="2">
        <v>9</v>
      </c>
      <c r="K38" s="2">
        <v>10</v>
      </c>
      <c r="L38" s="2">
        <v>10</v>
      </c>
      <c r="M38" s="2">
        <v>11</v>
      </c>
      <c r="N38" s="2">
        <v>50</v>
      </c>
      <c r="O38" s="12">
        <f xml:space="preserve"> SUM(B38:N38)</f>
        <v>204</v>
      </c>
      <c r="P38" s="3"/>
    </row>
    <row r="39" spans="1:16" x14ac:dyDescent="0.2">
      <c r="B39" s="1">
        <f>AVERAGE(B6:B29)</f>
        <v>7.9411764705882355</v>
      </c>
      <c r="C39" s="1">
        <f>AVERAGE(C6:C29)</f>
        <v>4.8</v>
      </c>
      <c r="D39" s="1">
        <f t="shared" ref="D39:M39" si="2">AVERAGE(D6:D29)</f>
        <v>6.85</v>
      </c>
      <c r="E39" s="1">
        <f t="shared" si="2"/>
        <v>4.175238095238095</v>
      </c>
      <c r="F39" s="1">
        <f t="shared" si="2"/>
        <v>44.94736842105263</v>
      </c>
      <c r="G39" s="1">
        <f t="shared" si="2"/>
        <v>7.9473684210526319</v>
      </c>
      <c r="H39" s="1">
        <f t="shared" si="2"/>
        <v>8.3157894736842106</v>
      </c>
      <c r="I39" s="1">
        <f t="shared" si="2"/>
        <v>7.8421052631578947</v>
      </c>
      <c r="J39" s="1">
        <f t="shared" si="2"/>
        <v>6.2370000000000001</v>
      </c>
      <c r="K39" s="1">
        <f t="shared" si="2"/>
        <v>8.3125</v>
      </c>
      <c r="L39" s="1">
        <f t="shared" si="2"/>
        <v>7.2631578947368425</v>
      </c>
      <c r="M39" s="1">
        <f t="shared" si="2"/>
        <v>9.8235294117647065</v>
      </c>
      <c r="N39" s="1"/>
      <c r="O39" s="1">
        <f>AVERAGE(O6:O29)</f>
        <v>126.43416666666667</v>
      </c>
    </row>
    <row r="40" spans="1:16" x14ac:dyDescent="0.2">
      <c r="B40" s="1">
        <f t="shared" ref="B40:M40" si="3">MAX(B6:B37)</f>
        <v>8</v>
      </c>
      <c r="C40" s="1">
        <f t="shared" si="3"/>
        <v>5</v>
      </c>
      <c r="D40" s="1">
        <f t="shared" si="3"/>
        <v>7</v>
      </c>
      <c r="E40" s="1">
        <f t="shared" si="3"/>
        <v>6.96</v>
      </c>
      <c r="F40" s="1">
        <f t="shared" si="3"/>
        <v>55</v>
      </c>
      <c r="G40" s="1">
        <f t="shared" si="3"/>
        <v>9</v>
      </c>
      <c r="H40" s="1">
        <f t="shared" si="3"/>
        <v>10</v>
      </c>
      <c r="I40" s="1">
        <f t="shared" si="3"/>
        <v>8</v>
      </c>
      <c r="J40" s="1">
        <f t="shared" si="3"/>
        <v>8.91</v>
      </c>
      <c r="K40" s="1">
        <f t="shared" si="3"/>
        <v>10</v>
      </c>
      <c r="L40" s="1">
        <f t="shared" si="3"/>
        <v>10</v>
      </c>
      <c r="M40" s="1">
        <f t="shared" si="3"/>
        <v>12</v>
      </c>
      <c r="N40" s="1"/>
      <c r="O40" s="1">
        <f>MAX(O6:O37)</f>
        <v>181.88</v>
      </c>
    </row>
    <row r="41" spans="1:16" x14ac:dyDescent="0.2">
      <c r="B41" s="1">
        <f>COUNT(B6:B29)</f>
        <v>17</v>
      </c>
      <c r="C41" s="1">
        <v>19</v>
      </c>
      <c r="D41" s="1">
        <f t="shared" ref="D41:M41" si="4">COUNT(D6:D29)</f>
        <v>20</v>
      </c>
      <c r="E41" s="1">
        <f t="shared" si="4"/>
        <v>21</v>
      </c>
      <c r="F41" s="1">
        <f t="shared" si="4"/>
        <v>19</v>
      </c>
      <c r="G41" s="1">
        <f t="shared" si="4"/>
        <v>19</v>
      </c>
      <c r="H41" s="1">
        <f t="shared" si="4"/>
        <v>19</v>
      </c>
      <c r="I41" s="1">
        <f t="shared" si="4"/>
        <v>19</v>
      </c>
      <c r="J41" s="1">
        <f t="shared" si="4"/>
        <v>20</v>
      </c>
      <c r="K41" s="1">
        <f t="shared" si="4"/>
        <v>16</v>
      </c>
      <c r="L41" s="1">
        <f t="shared" si="4"/>
        <v>19</v>
      </c>
      <c r="M41" s="1">
        <f t="shared" si="4"/>
        <v>17</v>
      </c>
      <c r="N41" s="1"/>
      <c r="O41" s="1">
        <f>COUNT(O6:O29)</f>
        <v>24</v>
      </c>
    </row>
    <row r="42" spans="1:16" x14ac:dyDescent="0.2">
      <c r="O42" s="1"/>
    </row>
    <row r="43" spans="1:16" x14ac:dyDescent="0.2">
      <c r="O43" s="1"/>
    </row>
    <row r="45" spans="1:16" x14ac:dyDescent="0.2">
      <c r="O45" s="11"/>
    </row>
  </sheetData>
  <phoneticPr fontId="0" type="noConversion"/>
  <printOptions gridLines="1"/>
  <pageMargins left="0.75" right="0.75" top="1" bottom="1" header="0.5" footer="0.5"/>
  <pageSetup scale="64" orientation="landscape" r:id="rId1"/>
  <headerFooter alignWithMargins="0">
    <oddFooter>&amp;L&amp;A&amp;C&amp;D&amp;R&amp;T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  <pageSetUpPr fitToPage="1"/>
  </sheetPr>
  <dimension ref="A2:P41"/>
  <sheetViews>
    <sheetView workbookViewId="0">
      <pane xSplit="1" ySplit="5" topLeftCell="J6" activePane="bottomRight" state="frozen"/>
      <selection activeCell="A6" sqref="A6"/>
      <selection pane="topRight" activeCell="A6" sqref="A6"/>
      <selection pane="bottomLeft" activeCell="A6" sqref="A6"/>
      <selection pane="bottomRight" activeCell="O6" sqref="O6"/>
    </sheetView>
  </sheetViews>
  <sheetFormatPr defaultColWidth="9.109375" defaultRowHeight="11.4" x14ac:dyDescent="0.2"/>
  <cols>
    <col min="1" max="1" width="11.6640625" style="3" customWidth="1"/>
    <col min="2" max="2" width="10.5546875" style="3" bestFit="1" customWidth="1"/>
    <col min="3" max="3" width="13.44140625" style="4" bestFit="1" customWidth="1"/>
    <col min="4" max="5" width="10.6640625" style="3" bestFit="1" customWidth="1"/>
    <col min="6" max="6" width="11.5546875" style="4" bestFit="1" customWidth="1"/>
    <col min="7" max="8" width="10.44140625" style="4" customWidth="1"/>
    <col min="9" max="9" width="10.5546875" style="4" bestFit="1" customWidth="1"/>
    <col min="10" max="10" width="12.5546875" style="4" bestFit="1" customWidth="1"/>
    <col min="11" max="11" width="11.6640625" style="4" bestFit="1" customWidth="1"/>
    <col min="12" max="13" width="12.109375" style="4" bestFit="1" customWidth="1"/>
    <col min="14" max="14" width="12.44140625" style="4" bestFit="1" customWidth="1"/>
    <col min="15" max="15" width="11.5546875" style="4" bestFit="1" customWidth="1"/>
    <col min="16" max="16384" width="9.109375" style="4"/>
  </cols>
  <sheetData>
    <row r="2" spans="1:16" x14ac:dyDescent="0.2">
      <c r="C2" s="3"/>
      <c r="F2" s="3"/>
      <c r="G2" s="3"/>
      <c r="H2" s="3"/>
      <c r="I2" s="3"/>
      <c r="J2" s="3"/>
      <c r="K2" s="3"/>
      <c r="L2" s="3"/>
      <c r="M2" s="3"/>
      <c r="N2" s="3"/>
      <c r="O2" s="1"/>
      <c r="P2" s="3"/>
    </row>
    <row r="3" spans="1:16" x14ac:dyDescent="0.2">
      <c r="C3" s="3" t="s">
        <v>6</v>
      </c>
      <c r="D3" s="3" t="str">
        <f>'M Noon'!D3</f>
        <v>Web</v>
      </c>
      <c r="E3" s="3" t="str">
        <f>'M Noon'!E3</f>
        <v>Word Quiz</v>
      </c>
      <c r="F3" s="3"/>
      <c r="G3" s="3" t="s">
        <v>11</v>
      </c>
      <c r="H3" s="3" t="s">
        <v>12</v>
      </c>
      <c r="I3" s="3" t="s">
        <v>12</v>
      </c>
      <c r="J3" s="3" t="s">
        <v>16</v>
      </c>
      <c r="K3" s="3" t="s">
        <v>14</v>
      </c>
      <c r="L3" s="3" t="s">
        <v>16</v>
      </c>
      <c r="M3" s="3" t="s">
        <v>14</v>
      </c>
      <c r="N3" s="3" t="s">
        <v>20</v>
      </c>
      <c r="O3" s="3"/>
      <c r="P3" s="3"/>
    </row>
    <row r="4" spans="1:16" x14ac:dyDescent="0.2">
      <c r="B4" s="3" t="s">
        <v>4</v>
      </c>
      <c r="C4" s="3" t="s">
        <v>5</v>
      </c>
      <c r="D4" s="3" t="str">
        <f>'M Noon'!D4</f>
        <v>Assignment</v>
      </c>
      <c r="E4" s="3" t="str">
        <f>'M Noon'!E4</f>
        <v>on Sam</v>
      </c>
      <c r="F4" s="3" t="str">
        <f>'M Noon'!F4</f>
        <v>Test 1</v>
      </c>
      <c r="G4" s="3" t="s">
        <v>8</v>
      </c>
      <c r="H4" s="3" t="s">
        <v>13</v>
      </c>
      <c r="I4" s="3" t="s">
        <v>8</v>
      </c>
      <c r="J4" s="3" t="s">
        <v>17</v>
      </c>
      <c r="K4" s="3" t="s">
        <v>15</v>
      </c>
      <c r="L4" s="3" t="s">
        <v>18</v>
      </c>
      <c r="M4" s="3" t="s">
        <v>19</v>
      </c>
      <c r="N4" s="2" t="s">
        <v>21</v>
      </c>
      <c r="O4" s="3" t="str">
        <f>'M Noon'!O4</f>
        <v>TOTAL</v>
      </c>
      <c r="P4" s="3"/>
    </row>
    <row r="5" spans="1:16" x14ac:dyDescent="0.2">
      <c r="A5" s="6" t="s">
        <v>1</v>
      </c>
      <c r="B5" s="8" t="s">
        <v>22</v>
      </c>
      <c r="C5" s="6" t="s">
        <v>23</v>
      </c>
      <c r="D5" s="6" t="s">
        <v>23</v>
      </c>
      <c r="E5" s="8" t="s">
        <v>24</v>
      </c>
      <c r="F5" s="8">
        <v>38028</v>
      </c>
      <c r="G5" s="8" t="s">
        <v>24</v>
      </c>
      <c r="H5" s="8" t="s">
        <v>25</v>
      </c>
      <c r="I5" s="8" t="s">
        <v>25</v>
      </c>
      <c r="J5" s="8" t="s">
        <v>26</v>
      </c>
      <c r="K5" s="8" t="s">
        <v>26</v>
      </c>
      <c r="L5" s="8" t="s">
        <v>27</v>
      </c>
      <c r="M5" s="8" t="s">
        <v>27</v>
      </c>
      <c r="N5" s="8" t="s">
        <v>28</v>
      </c>
      <c r="O5" s="8" t="str">
        <f>'M Noon'!O5</f>
        <v>POINTS</v>
      </c>
      <c r="P5" s="8" t="str">
        <f>'M Noon'!P5</f>
        <v>GRADE</v>
      </c>
    </row>
    <row r="6" spans="1:16" x14ac:dyDescent="0.2">
      <c r="A6" s="3">
        <v>-576</v>
      </c>
      <c r="B6" s="3">
        <v>8</v>
      </c>
      <c r="C6" s="3">
        <v>5</v>
      </c>
      <c r="E6" s="2">
        <v>4.96</v>
      </c>
      <c r="F6" s="1">
        <v>49</v>
      </c>
      <c r="G6" s="2">
        <v>9</v>
      </c>
      <c r="H6" s="2">
        <v>8</v>
      </c>
      <c r="I6" s="2">
        <v>8</v>
      </c>
      <c r="J6" s="2">
        <v>6.93</v>
      </c>
      <c r="K6" s="2">
        <v>7</v>
      </c>
      <c r="L6" s="2">
        <v>9</v>
      </c>
      <c r="M6" s="2">
        <v>10</v>
      </c>
      <c r="N6" s="2">
        <v>44</v>
      </c>
      <c r="O6" s="1">
        <f>SUM(B6:N6)</f>
        <v>168.89000000000001</v>
      </c>
      <c r="P6" s="1" t="str">
        <f t="shared" ref="P6:P28" si="0">IF(O6&gt;O$38*0.9,"A",IF(O6&gt;O$38*0.8,"B",IF(O6&gt;O$38*0.7,"C",IF(O6&gt;O$38*0.6,"D","F"))))</f>
        <v>B</v>
      </c>
    </row>
    <row r="7" spans="1:16" x14ac:dyDescent="0.2">
      <c r="A7" s="3">
        <v>-1274</v>
      </c>
      <c r="B7" s="3">
        <v>8</v>
      </c>
      <c r="C7" s="3"/>
      <c r="D7" s="3">
        <v>6</v>
      </c>
      <c r="E7" s="2"/>
      <c r="F7" s="1">
        <v>40</v>
      </c>
      <c r="G7" s="14"/>
      <c r="H7" s="2">
        <v>8</v>
      </c>
      <c r="I7" s="2">
        <v>8</v>
      </c>
      <c r="J7" s="2">
        <v>5.94</v>
      </c>
      <c r="K7" s="2">
        <v>8</v>
      </c>
      <c r="L7" s="2">
        <v>8</v>
      </c>
      <c r="M7" s="2">
        <v>8</v>
      </c>
      <c r="N7" s="2">
        <v>37</v>
      </c>
      <c r="O7" s="1">
        <f t="shared" ref="O7:O28" si="1">SUM(B7:N7)</f>
        <v>136.94</v>
      </c>
      <c r="P7" s="1" t="str">
        <f t="shared" si="0"/>
        <v>D</v>
      </c>
    </row>
    <row r="8" spans="1:16" x14ac:dyDescent="0.2">
      <c r="A8" s="3">
        <v>-1555</v>
      </c>
      <c r="C8" s="3">
        <v>4</v>
      </c>
      <c r="D8" s="3">
        <v>7</v>
      </c>
      <c r="E8" s="2">
        <v>4.96</v>
      </c>
      <c r="F8" s="1">
        <v>48</v>
      </c>
      <c r="G8" s="1">
        <v>7</v>
      </c>
      <c r="H8" s="2">
        <v>6</v>
      </c>
      <c r="I8" s="2">
        <v>8</v>
      </c>
      <c r="J8" s="2">
        <v>8.91</v>
      </c>
      <c r="K8" s="2">
        <v>5</v>
      </c>
      <c r="L8" s="2">
        <v>7</v>
      </c>
      <c r="M8" s="2"/>
      <c r="N8" s="2">
        <v>40</v>
      </c>
      <c r="O8" s="1">
        <f t="shared" si="1"/>
        <v>145.87</v>
      </c>
      <c r="P8" s="1" t="str">
        <f t="shared" si="0"/>
        <v>C</v>
      </c>
    </row>
    <row r="9" spans="1:16" x14ac:dyDescent="0.2">
      <c r="A9" s="3">
        <v>-1797</v>
      </c>
      <c r="C9" s="3">
        <v>5</v>
      </c>
      <c r="D9" s="3">
        <v>7</v>
      </c>
      <c r="E9" s="2">
        <v>4.96</v>
      </c>
      <c r="F9" s="1">
        <v>51</v>
      </c>
      <c r="G9" s="2">
        <v>8</v>
      </c>
      <c r="H9" s="2">
        <v>9</v>
      </c>
      <c r="I9" s="2">
        <v>8</v>
      </c>
      <c r="J9" s="2">
        <v>6.93</v>
      </c>
      <c r="K9" s="2">
        <v>9</v>
      </c>
      <c r="L9" s="2">
        <v>8</v>
      </c>
      <c r="M9" s="2">
        <v>11</v>
      </c>
      <c r="N9" s="2">
        <v>40</v>
      </c>
      <c r="O9" s="1">
        <f t="shared" si="1"/>
        <v>167.89000000000001</v>
      </c>
      <c r="P9" s="1" t="str">
        <f t="shared" si="0"/>
        <v>B</v>
      </c>
    </row>
    <row r="10" spans="1:16" x14ac:dyDescent="0.2">
      <c r="A10" s="3">
        <v>-1838</v>
      </c>
      <c r="B10" s="3">
        <v>8</v>
      </c>
      <c r="C10" s="3">
        <v>5</v>
      </c>
      <c r="D10" s="3">
        <v>7</v>
      </c>
      <c r="E10" s="2">
        <v>6.96</v>
      </c>
      <c r="F10" s="1">
        <v>47</v>
      </c>
      <c r="G10" s="2">
        <v>9</v>
      </c>
      <c r="H10" s="2">
        <v>7</v>
      </c>
      <c r="I10" s="2">
        <v>8</v>
      </c>
      <c r="J10" s="2">
        <v>7.92</v>
      </c>
      <c r="K10" s="2">
        <v>5</v>
      </c>
      <c r="L10" s="2">
        <v>8</v>
      </c>
      <c r="M10" s="2"/>
      <c r="N10" s="2">
        <v>43</v>
      </c>
      <c r="O10" s="1">
        <f t="shared" si="1"/>
        <v>161.88</v>
      </c>
      <c r="P10" s="1" t="str">
        <f t="shared" si="0"/>
        <v>C</v>
      </c>
    </row>
    <row r="11" spans="1:16" x14ac:dyDescent="0.2">
      <c r="A11" s="3">
        <v>-2667</v>
      </c>
      <c r="B11" s="3">
        <v>8</v>
      </c>
      <c r="C11" s="3">
        <v>4</v>
      </c>
      <c r="D11" s="3">
        <v>7</v>
      </c>
      <c r="E11" s="2"/>
      <c r="F11" s="1">
        <v>47</v>
      </c>
      <c r="G11" s="2">
        <v>9</v>
      </c>
      <c r="H11" s="2">
        <v>10</v>
      </c>
      <c r="I11" s="2">
        <v>8</v>
      </c>
      <c r="J11" s="2">
        <v>9.9</v>
      </c>
      <c r="K11" s="2">
        <v>9</v>
      </c>
      <c r="L11" s="2">
        <v>9</v>
      </c>
      <c r="M11" s="2">
        <v>12</v>
      </c>
      <c r="N11" s="2">
        <v>39</v>
      </c>
      <c r="O11" s="1">
        <f t="shared" si="1"/>
        <v>171.9</v>
      </c>
      <c r="P11" s="1" t="str">
        <f t="shared" si="0"/>
        <v>B</v>
      </c>
    </row>
    <row r="12" spans="1:16" x14ac:dyDescent="0.2">
      <c r="A12" s="3">
        <v>-2692</v>
      </c>
      <c r="B12" s="3">
        <v>8</v>
      </c>
      <c r="C12" s="3">
        <v>5</v>
      </c>
      <c r="D12" s="3">
        <v>7</v>
      </c>
      <c r="E12" s="2">
        <v>5.68</v>
      </c>
      <c r="F12" s="1">
        <v>56</v>
      </c>
      <c r="G12" s="2">
        <v>7</v>
      </c>
      <c r="H12" s="2">
        <v>10</v>
      </c>
      <c r="I12" s="2">
        <v>8</v>
      </c>
      <c r="J12" s="2"/>
      <c r="K12" s="2">
        <v>10</v>
      </c>
      <c r="L12" s="2">
        <v>9</v>
      </c>
      <c r="M12" s="2">
        <v>12</v>
      </c>
      <c r="N12" s="2">
        <v>44</v>
      </c>
      <c r="O12" s="1">
        <f t="shared" si="1"/>
        <v>181.68</v>
      </c>
      <c r="P12" s="1" t="str">
        <f t="shared" si="0"/>
        <v>B</v>
      </c>
    </row>
    <row r="13" spans="1:16" x14ac:dyDescent="0.2">
      <c r="A13" s="3">
        <f>331-82-3785</f>
        <v>-3536</v>
      </c>
      <c r="C13" s="3"/>
      <c r="E13" s="2"/>
      <c r="F13" s="1"/>
      <c r="G13" s="14"/>
      <c r="H13" s="2"/>
      <c r="I13" s="2"/>
      <c r="J13" s="2"/>
      <c r="K13" s="2"/>
      <c r="L13" s="2"/>
      <c r="M13" s="2"/>
      <c r="N13" s="2"/>
      <c r="O13" s="1">
        <f t="shared" si="1"/>
        <v>0</v>
      </c>
      <c r="P13" s="1" t="str">
        <f t="shared" si="0"/>
        <v>F</v>
      </c>
    </row>
    <row r="14" spans="1:16" x14ac:dyDescent="0.2">
      <c r="A14" s="3">
        <v>-3605</v>
      </c>
      <c r="B14" s="3">
        <v>8</v>
      </c>
      <c r="C14" s="3">
        <v>5</v>
      </c>
      <c r="E14" s="2">
        <v>4.96</v>
      </c>
      <c r="F14" s="1">
        <v>40</v>
      </c>
      <c r="G14" s="2">
        <v>7</v>
      </c>
      <c r="H14" s="2">
        <v>5</v>
      </c>
      <c r="I14" s="2">
        <v>7</v>
      </c>
      <c r="J14" s="2">
        <v>3.96</v>
      </c>
      <c r="K14" s="2">
        <v>8</v>
      </c>
      <c r="L14" s="2">
        <v>5</v>
      </c>
      <c r="M14" s="2"/>
      <c r="N14" s="2"/>
      <c r="O14" s="1">
        <f t="shared" si="1"/>
        <v>93.92</v>
      </c>
      <c r="P14" s="1" t="str">
        <f t="shared" si="0"/>
        <v>F</v>
      </c>
    </row>
    <row r="15" spans="1:16" x14ac:dyDescent="0.2">
      <c r="A15" s="3">
        <v>-3837</v>
      </c>
      <c r="B15" s="3">
        <v>8</v>
      </c>
      <c r="C15" s="3">
        <v>5</v>
      </c>
      <c r="D15" s="3">
        <v>7</v>
      </c>
      <c r="E15" s="2">
        <v>4</v>
      </c>
      <c r="F15" s="1">
        <v>41</v>
      </c>
      <c r="G15" s="14">
        <v>9</v>
      </c>
      <c r="H15" s="2">
        <v>9</v>
      </c>
      <c r="I15" s="2">
        <v>8</v>
      </c>
      <c r="J15" s="2">
        <v>7.92</v>
      </c>
      <c r="K15" s="2">
        <v>4</v>
      </c>
      <c r="L15" s="2">
        <v>7</v>
      </c>
      <c r="M15" s="2">
        <v>6</v>
      </c>
      <c r="N15" s="2">
        <v>34</v>
      </c>
      <c r="O15" s="1">
        <f t="shared" si="1"/>
        <v>149.92000000000002</v>
      </c>
      <c r="P15" s="1" t="str">
        <f t="shared" si="0"/>
        <v>C</v>
      </c>
    </row>
    <row r="16" spans="1:16" x14ac:dyDescent="0.2">
      <c r="A16" s="3">
        <v>-3956</v>
      </c>
      <c r="B16" s="3">
        <v>8</v>
      </c>
      <c r="C16" s="3">
        <v>5</v>
      </c>
      <c r="D16" s="3">
        <v>7</v>
      </c>
      <c r="E16" s="2">
        <v>4.96</v>
      </c>
      <c r="F16" s="1">
        <v>56</v>
      </c>
      <c r="G16" s="2">
        <v>9</v>
      </c>
      <c r="H16" s="2">
        <v>10</v>
      </c>
      <c r="I16" s="2">
        <v>8</v>
      </c>
      <c r="J16" s="2">
        <v>9.9</v>
      </c>
      <c r="K16" s="2">
        <v>10</v>
      </c>
      <c r="L16" s="2">
        <v>9</v>
      </c>
      <c r="M16" s="2">
        <v>11</v>
      </c>
      <c r="N16" s="2">
        <v>42</v>
      </c>
      <c r="O16" s="1">
        <f t="shared" si="1"/>
        <v>189.86</v>
      </c>
      <c r="P16" s="1" t="str">
        <f t="shared" si="0"/>
        <v>A</v>
      </c>
    </row>
    <row r="17" spans="1:16" x14ac:dyDescent="0.2">
      <c r="A17" s="3">
        <v>-4060</v>
      </c>
      <c r="B17" s="3">
        <v>8</v>
      </c>
      <c r="C17" s="3">
        <v>5</v>
      </c>
      <c r="D17" s="3">
        <v>7</v>
      </c>
      <c r="E17" s="2">
        <v>0.96</v>
      </c>
      <c r="F17" s="1">
        <v>48</v>
      </c>
      <c r="G17" s="12">
        <v>8</v>
      </c>
      <c r="H17" s="2">
        <v>6</v>
      </c>
      <c r="I17" s="2">
        <v>8</v>
      </c>
      <c r="J17" s="2">
        <v>5.94</v>
      </c>
      <c r="K17" s="2">
        <v>9</v>
      </c>
      <c r="L17" s="2">
        <v>6</v>
      </c>
      <c r="M17" s="2">
        <v>10</v>
      </c>
      <c r="N17" s="2">
        <v>40</v>
      </c>
      <c r="O17" s="1">
        <f t="shared" si="1"/>
        <v>161.9</v>
      </c>
      <c r="P17" s="1" t="str">
        <f t="shared" si="0"/>
        <v>C</v>
      </c>
    </row>
    <row r="18" spans="1:16" x14ac:dyDescent="0.2">
      <c r="A18" s="3">
        <v>-4230</v>
      </c>
      <c r="C18" s="3">
        <v>5</v>
      </c>
      <c r="D18" s="3">
        <v>7</v>
      </c>
      <c r="E18" s="2">
        <v>2</v>
      </c>
      <c r="F18" s="1">
        <v>41</v>
      </c>
      <c r="G18" s="14">
        <v>8</v>
      </c>
      <c r="H18" s="2">
        <v>4</v>
      </c>
      <c r="I18" s="2"/>
      <c r="J18" s="2">
        <v>4.95</v>
      </c>
      <c r="K18" s="2">
        <v>1</v>
      </c>
      <c r="L18" s="2">
        <v>4</v>
      </c>
      <c r="M18" s="2"/>
      <c r="N18" s="2"/>
      <c r="O18" s="1">
        <f t="shared" si="1"/>
        <v>76.95</v>
      </c>
      <c r="P18" s="1" t="str">
        <f t="shared" si="0"/>
        <v>F</v>
      </c>
    </row>
    <row r="19" spans="1:16" x14ac:dyDescent="0.2">
      <c r="A19" s="3">
        <f>348-78-5277</f>
        <v>-5007</v>
      </c>
      <c r="B19" s="3">
        <v>8</v>
      </c>
      <c r="C19" s="3"/>
      <c r="E19" s="2"/>
      <c r="F19" s="1"/>
      <c r="G19" s="14"/>
      <c r="H19" s="2"/>
      <c r="I19" s="2"/>
      <c r="J19" s="2"/>
      <c r="K19" s="2"/>
      <c r="L19" s="2"/>
      <c r="M19" s="2"/>
      <c r="N19" s="2"/>
      <c r="O19" s="1">
        <f t="shared" si="1"/>
        <v>8</v>
      </c>
      <c r="P19" s="1" t="str">
        <f t="shared" si="0"/>
        <v>F</v>
      </c>
    </row>
    <row r="20" spans="1:16" x14ac:dyDescent="0.2">
      <c r="A20" s="3">
        <v>-5074</v>
      </c>
      <c r="B20" s="3">
        <v>8</v>
      </c>
      <c r="C20" s="3">
        <v>5</v>
      </c>
      <c r="D20" s="3">
        <v>6</v>
      </c>
      <c r="E20" s="2">
        <v>5.68</v>
      </c>
      <c r="F20" s="1">
        <v>52</v>
      </c>
      <c r="G20" s="2">
        <v>9</v>
      </c>
      <c r="H20" s="2">
        <v>10</v>
      </c>
      <c r="I20" s="2">
        <v>8</v>
      </c>
      <c r="J20" s="2">
        <v>7.92</v>
      </c>
      <c r="K20" s="2">
        <v>10</v>
      </c>
      <c r="L20" s="2">
        <v>10</v>
      </c>
      <c r="M20" s="2">
        <v>11</v>
      </c>
      <c r="N20" s="2">
        <v>44</v>
      </c>
      <c r="O20" s="1">
        <f t="shared" si="1"/>
        <v>186.60000000000002</v>
      </c>
      <c r="P20" s="1" t="str">
        <f t="shared" si="0"/>
        <v>A</v>
      </c>
    </row>
    <row r="21" spans="1:16" x14ac:dyDescent="0.2">
      <c r="A21" s="3">
        <v>-5323</v>
      </c>
      <c r="B21" s="3">
        <v>8</v>
      </c>
      <c r="C21" s="3">
        <v>5</v>
      </c>
      <c r="D21" s="3">
        <v>7</v>
      </c>
      <c r="E21" s="2">
        <v>2.96</v>
      </c>
      <c r="F21" s="1">
        <v>42</v>
      </c>
      <c r="G21" s="1">
        <v>9</v>
      </c>
      <c r="H21" s="2">
        <v>10</v>
      </c>
      <c r="I21" s="2">
        <v>8</v>
      </c>
      <c r="J21" s="2">
        <v>6.93</v>
      </c>
      <c r="K21" s="2">
        <v>6</v>
      </c>
      <c r="L21" s="2">
        <v>9</v>
      </c>
      <c r="M21" s="2">
        <v>10</v>
      </c>
      <c r="N21" s="2">
        <v>44</v>
      </c>
      <c r="O21" s="1">
        <f t="shared" si="1"/>
        <v>167.89000000000001</v>
      </c>
      <c r="P21" s="1" t="str">
        <f t="shared" si="0"/>
        <v>B</v>
      </c>
    </row>
    <row r="22" spans="1:16" x14ac:dyDescent="0.2">
      <c r="A22" s="3">
        <v>-5524</v>
      </c>
      <c r="C22" s="3"/>
      <c r="E22" s="2"/>
      <c r="F22" s="1">
        <v>52</v>
      </c>
      <c r="G22" s="1"/>
      <c r="H22" s="2"/>
      <c r="I22" s="2"/>
      <c r="J22" s="2"/>
      <c r="K22" s="2"/>
      <c r="L22" s="2"/>
      <c r="M22" s="2"/>
      <c r="N22" s="2"/>
      <c r="O22" s="1">
        <f t="shared" si="1"/>
        <v>52</v>
      </c>
      <c r="P22" s="1" t="str">
        <f t="shared" si="0"/>
        <v>F</v>
      </c>
    </row>
    <row r="23" spans="1:16" x14ac:dyDescent="0.2">
      <c r="A23" s="3">
        <v>-6478</v>
      </c>
      <c r="C23" s="3">
        <v>4</v>
      </c>
      <c r="D23" s="3">
        <v>7</v>
      </c>
      <c r="E23" s="2">
        <v>4.96</v>
      </c>
      <c r="F23" s="1">
        <v>50</v>
      </c>
      <c r="G23" s="1">
        <v>8</v>
      </c>
      <c r="H23" s="2"/>
      <c r="I23" s="2"/>
      <c r="J23" s="2">
        <v>5.94</v>
      </c>
      <c r="K23" s="2"/>
      <c r="L23" s="2">
        <v>9</v>
      </c>
      <c r="M23" s="2">
        <v>10</v>
      </c>
      <c r="N23" s="2">
        <v>39</v>
      </c>
      <c r="O23" s="1">
        <f t="shared" si="1"/>
        <v>137.9</v>
      </c>
      <c r="P23" s="1" t="str">
        <f t="shared" si="0"/>
        <v>D</v>
      </c>
    </row>
    <row r="24" spans="1:16" x14ac:dyDescent="0.2">
      <c r="A24" s="3">
        <v>-6668</v>
      </c>
      <c r="B24" s="3">
        <v>8</v>
      </c>
      <c r="C24" s="3">
        <v>5</v>
      </c>
      <c r="D24" s="3">
        <v>6</v>
      </c>
      <c r="E24" s="2">
        <v>4.96</v>
      </c>
      <c r="F24" s="1">
        <v>46</v>
      </c>
      <c r="G24" s="2">
        <v>8</v>
      </c>
      <c r="H24" s="2">
        <v>9</v>
      </c>
      <c r="I24" s="2">
        <v>8</v>
      </c>
      <c r="J24" s="2">
        <v>5.94</v>
      </c>
      <c r="K24" s="2">
        <v>5</v>
      </c>
      <c r="L24" s="2">
        <v>7</v>
      </c>
      <c r="M24" s="2">
        <v>8</v>
      </c>
      <c r="N24" s="2">
        <v>37</v>
      </c>
      <c r="O24" s="1">
        <f t="shared" si="1"/>
        <v>157.9</v>
      </c>
      <c r="P24" s="1" t="str">
        <f t="shared" si="0"/>
        <v>C</v>
      </c>
    </row>
    <row r="25" spans="1:16" x14ac:dyDescent="0.2">
      <c r="A25" s="3">
        <v>-7234</v>
      </c>
      <c r="C25" s="3">
        <v>5</v>
      </c>
      <c r="D25" s="3">
        <v>7</v>
      </c>
      <c r="E25" s="2">
        <v>6</v>
      </c>
      <c r="F25" s="1">
        <v>51</v>
      </c>
      <c r="G25" s="14"/>
      <c r="H25" s="2">
        <v>9</v>
      </c>
      <c r="I25" s="2">
        <v>8</v>
      </c>
      <c r="J25" s="2">
        <v>6.93</v>
      </c>
      <c r="K25" s="2"/>
      <c r="L25" s="2">
        <v>8</v>
      </c>
      <c r="M25" s="2">
        <v>9</v>
      </c>
      <c r="N25" s="2">
        <v>39</v>
      </c>
      <c r="O25" s="1">
        <f t="shared" si="1"/>
        <v>148.93</v>
      </c>
      <c r="P25" s="1" t="str">
        <f t="shared" si="0"/>
        <v>C</v>
      </c>
    </row>
    <row r="26" spans="1:16" x14ac:dyDescent="0.2">
      <c r="A26" s="3">
        <v>-7893</v>
      </c>
      <c r="B26" s="3">
        <v>8</v>
      </c>
      <c r="C26" s="3">
        <v>5</v>
      </c>
      <c r="D26" s="3">
        <v>7</v>
      </c>
      <c r="E26" s="2">
        <v>8</v>
      </c>
      <c r="F26" s="1">
        <v>60</v>
      </c>
      <c r="G26" s="2">
        <v>8</v>
      </c>
      <c r="H26" s="2">
        <v>8</v>
      </c>
      <c r="I26" s="2">
        <v>8</v>
      </c>
      <c r="J26" s="2">
        <v>9.9</v>
      </c>
      <c r="K26" s="2">
        <v>6</v>
      </c>
      <c r="L26" s="2">
        <v>10</v>
      </c>
      <c r="M26" s="2">
        <v>12</v>
      </c>
      <c r="N26" s="2">
        <v>43</v>
      </c>
      <c r="O26" s="1">
        <f t="shared" si="1"/>
        <v>192.9</v>
      </c>
      <c r="P26" s="1" t="str">
        <f t="shared" si="0"/>
        <v>A</v>
      </c>
    </row>
    <row r="27" spans="1:16" x14ac:dyDescent="0.2">
      <c r="A27" s="3">
        <v>-7985</v>
      </c>
      <c r="B27" s="3">
        <v>8</v>
      </c>
      <c r="C27" s="3">
        <v>5</v>
      </c>
      <c r="D27" s="3">
        <v>7</v>
      </c>
      <c r="E27" s="2">
        <v>6</v>
      </c>
      <c r="F27" s="1">
        <v>51</v>
      </c>
      <c r="G27" s="14">
        <v>9</v>
      </c>
      <c r="H27" s="2">
        <v>10</v>
      </c>
      <c r="I27" s="2">
        <v>8</v>
      </c>
      <c r="J27" s="2">
        <v>8.91</v>
      </c>
      <c r="K27" s="2">
        <v>4</v>
      </c>
      <c r="L27" s="2">
        <v>8</v>
      </c>
      <c r="M27" s="2">
        <v>9</v>
      </c>
      <c r="N27" s="2">
        <v>42</v>
      </c>
      <c r="O27" s="1">
        <f t="shared" si="1"/>
        <v>175.91</v>
      </c>
      <c r="P27" s="1" t="str">
        <f t="shared" si="0"/>
        <v>B</v>
      </c>
    </row>
    <row r="28" spans="1:16" x14ac:dyDescent="0.2">
      <c r="A28" s="3">
        <v>-9447</v>
      </c>
      <c r="C28" s="3">
        <v>5</v>
      </c>
      <c r="D28" s="3">
        <v>7</v>
      </c>
      <c r="E28" s="2">
        <v>4</v>
      </c>
      <c r="F28" s="1">
        <v>50</v>
      </c>
      <c r="G28" s="2">
        <v>6</v>
      </c>
      <c r="H28" s="2">
        <v>9</v>
      </c>
      <c r="I28" s="2">
        <v>8</v>
      </c>
      <c r="J28" s="2"/>
      <c r="K28" s="2"/>
      <c r="L28" s="2">
        <v>5</v>
      </c>
      <c r="M28" s="2">
        <v>8</v>
      </c>
      <c r="N28" s="2">
        <v>39</v>
      </c>
      <c r="O28" s="1">
        <f t="shared" si="1"/>
        <v>141</v>
      </c>
      <c r="P28" s="1" t="str">
        <f t="shared" si="0"/>
        <v>D</v>
      </c>
    </row>
    <row r="29" spans="1:16" x14ac:dyDescent="0.2">
      <c r="C29" s="3"/>
      <c r="E29" s="2"/>
      <c r="F29" s="1"/>
      <c r="G29" s="13"/>
      <c r="H29" s="2"/>
      <c r="I29" s="2"/>
      <c r="J29" s="2"/>
      <c r="K29" s="2"/>
      <c r="L29" s="2"/>
      <c r="M29" s="2"/>
      <c r="N29" s="2"/>
      <c r="O29" s="1"/>
      <c r="P29" s="1"/>
    </row>
    <row r="30" spans="1:16" x14ac:dyDescent="0.2">
      <c r="C30" s="3"/>
      <c r="E30" s="2"/>
      <c r="F30" s="1"/>
      <c r="G30" s="13"/>
      <c r="H30" s="2"/>
      <c r="I30" s="2"/>
      <c r="J30" s="2"/>
      <c r="K30" s="2"/>
      <c r="L30" s="2"/>
      <c r="M30" s="2"/>
      <c r="N30" s="2"/>
      <c r="O30" s="1"/>
      <c r="P30" s="1"/>
    </row>
    <row r="31" spans="1:16" x14ac:dyDescent="0.2">
      <c r="C31" s="3"/>
      <c r="E31" s="2"/>
      <c r="F31" s="1"/>
      <c r="G31" s="1"/>
      <c r="H31" s="2"/>
      <c r="I31" s="2"/>
      <c r="J31" s="2"/>
      <c r="K31" s="2"/>
      <c r="L31" s="2"/>
      <c r="M31" s="2"/>
      <c r="N31" s="2"/>
      <c r="O31" s="1"/>
      <c r="P31" s="1"/>
    </row>
    <row r="32" spans="1:16" x14ac:dyDescent="0.2">
      <c r="C32" s="3"/>
      <c r="E32" s="2"/>
      <c r="F32" s="1"/>
      <c r="G32" s="1"/>
      <c r="H32" s="2"/>
      <c r="I32" s="2"/>
      <c r="J32" s="2"/>
      <c r="K32" s="2"/>
      <c r="L32" s="2"/>
      <c r="M32" s="2"/>
      <c r="N32" s="2"/>
      <c r="O32" s="1"/>
      <c r="P32" s="1"/>
    </row>
    <row r="33" spans="1:16" x14ac:dyDescent="0.2">
      <c r="C33" s="3"/>
      <c r="E33" s="2"/>
      <c r="F33" s="1"/>
      <c r="G33" s="1"/>
      <c r="H33" s="2"/>
      <c r="I33" s="2"/>
      <c r="J33" s="2"/>
      <c r="K33" s="2"/>
      <c r="L33" s="2"/>
      <c r="M33" s="2"/>
      <c r="N33" s="2"/>
      <c r="O33" s="1"/>
      <c r="P33" s="1"/>
    </row>
    <row r="34" spans="1:16" x14ac:dyDescent="0.2">
      <c r="C34" s="3"/>
      <c r="E34" s="2"/>
      <c r="F34" s="1"/>
      <c r="G34" s="1"/>
      <c r="H34" s="2"/>
      <c r="I34" s="2"/>
      <c r="J34" s="2"/>
      <c r="K34" s="2"/>
      <c r="L34" s="2"/>
      <c r="M34" s="2"/>
      <c r="N34" s="2"/>
      <c r="O34" s="1"/>
      <c r="P34" s="1"/>
    </row>
    <row r="35" spans="1:16" x14ac:dyDescent="0.2">
      <c r="C35" s="3"/>
      <c r="E35" s="2"/>
      <c r="F35" s="1"/>
      <c r="G35" s="1"/>
      <c r="H35" s="2"/>
      <c r="I35" s="2"/>
      <c r="J35" s="2"/>
      <c r="K35" s="2"/>
      <c r="L35" s="2"/>
      <c r="M35" s="2"/>
      <c r="N35" s="2"/>
      <c r="O35" s="1"/>
      <c r="P35" s="1"/>
    </row>
    <row r="36" spans="1:16" x14ac:dyDescent="0.2">
      <c r="C36" s="3"/>
      <c r="E36" s="2"/>
      <c r="F36" s="1"/>
      <c r="G36" s="1"/>
      <c r="H36" s="2"/>
      <c r="I36" s="2"/>
      <c r="J36" s="2"/>
      <c r="K36" s="2"/>
      <c r="L36" s="2"/>
      <c r="M36" s="2"/>
      <c r="N36" s="2"/>
      <c r="O36" s="1"/>
      <c r="P36" s="1"/>
    </row>
    <row r="37" spans="1:16" x14ac:dyDescent="0.2">
      <c r="C37" s="3"/>
      <c r="E37" s="2"/>
      <c r="F37" s="1"/>
      <c r="G37" s="2"/>
      <c r="H37" s="2"/>
      <c r="I37" s="2"/>
      <c r="J37" s="2"/>
      <c r="K37" s="2"/>
      <c r="L37" s="2"/>
      <c r="M37" s="2"/>
      <c r="N37" s="2"/>
      <c r="O37" s="1"/>
      <c r="P37" s="1"/>
    </row>
    <row r="38" spans="1:16" x14ac:dyDescent="0.2">
      <c r="A38" s="4"/>
      <c r="B38" s="3">
        <v>8</v>
      </c>
      <c r="C38" s="3">
        <v>5</v>
      </c>
      <c r="D38" s="3">
        <v>7</v>
      </c>
      <c r="E38" s="3">
        <v>8</v>
      </c>
      <c r="F38" s="3">
        <f>'M Noon'!F38</f>
        <v>60</v>
      </c>
      <c r="G38" s="3">
        <v>8</v>
      </c>
      <c r="H38" s="2">
        <v>10</v>
      </c>
      <c r="I38" s="2">
        <v>8</v>
      </c>
      <c r="J38" s="2">
        <v>9</v>
      </c>
      <c r="K38" s="2">
        <v>10</v>
      </c>
      <c r="L38" s="2">
        <v>10</v>
      </c>
      <c r="M38" s="2">
        <v>11</v>
      </c>
      <c r="N38" s="2">
        <v>50</v>
      </c>
      <c r="O38" s="12">
        <f xml:space="preserve"> SUM(B38:N38)</f>
        <v>204</v>
      </c>
      <c r="P38" s="3"/>
    </row>
    <row r="39" spans="1:16" x14ac:dyDescent="0.2">
      <c r="B39" s="1">
        <f>AVERAGE(B7:B32)</f>
        <v>8</v>
      </c>
      <c r="C39" s="1">
        <v>4.882352941176471</v>
      </c>
      <c r="D39" s="1">
        <f t="shared" ref="D39:M39" si="2">AVERAGE(D7:D32)</f>
        <v>6.833333333333333</v>
      </c>
      <c r="E39" s="1">
        <f t="shared" si="2"/>
        <v>4.8235294117647056</v>
      </c>
      <c r="F39" s="1">
        <f t="shared" si="2"/>
        <v>48.45</v>
      </c>
      <c r="G39" s="1">
        <f t="shared" si="2"/>
        <v>8.117647058823529</v>
      </c>
      <c r="H39" s="1">
        <f t="shared" si="2"/>
        <v>8.2777777777777786</v>
      </c>
      <c r="I39" s="1">
        <f t="shared" si="2"/>
        <v>7.9411764705882355</v>
      </c>
      <c r="J39" s="1">
        <f t="shared" si="2"/>
        <v>7.3376470588235296</v>
      </c>
      <c r="K39" s="1">
        <f t="shared" si="2"/>
        <v>6.8125</v>
      </c>
      <c r="L39" s="1">
        <f t="shared" si="2"/>
        <v>7.6842105263157894</v>
      </c>
      <c r="M39" s="1">
        <f t="shared" si="2"/>
        <v>9.8000000000000007</v>
      </c>
      <c r="N39" s="1"/>
      <c r="O39" s="1">
        <f>AVERAGE(O7:O32)</f>
        <v>136.71545454545458</v>
      </c>
    </row>
    <row r="40" spans="1:16" x14ac:dyDescent="0.2">
      <c r="B40" s="1">
        <f>MAX(B7:B32)</f>
        <v>8</v>
      </c>
      <c r="C40" s="1">
        <v>5</v>
      </c>
      <c r="D40" s="1">
        <f t="shared" ref="D40:M40" si="3">MAX(D7:D32)</f>
        <v>7</v>
      </c>
      <c r="E40" s="1">
        <f t="shared" si="3"/>
        <v>8</v>
      </c>
      <c r="F40" s="1">
        <f t="shared" si="3"/>
        <v>60</v>
      </c>
      <c r="G40" s="1">
        <f t="shared" si="3"/>
        <v>9</v>
      </c>
      <c r="H40" s="1">
        <f t="shared" si="3"/>
        <v>10</v>
      </c>
      <c r="I40" s="1">
        <f t="shared" si="3"/>
        <v>8</v>
      </c>
      <c r="J40" s="1">
        <f t="shared" si="3"/>
        <v>9.9</v>
      </c>
      <c r="K40" s="1">
        <f t="shared" si="3"/>
        <v>10</v>
      </c>
      <c r="L40" s="1">
        <f t="shared" si="3"/>
        <v>10</v>
      </c>
      <c r="M40" s="1">
        <f t="shared" si="3"/>
        <v>12</v>
      </c>
      <c r="N40" s="1"/>
      <c r="O40" s="1">
        <f>MAX(O7:O32)</f>
        <v>192.9</v>
      </c>
    </row>
    <row r="41" spans="1:16" x14ac:dyDescent="0.2">
      <c r="B41" s="1">
        <f>COUNT(B7:B32)</f>
        <v>14</v>
      </c>
      <c r="C41" s="1">
        <v>17</v>
      </c>
      <c r="D41" s="1">
        <f t="shared" ref="D41:M41" si="4">COUNT(D7:D32)</f>
        <v>18</v>
      </c>
      <c r="E41" s="1">
        <f t="shared" si="4"/>
        <v>17</v>
      </c>
      <c r="F41" s="1">
        <f t="shared" si="4"/>
        <v>20</v>
      </c>
      <c r="G41" s="1">
        <f t="shared" si="4"/>
        <v>17</v>
      </c>
      <c r="H41" s="1">
        <f t="shared" si="4"/>
        <v>18</v>
      </c>
      <c r="I41" s="1">
        <f t="shared" si="4"/>
        <v>17</v>
      </c>
      <c r="J41" s="1">
        <f t="shared" si="4"/>
        <v>17</v>
      </c>
      <c r="K41" s="1">
        <f t="shared" si="4"/>
        <v>16</v>
      </c>
      <c r="L41" s="1">
        <f t="shared" si="4"/>
        <v>19</v>
      </c>
      <c r="M41" s="1">
        <f t="shared" si="4"/>
        <v>15</v>
      </c>
      <c r="N41" s="1"/>
      <c r="O41" s="1">
        <f>COUNT(O7:O32)</f>
        <v>22</v>
      </c>
    </row>
  </sheetData>
  <phoneticPr fontId="0" type="noConversion"/>
  <printOptions gridLines="1"/>
  <pageMargins left="0.75" right="0.75" top="1" bottom="1" header="0.5" footer="0.5"/>
  <pageSetup scale="64" orientation="landscape" r:id="rId1"/>
  <headerFooter alignWithMargins="0">
    <oddFooter>&amp;L&amp;A&amp;C&amp;D&amp;R&amp;T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  <pageSetUpPr fitToPage="1"/>
  </sheetPr>
  <dimension ref="A2:P41"/>
  <sheetViews>
    <sheetView workbookViewId="0">
      <pane xSplit="1" ySplit="5" topLeftCell="B6" activePane="bottomRight" state="frozen"/>
      <selection activeCell="A6" sqref="A6"/>
      <selection pane="topRight" activeCell="A6" sqref="A6"/>
      <selection pane="bottomLeft" activeCell="A6" sqref="A6"/>
      <selection pane="bottomRight" activeCell="A6" sqref="A6"/>
    </sheetView>
  </sheetViews>
  <sheetFormatPr defaultColWidth="9.109375" defaultRowHeight="11.4" x14ac:dyDescent="0.2"/>
  <cols>
    <col min="1" max="1" width="11.6640625" style="3" customWidth="1"/>
    <col min="2" max="2" width="10.44140625" style="3" bestFit="1" customWidth="1"/>
    <col min="3" max="3" width="13.109375" style="4" bestFit="1" customWidth="1"/>
    <col min="4" max="4" width="10.44140625" style="4" bestFit="1" customWidth="1"/>
    <col min="5" max="5" width="10.44140625" style="3" bestFit="1" customWidth="1"/>
    <col min="6" max="6" width="10.44140625" style="4" bestFit="1" customWidth="1"/>
    <col min="7" max="9" width="10.44140625" style="4" customWidth="1"/>
    <col min="10" max="10" width="12.33203125" style="4" bestFit="1" customWidth="1"/>
    <col min="11" max="11" width="11.44140625" style="4" bestFit="1" customWidth="1"/>
    <col min="12" max="13" width="12.109375" style="4" bestFit="1" customWidth="1"/>
    <col min="14" max="14" width="12.44140625" style="4" bestFit="1" customWidth="1"/>
    <col min="15" max="16384" width="9.109375" style="4"/>
  </cols>
  <sheetData>
    <row r="2" spans="1:16" x14ac:dyDescent="0.2">
      <c r="C2" s="3"/>
      <c r="D2" s="3"/>
      <c r="F2" s="3"/>
      <c r="G2" s="3"/>
      <c r="H2" s="3"/>
      <c r="I2" s="3"/>
      <c r="J2" s="3"/>
      <c r="K2" s="3"/>
      <c r="L2" s="3"/>
      <c r="M2" s="3"/>
      <c r="N2" s="3"/>
      <c r="O2" s="1"/>
      <c r="P2" s="3"/>
    </row>
    <row r="3" spans="1:16" x14ac:dyDescent="0.2">
      <c r="C3" s="3" t="s">
        <v>6</v>
      </c>
      <c r="D3" s="3" t="str">
        <f>'M Noon'!D3</f>
        <v>Web</v>
      </c>
      <c r="E3" s="3" t="str">
        <f>'M Noon'!E3</f>
        <v>Word Quiz</v>
      </c>
      <c r="F3" s="3"/>
      <c r="G3" s="3" t="s">
        <v>11</v>
      </c>
      <c r="H3" s="3" t="s">
        <v>12</v>
      </c>
      <c r="I3" s="3" t="s">
        <v>12</v>
      </c>
      <c r="J3" s="3" t="s">
        <v>16</v>
      </c>
      <c r="K3" s="3" t="s">
        <v>14</v>
      </c>
      <c r="L3" s="3" t="s">
        <v>16</v>
      </c>
      <c r="M3" s="3" t="s">
        <v>14</v>
      </c>
      <c r="N3" s="3" t="s">
        <v>20</v>
      </c>
      <c r="O3" s="3"/>
      <c r="P3" s="3"/>
    </row>
    <row r="4" spans="1:16" x14ac:dyDescent="0.2">
      <c r="B4" s="3" t="s">
        <v>4</v>
      </c>
      <c r="C4" s="3" t="s">
        <v>5</v>
      </c>
      <c r="D4" s="3" t="str">
        <f>'M Noon'!D4</f>
        <v>Assignment</v>
      </c>
      <c r="E4" s="3" t="str">
        <f>'M Noon'!E4</f>
        <v>on Sam</v>
      </c>
      <c r="F4" s="3" t="str">
        <f>'M Noon'!F4</f>
        <v>Test 1</v>
      </c>
      <c r="G4" s="3" t="s">
        <v>8</v>
      </c>
      <c r="H4" s="3" t="s">
        <v>13</v>
      </c>
      <c r="I4" s="3" t="s">
        <v>8</v>
      </c>
      <c r="J4" s="3" t="s">
        <v>17</v>
      </c>
      <c r="K4" s="3" t="s">
        <v>15</v>
      </c>
      <c r="L4" s="3" t="s">
        <v>18</v>
      </c>
      <c r="M4" s="3" t="s">
        <v>19</v>
      </c>
      <c r="N4" s="2" t="s">
        <v>21</v>
      </c>
      <c r="O4" s="3" t="str">
        <f>'M Noon'!O4</f>
        <v>TOTAL</v>
      </c>
      <c r="P4" s="3"/>
    </row>
    <row r="5" spans="1:16" x14ac:dyDescent="0.2">
      <c r="A5" s="7" t="s">
        <v>1</v>
      </c>
      <c r="B5" s="8" t="s">
        <v>22</v>
      </c>
      <c r="C5" s="6" t="s">
        <v>23</v>
      </c>
      <c r="D5" s="6" t="s">
        <v>23</v>
      </c>
      <c r="E5" s="8" t="s">
        <v>24</v>
      </c>
      <c r="F5" s="8">
        <v>38028</v>
      </c>
      <c r="G5" s="8" t="s">
        <v>24</v>
      </c>
      <c r="H5" s="8" t="s">
        <v>25</v>
      </c>
      <c r="I5" s="8" t="s">
        <v>25</v>
      </c>
      <c r="J5" s="8" t="s">
        <v>26</v>
      </c>
      <c r="K5" s="8" t="s">
        <v>26</v>
      </c>
      <c r="L5" s="8" t="s">
        <v>27</v>
      </c>
      <c r="M5" s="8" t="s">
        <v>27</v>
      </c>
      <c r="N5" s="8" t="s">
        <v>28</v>
      </c>
      <c r="O5" s="8" t="str">
        <f>'M Noon'!O5</f>
        <v>POINTS</v>
      </c>
      <c r="P5" s="8" t="str">
        <f>'M Noon'!P5</f>
        <v>GRADE</v>
      </c>
    </row>
    <row r="6" spans="1:16" x14ac:dyDescent="0.2">
      <c r="A6" s="3">
        <v>178</v>
      </c>
      <c r="B6" s="3">
        <v>0</v>
      </c>
      <c r="C6" s="3"/>
      <c r="D6" s="3">
        <v>7</v>
      </c>
      <c r="E6" s="2">
        <v>4</v>
      </c>
      <c r="F6" s="1">
        <v>45</v>
      </c>
      <c r="G6" s="2">
        <v>7</v>
      </c>
      <c r="H6" s="2">
        <v>8</v>
      </c>
      <c r="I6" s="2">
        <v>7</v>
      </c>
      <c r="J6" s="2">
        <v>4.95</v>
      </c>
      <c r="K6" s="2">
        <v>9</v>
      </c>
      <c r="L6" s="2">
        <v>6</v>
      </c>
      <c r="M6" s="2">
        <v>11</v>
      </c>
      <c r="N6" s="2">
        <v>37</v>
      </c>
      <c r="O6" s="1">
        <f>SUM(B6:N6)</f>
        <v>145.94999999999999</v>
      </c>
      <c r="P6" s="1" t="str">
        <f>IF(O6&gt;O$38*0.9,"A",IF(O6&gt;O$38*0.8,"B",IF(O6&gt;O$38*0.7,"C",IF(O6&gt;O$38*0.6,"D","F"))))</f>
        <v>C</v>
      </c>
    </row>
    <row r="7" spans="1:16" x14ac:dyDescent="0.2">
      <c r="A7" s="3">
        <v>121</v>
      </c>
      <c r="B7" s="3">
        <v>8</v>
      </c>
      <c r="C7" s="3">
        <v>5</v>
      </c>
      <c r="D7" s="3">
        <v>7</v>
      </c>
      <c r="E7" s="2">
        <v>2.96</v>
      </c>
      <c r="F7" s="1">
        <v>40</v>
      </c>
      <c r="G7" s="2">
        <v>6</v>
      </c>
      <c r="H7" s="2">
        <v>5</v>
      </c>
      <c r="I7" s="2">
        <v>8</v>
      </c>
      <c r="J7" s="2">
        <v>5.94</v>
      </c>
      <c r="K7" s="2">
        <v>9</v>
      </c>
      <c r="L7" s="2">
        <v>8</v>
      </c>
      <c r="M7" s="15">
        <v>0</v>
      </c>
      <c r="N7" s="2">
        <v>41</v>
      </c>
      <c r="O7" s="1">
        <f t="shared" ref="O7:O31" si="0">SUM(B7:N7)</f>
        <v>145.9</v>
      </c>
      <c r="P7" s="1" t="str">
        <f>IF(O7&gt;'F Noon'!O$38*0.9,"A",IF(O7&gt;'F Noon'!O$38*0.8,"B",IF(O7&gt;'F Noon'!O$38*0.7,"C",IF(O7&gt;'F Noon'!O$38*0.6,"D","F"))))</f>
        <v>C</v>
      </c>
    </row>
    <row r="8" spans="1:16" x14ac:dyDescent="0.2">
      <c r="A8" s="3">
        <v>-190</v>
      </c>
      <c r="B8" s="3">
        <v>8</v>
      </c>
      <c r="C8" s="3">
        <v>5</v>
      </c>
      <c r="D8" s="3">
        <v>6</v>
      </c>
      <c r="E8" s="2">
        <v>4</v>
      </c>
      <c r="F8" s="1">
        <v>56</v>
      </c>
      <c r="G8" s="2">
        <v>8</v>
      </c>
      <c r="H8" s="2">
        <v>9</v>
      </c>
      <c r="I8" s="2">
        <v>7</v>
      </c>
      <c r="J8" s="2">
        <v>5.94</v>
      </c>
      <c r="K8" s="2">
        <v>9</v>
      </c>
      <c r="L8" s="2">
        <v>6</v>
      </c>
      <c r="M8" s="2">
        <v>10</v>
      </c>
      <c r="N8" s="2">
        <v>43</v>
      </c>
      <c r="O8" s="1">
        <f t="shared" si="0"/>
        <v>176.94</v>
      </c>
      <c r="P8" s="1" t="str">
        <f t="shared" ref="P8:P31" si="1">IF(O8&gt;O$38*0.9,"A",IF(O8&gt;O$38*0.8,"B",IF(O8&gt;O$38*0.7,"C",IF(O8&gt;O$38*0.6,"D","F"))))</f>
        <v>B</v>
      </c>
    </row>
    <row r="9" spans="1:16" x14ac:dyDescent="0.2">
      <c r="A9" s="3">
        <v>-213</v>
      </c>
      <c r="B9" s="3">
        <v>8</v>
      </c>
      <c r="C9" s="3"/>
      <c r="D9" s="3"/>
      <c r="E9" s="2"/>
      <c r="F9" s="1">
        <v>43</v>
      </c>
      <c r="G9" s="2">
        <v>5</v>
      </c>
      <c r="H9" s="2">
        <v>6</v>
      </c>
      <c r="I9" s="2">
        <v>8</v>
      </c>
      <c r="J9" s="2">
        <v>6.93</v>
      </c>
      <c r="K9" s="2">
        <v>8</v>
      </c>
      <c r="L9" s="2">
        <v>7</v>
      </c>
      <c r="M9" s="15">
        <v>0</v>
      </c>
      <c r="N9" s="2">
        <v>41</v>
      </c>
      <c r="O9" s="1">
        <f t="shared" si="0"/>
        <v>132.93</v>
      </c>
      <c r="P9" s="1" t="str">
        <f t="shared" si="1"/>
        <v>D</v>
      </c>
    </row>
    <row r="10" spans="1:16" x14ac:dyDescent="0.2">
      <c r="A10" s="3">
        <v>-787</v>
      </c>
      <c r="B10" s="3">
        <v>8</v>
      </c>
      <c r="C10" s="3">
        <v>5</v>
      </c>
      <c r="D10" s="3">
        <v>7</v>
      </c>
      <c r="E10" s="2">
        <v>2.96</v>
      </c>
      <c r="F10" s="1">
        <v>52</v>
      </c>
      <c r="G10" s="2">
        <v>9</v>
      </c>
      <c r="H10" s="2">
        <v>8</v>
      </c>
      <c r="I10" s="2">
        <v>8</v>
      </c>
      <c r="J10" s="2">
        <v>9.9</v>
      </c>
      <c r="K10" s="2">
        <v>10</v>
      </c>
      <c r="L10" s="2">
        <v>10</v>
      </c>
      <c r="M10" s="2">
        <v>12</v>
      </c>
      <c r="N10" s="2">
        <v>41</v>
      </c>
      <c r="O10" s="1">
        <f t="shared" si="0"/>
        <v>182.86</v>
      </c>
      <c r="P10" s="1" t="str">
        <f t="shared" si="1"/>
        <v>B</v>
      </c>
    </row>
    <row r="11" spans="1:16" x14ac:dyDescent="0.2">
      <c r="A11" s="3">
        <v>-999</v>
      </c>
      <c r="C11" s="3">
        <v>4</v>
      </c>
      <c r="D11" s="3">
        <v>7</v>
      </c>
      <c r="E11" s="2"/>
      <c r="F11" s="1">
        <v>43</v>
      </c>
      <c r="G11" s="14"/>
      <c r="H11" s="2">
        <v>7</v>
      </c>
      <c r="I11" s="2">
        <v>7</v>
      </c>
      <c r="J11" s="2">
        <v>5.94</v>
      </c>
      <c r="K11" s="2">
        <v>9</v>
      </c>
      <c r="L11" s="2">
        <v>6</v>
      </c>
      <c r="M11" s="2">
        <v>5</v>
      </c>
      <c r="N11" s="2">
        <v>37</v>
      </c>
      <c r="O11" s="1">
        <f t="shared" si="0"/>
        <v>130.94</v>
      </c>
      <c r="P11" s="1" t="str">
        <f t="shared" si="1"/>
        <v>D</v>
      </c>
    </row>
    <row r="12" spans="1:16" x14ac:dyDescent="0.2">
      <c r="A12" s="3">
        <v>-2207</v>
      </c>
      <c r="B12" s="3">
        <v>8</v>
      </c>
      <c r="C12" s="3">
        <v>5</v>
      </c>
      <c r="D12" s="3">
        <v>6</v>
      </c>
      <c r="E12" s="2"/>
      <c r="F12" s="1">
        <v>49</v>
      </c>
      <c r="G12" s="14"/>
      <c r="H12" s="2"/>
      <c r="I12" s="2"/>
      <c r="J12" s="2"/>
      <c r="K12" s="2"/>
      <c r="L12" s="2"/>
      <c r="M12" s="2"/>
      <c r="N12" s="2"/>
      <c r="O12" s="1">
        <f t="shared" si="0"/>
        <v>68</v>
      </c>
      <c r="P12" s="1" t="str">
        <f t="shared" si="1"/>
        <v>F</v>
      </c>
    </row>
    <row r="13" spans="1:16" x14ac:dyDescent="0.2">
      <c r="A13" s="3">
        <v>-2244</v>
      </c>
      <c r="B13" s="3">
        <v>8</v>
      </c>
      <c r="C13" s="3">
        <v>5</v>
      </c>
      <c r="D13" s="3">
        <v>7</v>
      </c>
      <c r="E13" s="2">
        <v>2.96</v>
      </c>
      <c r="F13" s="1">
        <v>44</v>
      </c>
      <c r="G13" s="2">
        <v>8</v>
      </c>
      <c r="H13" s="2">
        <v>4</v>
      </c>
      <c r="I13" s="2">
        <v>8</v>
      </c>
      <c r="J13" s="2">
        <v>3.96</v>
      </c>
      <c r="K13" s="2"/>
      <c r="L13" s="2">
        <v>10</v>
      </c>
      <c r="M13" s="15">
        <v>0</v>
      </c>
      <c r="N13" s="2">
        <v>33</v>
      </c>
      <c r="O13" s="1">
        <f t="shared" si="0"/>
        <v>133.92000000000002</v>
      </c>
      <c r="P13" s="1" t="str">
        <f t="shared" si="1"/>
        <v>D</v>
      </c>
    </row>
    <row r="14" spans="1:16" x14ac:dyDescent="0.2">
      <c r="A14" s="3">
        <v>-2839</v>
      </c>
      <c r="B14" s="3">
        <v>8</v>
      </c>
      <c r="C14" s="3">
        <v>5</v>
      </c>
      <c r="D14" s="3">
        <v>7</v>
      </c>
      <c r="E14" s="2">
        <v>0</v>
      </c>
      <c r="F14" s="1">
        <v>36</v>
      </c>
      <c r="G14" s="2">
        <v>6</v>
      </c>
      <c r="H14" s="2">
        <v>4</v>
      </c>
      <c r="I14" s="2">
        <v>8</v>
      </c>
      <c r="J14" s="2"/>
      <c r="K14" s="2"/>
      <c r="L14" s="2">
        <v>5</v>
      </c>
      <c r="M14" s="15">
        <v>0</v>
      </c>
      <c r="N14" s="2">
        <v>23</v>
      </c>
      <c r="O14" s="1">
        <f t="shared" si="0"/>
        <v>102</v>
      </c>
      <c r="P14" s="1" t="str">
        <f t="shared" si="1"/>
        <v>F</v>
      </c>
    </row>
    <row r="15" spans="1:16" x14ac:dyDescent="0.2">
      <c r="A15" s="3">
        <v>-2849</v>
      </c>
      <c r="B15" s="3">
        <v>0</v>
      </c>
      <c r="C15" s="3">
        <v>5</v>
      </c>
      <c r="D15" s="3">
        <v>6</v>
      </c>
      <c r="E15" s="2">
        <v>4.96</v>
      </c>
      <c r="F15" s="1">
        <v>41</v>
      </c>
      <c r="G15" s="2">
        <v>6</v>
      </c>
      <c r="H15" s="2"/>
      <c r="I15" s="2"/>
      <c r="J15" s="2"/>
      <c r="K15" s="2"/>
      <c r="L15" s="2"/>
      <c r="M15" s="2"/>
      <c r="N15" s="2"/>
      <c r="O15" s="1">
        <f t="shared" si="0"/>
        <v>62.96</v>
      </c>
      <c r="P15" s="1" t="str">
        <f t="shared" si="1"/>
        <v>F</v>
      </c>
    </row>
    <row r="16" spans="1:16" x14ac:dyDescent="0.2">
      <c r="A16" s="3">
        <f>344-78-3145</f>
        <v>-2879</v>
      </c>
      <c r="B16" s="3">
        <v>8</v>
      </c>
      <c r="C16" s="3">
        <v>5</v>
      </c>
      <c r="D16" s="3">
        <v>7</v>
      </c>
      <c r="E16" s="2">
        <v>6</v>
      </c>
      <c r="F16" s="1"/>
      <c r="G16" s="2">
        <v>8</v>
      </c>
      <c r="H16" s="2">
        <v>9</v>
      </c>
      <c r="I16" s="2">
        <v>8</v>
      </c>
      <c r="J16" s="2">
        <v>5.94</v>
      </c>
      <c r="K16" s="2">
        <v>10</v>
      </c>
      <c r="L16" s="2">
        <v>8</v>
      </c>
      <c r="M16" s="2">
        <v>11</v>
      </c>
      <c r="N16" s="2">
        <v>40</v>
      </c>
      <c r="O16" s="1">
        <f t="shared" si="0"/>
        <v>125.94</v>
      </c>
      <c r="P16" s="1" t="str">
        <f t="shared" si="1"/>
        <v>D</v>
      </c>
    </row>
    <row r="17" spans="1:16" x14ac:dyDescent="0.2">
      <c r="A17" s="3">
        <v>-4112</v>
      </c>
      <c r="C17" s="3">
        <v>5</v>
      </c>
      <c r="D17" s="3">
        <v>7</v>
      </c>
      <c r="E17" s="2">
        <v>6</v>
      </c>
      <c r="F17" s="1">
        <v>40</v>
      </c>
      <c r="G17" s="2">
        <v>7</v>
      </c>
      <c r="H17" s="2">
        <v>8</v>
      </c>
      <c r="I17" s="2">
        <v>8</v>
      </c>
      <c r="J17" s="2">
        <v>5.94</v>
      </c>
      <c r="K17" s="2">
        <v>10</v>
      </c>
      <c r="L17" s="2">
        <v>7</v>
      </c>
      <c r="M17" s="2">
        <v>11</v>
      </c>
      <c r="N17" s="2">
        <v>42</v>
      </c>
      <c r="O17" s="1">
        <f t="shared" si="0"/>
        <v>156.94</v>
      </c>
      <c r="P17" s="1" t="str">
        <f t="shared" si="1"/>
        <v>C</v>
      </c>
    </row>
    <row r="18" spans="1:16" x14ac:dyDescent="0.2">
      <c r="A18" s="3">
        <v>-4850</v>
      </c>
      <c r="C18" s="3"/>
      <c r="D18" s="3">
        <v>7</v>
      </c>
      <c r="E18" s="2">
        <v>4</v>
      </c>
      <c r="F18" s="1">
        <v>37</v>
      </c>
      <c r="G18" s="2">
        <v>8</v>
      </c>
      <c r="H18" s="2">
        <v>3</v>
      </c>
      <c r="I18" s="2">
        <v>8</v>
      </c>
      <c r="J18" s="2">
        <v>4.95</v>
      </c>
      <c r="K18" s="2">
        <v>5</v>
      </c>
      <c r="L18" s="2">
        <v>7</v>
      </c>
      <c r="M18" s="2">
        <v>8</v>
      </c>
      <c r="N18" s="2">
        <v>37</v>
      </c>
      <c r="O18" s="1">
        <f t="shared" si="0"/>
        <v>128.94999999999999</v>
      </c>
      <c r="P18" s="1" t="str">
        <f t="shared" si="1"/>
        <v>D</v>
      </c>
    </row>
    <row r="19" spans="1:16" x14ac:dyDescent="0.2">
      <c r="A19" s="3">
        <f>94-70-4929</f>
        <v>-4905</v>
      </c>
      <c r="B19" s="3">
        <v>8</v>
      </c>
      <c r="C19" s="3">
        <v>5</v>
      </c>
      <c r="D19" s="3">
        <v>7</v>
      </c>
      <c r="E19" s="2"/>
      <c r="F19" s="1"/>
      <c r="G19" s="14"/>
      <c r="H19" s="2">
        <v>9</v>
      </c>
      <c r="I19" s="2">
        <v>8</v>
      </c>
      <c r="J19" s="2">
        <v>7.92</v>
      </c>
      <c r="K19" s="2"/>
      <c r="L19" s="2">
        <v>6</v>
      </c>
      <c r="M19" s="2">
        <v>7</v>
      </c>
      <c r="N19" s="2">
        <v>42</v>
      </c>
      <c r="O19" s="1">
        <f t="shared" si="0"/>
        <v>99.92</v>
      </c>
      <c r="P19" s="1" t="str">
        <f t="shared" si="1"/>
        <v>F</v>
      </c>
    </row>
    <row r="20" spans="1:16" x14ac:dyDescent="0.2">
      <c r="A20" s="3">
        <v>-5100</v>
      </c>
      <c r="B20" s="3">
        <v>8</v>
      </c>
      <c r="C20" s="3">
        <v>5</v>
      </c>
      <c r="D20" s="3">
        <v>7</v>
      </c>
      <c r="E20" s="2">
        <v>4</v>
      </c>
      <c r="F20" s="1">
        <v>58</v>
      </c>
      <c r="G20" s="2">
        <v>8</v>
      </c>
      <c r="H20" s="2">
        <v>9</v>
      </c>
      <c r="I20" s="2">
        <v>8</v>
      </c>
      <c r="J20" s="2">
        <v>8.91</v>
      </c>
      <c r="K20" s="2">
        <v>9</v>
      </c>
      <c r="L20" s="2">
        <v>8</v>
      </c>
      <c r="M20" s="2">
        <v>11</v>
      </c>
      <c r="N20" s="2">
        <v>44</v>
      </c>
      <c r="O20" s="1">
        <f t="shared" si="0"/>
        <v>187.91</v>
      </c>
      <c r="P20" s="1" t="str">
        <f t="shared" si="1"/>
        <v>A</v>
      </c>
    </row>
    <row r="21" spans="1:16" x14ac:dyDescent="0.2">
      <c r="A21" s="3">
        <v>-5103</v>
      </c>
      <c r="B21" s="3">
        <v>8</v>
      </c>
      <c r="C21" s="3">
        <v>5</v>
      </c>
      <c r="D21" s="3">
        <v>7</v>
      </c>
      <c r="E21" s="2">
        <v>2</v>
      </c>
      <c r="F21" s="1">
        <v>51</v>
      </c>
      <c r="G21" s="14">
        <v>7</v>
      </c>
      <c r="H21" s="2">
        <v>7</v>
      </c>
      <c r="I21" s="2">
        <v>8</v>
      </c>
      <c r="J21" s="2">
        <v>4.95</v>
      </c>
      <c r="K21" s="2">
        <v>6</v>
      </c>
      <c r="L21" s="2">
        <v>4</v>
      </c>
      <c r="M21" s="2">
        <v>8</v>
      </c>
      <c r="N21" s="2">
        <v>36</v>
      </c>
      <c r="O21" s="1">
        <f t="shared" si="0"/>
        <v>153.94999999999999</v>
      </c>
      <c r="P21" s="1" t="str">
        <f t="shared" si="1"/>
        <v>C</v>
      </c>
    </row>
    <row r="22" spans="1:16" x14ac:dyDescent="0.2">
      <c r="A22" s="3">
        <v>-5207</v>
      </c>
      <c r="B22" s="3">
        <v>8</v>
      </c>
      <c r="C22" s="3">
        <v>5</v>
      </c>
      <c r="D22" s="3">
        <v>7</v>
      </c>
      <c r="E22" s="2">
        <v>4</v>
      </c>
      <c r="F22" s="1">
        <v>43</v>
      </c>
      <c r="G22" s="2">
        <v>9</v>
      </c>
      <c r="H22" s="2">
        <v>6</v>
      </c>
      <c r="I22" s="2">
        <v>8</v>
      </c>
      <c r="J22" s="2">
        <v>6.93</v>
      </c>
      <c r="K22" s="2">
        <v>10</v>
      </c>
      <c r="L22" s="2">
        <v>6</v>
      </c>
      <c r="M22" s="2">
        <v>8</v>
      </c>
      <c r="N22" s="2">
        <v>42</v>
      </c>
      <c r="O22" s="1">
        <f t="shared" si="0"/>
        <v>162.93</v>
      </c>
      <c r="P22" s="1" t="str">
        <f t="shared" si="1"/>
        <v>C</v>
      </c>
    </row>
    <row r="23" spans="1:16" x14ac:dyDescent="0.2">
      <c r="A23" s="3">
        <v>-5922</v>
      </c>
      <c r="B23" s="3">
        <v>8</v>
      </c>
      <c r="C23" s="3">
        <v>4</v>
      </c>
      <c r="D23" s="3">
        <v>7</v>
      </c>
      <c r="E23" s="2">
        <v>6.96</v>
      </c>
      <c r="F23" s="1">
        <v>52</v>
      </c>
      <c r="G23" s="2">
        <v>9</v>
      </c>
      <c r="H23" s="2">
        <v>9</v>
      </c>
      <c r="I23" s="2">
        <v>8</v>
      </c>
      <c r="J23" s="2">
        <v>9.9</v>
      </c>
      <c r="K23" s="2">
        <v>9</v>
      </c>
      <c r="L23" s="2">
        <v>9</v>
      </c>
      <c r="M23" s="2"/>
      <c r="N23" s="2">
        <v>44</v>
      </c>
      <c r="O23" s="1">
        <f t="shared" si="0"/>
        <v>175.86</v>
      </c>
      <c r="P23" s="1" t="str">
        <f t="shared" si="1"/>
        <v>B</v>
      </c>
    </row>
    <row r="24" spans="1:16" x14ac:dyDescent="0.2">
      <c r="A24" s="3">
        <v>-5928</v>
      </c>
      <c r="B24" s="3">
        <v>8</v>
      </c>
      <c r="C24" s="3">
        <v>5</v>
      </c>
      <c r="D24" s="3">
        <v>7</v>
      </c>
      <c r="E24" s="2">
        <v>6</v>
      </c>
      <c r="F24" s="1">
        <v>56</v>
      </c>
      <c r="G24" s="2">
        <v>9</v>
      </c>
      <c r="H24" s="2">
        <v>10</v>
      </c>
      <c r="I24" s="2">
        <v>8</v>
      </c>
      <c r="J24" s="2">
        <v>9.9</v>
      </c>
      <c r="K24" s="2">
        <v>10</v>
      </c>
      <c r="L24" s="2">
        <v>10</v>
      </c>
      <c r="M24" s="2">
        <v>12</v>
      </c>
      <c r="N24" s="2">
        <v>44</v>
      </c>
      <c r="O24" s="1">
        <f t="shared" si="0"/>
        <v>194.9</v>
      </c>
      <c r="P24" s="1" t="str">
        <f t="shared" si="1"/>
        <v>A</v>
      </c>
    </row>
    <row r="25" spans="1:16" x14ac:dyDescent="0.2">
      <c r="A25" s="3">
        <v>-5933</v>
      </c>
      <c r="B25" s="3">
        <v>7</v>
      </c>
      <c r="C25" s="3">
        <v>5</v>
      </c>
      <c r="D25" s="3">
        <v>7</v>
      </c>
      <c r="E25" s="2">
        <v>4</v>
      </c>
      <c r="F25" s="1">
        <v>52</v>
      </c>
      <c r="G25" s="2">
        <v>7</v>
      </c>
      <c r="H25" s="2">
        <v>7</v>
      </c>
      <c r="I25" s="2"/>
      <c r="J25" s="2">
        <v>7.92</v>
      </c>
      <c r="K25" s="2">
        <v>3</v>
      </c>
      <c r="L25" s="2">
        <v>7</v>
      </c>
      <c r="M25" s="2">
        <v>5</v>
      </c>
      <c r="N25" s="2">
        <v>35</v>
      </c>
      <c r="O25" s="1">
        <f t="shared" si="0"/>
        <v>146.92000000000002</v>
      </c>
      <c r="P25" s="1" t="str">
        <f t="shared" si="1"/>
        <v>C</v>
      </c>
    </row>
    <row r="26" spans="1:16" x14ac:dyDescent="0.2">
      <c r="A26" s="3">
        <v>-6603</v>
      </c>
      <c r="B26" s="3">
        <v>8</v>
      </c>
      <c r="C26" s="3">
        <v>5</v>
      </c>
      <c r="D26" s="3">
        <v>6</v>
      </c>
      <c r="E26" s="2">
        <v>6</v>
      </c>
      <c r="F26" s="1">
        <v>47</v>
      </c>
      <c r="G26" s="2">
        <v>6</v>
      </c>
      <c r="H26" s="2">
        <v>3</v>
      </c>
      <c r="I26" s="2">
        <v>7</v>
      </c>
      <c r="J26" s="2">
        <v>4.95</v>
      </c>
      <c r="K26" s="2">
        <v>9</v>
      </c>
      <c r="L26" s="2">
        <v>8</v>
      </c>
      <c r="M26" s="15">
        <v>0</v>
      </c>
      <c r="N26" s="2">
        <v>42</v>
      </c>
      <c r="O26" s="1">
        <f t="shared" si="0"/>
        <v>151.94999999999999</v>
      </c>
      <c r="P26" s="1" t="str">
        <f t="shared" si="1"/>
        <v>C</v>
      </c>
    </row>
    <row r="27" spans="1:16" x14ac:dyDescent="0.2">
      <c r="A27" s="3">
        <v>-6708</v>
      </c>
      <c r="C27" s="3">
        <v>5</v>
      </c>
      <c r="D27" s="3">
        <v>7</v>
      </c>
      <c r="E27" s="2">
        <v>4.96</v>
      </c>
      <c r="F27" s="1">
        <v>52</v>
      </c>
      <c r="G27" s="15">
        <v>9</v>
      </c>
      <c r="H27" s="2">
        <v>9</v>
      </c>
      <c r="I27" s="2">
        <v>7</v>
      </c>
      <c r="J27" s="2">
        <v>9.9</v>
      </c>
      <c r="K27" s="2">
        <v>10</v>
      </c>
      <c r="L27" s="2">
        <v>10</v>
      </c>
      <c r="M27" s="2">
        <v>11</v>
      </c>
      <c r="N27" s="2">
        <v>42</v>
      </c>
      <c r="O27" s="1">
        <f t="shared" si="0"/>
        <v>176.86</v>
      </c>
      <c r="P27" s="1" t="str">
        <f t="shared" si="1"/>
        <v>B</v>
      </c>
    </row>
    <row r="28" spans="1:16" x14ac:dyDescent="0.2">
      <c r="A28" s="3">
        <f>346-74-7769</f>
        <v>-7497</v>
      </c>
      <c r="B28" s="3">
        <v>8</v>
      </c>
      <c r="C28" s="3"/>
      <c r="D28" s="3">
        <v>7</v>
      </c>
      <c r="E28" s="2">
        <v>4</v>
      </c>
      <c r="F28" s="1"/>
      <c r="G28" s="14">
        <v>9</v>
      </c>
      <c r="H28" s="2">
        <v>9</v>
      </c>
      <c r="I28" s="2">
        <v>8</v>
      </c>
      <c r="J28" s="2">
        <v>4.95</v>
      </c>
      <c r="K28" s="2">
        <v>10</v>
      </c>
      <c r="L28" s="2">
        <v>6</v>
      </c>
      <c r="M28" s="2">
        <v>12</v>
      </c>
      <c r="N28" s="2">
        <v>42</v>
      </c>
      <c r="O28" s="1">
        <f t="shared" si="0"/>
        <v>119.95</v>
      </c>
      <c r="P28" s="1" t="str">
        <f t="shared" si="1"/>
        <v>F</v>
      </c>
    </row>
    <row r="29" spans="1:16" x14ac:dyDescent="0.2">
      <c r="A29" s="3">
        <v>-7508</v>
      </c>
      <c r="B29" s="3">
        <v>8</v>
      </c>
      <c r="C29" s="3">
        <v>5</v>
      </c>
      <c r="D29" s="3">
        <v>7</v>
      </c>
      <c r="E29" s="2"/>
      <c r="F29" s="1">
        <v>40</v>
      </c>
      <c r="G29" s="14"/>
      <c r="H29" s="2">
        <v>10</v>
      </c>
      <c r="I29" s="2">
        <v>8</v>
      </c>
      <c r="J29" s="2">
        <v>5.94</v>
      </c>
      <c r="K29" s="2">
        <v>3</v>
      </c>
      <c r="L29" s="2">
        <v>10</v>
      </c>
      <c r="M29" s="2">
        <v>10</v>
      </c>
      <c r="N29" s="2">
        <v>39</v>
      </c>
      <c r="O29" s="1">
        <f t="shared" si="0"/>
        <v>145.94</v>
      </c>
      <c r="P29" s="1" t="str">
        <f t="shared" si="1"/>
        <v>C</v>
      </c>
    </row>
    <row r="30" spans="1:16" x14ac:dyDescent="0.2">
      <c r="A30" s="3">
        <v>-8052</v>
      </c>
      <c r="B30" s="3">
        <v>8</v>
      </c>
      <c r="C30" s="3">
        <v>5</v>
      </c>
      <c r="D30" s="3">
        <v>7</v>
      </c>
      <c r="E30" s="2">
        <v>4.96</v>
      </c>
      <c r="F30" s="1">
        <v>51</v>
      </c>
      <c r="G30" s="2">
        <v>9</v>
      </c>
      <c r="H30" s="2"/>
      <c r="I30" s="2"/>
      <c r="J30" s="2">
        <v>6.93</v>
      </c>
      <c r="K30" s="2">
        <v>10</v>
      </c>
      <c r="L30" s="2">
        <v>3</v>
      </c>
      <c r="M30" s="2"/>
      <c r="N30" s="2">
        <v>41</v>
      </c>
      <c r="O30" s="1">
        <f t="shared" si="0"/>
        <v>145.89000000000001</v>
      </c>
      <c r="P30" s="1" t="str">
        <f t="shared" si="1"/>
        <v>C</v>
      </c>
    </row>
    <row r="31" spans="1:16" x14ac:dyDescent="0.2">
      <c r="A31" s="3">
        <f>351-82-8745</f>
        <v>-8476</v>
      </c>
      <c r="B31" s="3">
        <v>8</v>
      </c>
      <c r="C31" s="3">
        <v>5</v>
      </c>
      <c r="D31" s="3">
        <v>7</v>
      </c>
      <c r="E31" s="2">
        <v>6</v>
      </c>
      <c r="F31" s="1"/>
      <c r="G31" s="2">
        <v>8</v>
      </c>
      <c r="H31" s="2">
        <v>9</v>
      </c>
      <c r="I31" s="2">
        <v>8</v>
      </c>
      <c r="J31" s="2">
        <v>9.9</v>
      </c>
      <c r="K31" s="2">
        <v>8</v>
      </c>
      <c r="L31" s="2">
        <v>8</v>
      </c>
      <c r="M31" s="2"/>
      <c r="N31" s="2">
        <v>43</v>
      </c>
      <c r="O31" s="1">
        <f t="shared" si="0"/>
        <v>119.9</v>
      </c>
      <c r="P31" s="1" t="str">
        <f t="shared" si="1"/>
        <v>F</v>
      </c>
    </row>
    <row r="32" spans="1:16" s="11" customFormat="1" x14ac:dyDescent="0.2">
      <c r="A32" s="17"/>
      <c r="B32" s="17"/>
      <c r="C32" s="17"/>
      <c r="D32" s="17"/>
      <c r="E32" s="15"/>
      <c r="F32" s="13"/>
      <c r="G32" s="15"/>
      <c r="H32" s="15"/>
      <c r="I32" s="15"/>
      <c r="J32" s="2"/>
      <c r="K32" s="15"/>
      <c r="L32" s="2"/>
      <c r="M32" s="15"/>
      <c r="N32" s="2"/>
      <c r="O32" s="1"/>
      <c r="P32" s="13"/>
    </row>
    <row r="33" spans="1:16" x14ac:dyDescent="0.2">
      <c r="C33" s="3"/>
      <c r="D33" s="3"/>
      <c r="E33" s="2"/>
      <c r="F33" s="1"/>
      <c r="G33" s="2"/>
      <c r="H33" s="2"/>
      <c r="I33" s="2"/>
      <c r="J33" s="2"/>
      <c r="K33" s="2"/>
      <c r="L33" s="2"/>
      <c r="M33" s="2"/>
      <c r="N33" s="2"/>
      <c r="O33" s="1"/>
      <c r="P33" s="1"/>
    </row>
    <row r="34" spans="1:16" x14ac:dyDescent="0.2">
      <c r="C34" s="3"/>
      <c r="D34" s="3"/>
      <c r="E34" s="2"/>
      <c r="F34" s="1"/>
      <c r="G34" s="2"/>
      <c r="H34" s="2"/>
      <c r="I34" s="2"/>
      <c r="J34" s="2"/>
      <c r="K34" s="2"/>
      <c r="L34" s="2"/>
      <c r="M34" s="2"/>
      <c r="N34" s="2"/>
      <c r="O34" s="1"/>
      <c r="P34" s="1"/>
    </row>
    <row r="35" spans="1:16" x14ac:dyDescent="0.2">
      <c r="C35" s="3"/>
      <c r="D35" s="3"/>
      <c r="E35" s="2"/>
      <c r="F35" s="1"/>
      <c r="G35" s="2"/>
      <c r="H35" s="2"/>
      <c r="I35" s="2"/>
      <c r="J35" s="2"/>
      <c r="K35" s="2"/>
      <c r="L35" s="2"/>
      <c r="M35" s="2"/>
      <c r="N35" s="2"/>
      <c r="O35" s="1"/>
      <c r="P35" s="1"/>
    </row>
    <row r="36" spans="1:16" x14ac:dyDescent="0.2">
      <c r="C36" s="3"/>
      <c r="D36" s="3"/>
      <c r="E36" s="2"/>
      <c r="F36" s="1"/>
      <c r="G36" s="2"/>
      <c r="H36" s="2"/>
      <c r="I36" s="2"/>
      <c r="J36" s="2"/>
      <c r="K36" s="2"/>
      <c r="L36" s="2"/>
      <c r="M36" s="2"/>
      <c r="N36" s="2"/>
      <c r="O36" s="1"/>
      <c r="P36" s="1"/>
    </row>
    <row r="37" spans="1:16" x14ac:dyDescent="0.2">
      <c r="C37" s="3"/>
      <c r="D37" s="3"/>
      <c r="E37" s="2"/>
      <c r="F37" s="1"/>
      <c r="G37" s="2"/>
      <c r="H37" s="2"/>
      <c r="I37" s="2"/>
      <c r="J37" s="2"/>
      <c r="K37" s="2"/>
      <c r="L37" s="2"/>
      <c r="M37" s="2"/>
      <c r="N37" s="2"/>
      <c r="O37" s="1"/>
      <c r="P37" s="1"/>
    </row>
    <row r="38" spans="1:16" x14ac:dyDescent="0.2">
      <c r="A38" s="4"/>
      <c r="B38" s="3">
        <v>8</v>
      </c>
      <c r="C38" s="3">
        <v>5</v>
      </c>
      <c r="D38" s="3">
        <v>7</v>
      </c>
      <c r="E38" s="3">
        <f>'M Noon'!E38</f>
        <v>8</v>
      </c>
      <c r="F38" s="3">
        <f>'M Noon'!F38</f>
        <v>60</v>
      </c>
      <c r="G38" s="3">
        <v>8</v>
      </c>
      <c r="H38" s="2">
        <v>10</v>
      </c>
      <c r="I38" s="2">
        <v>8</v>
      </c>
      <c r="J38" s="2">
        <v>9</v>
      </c>
      <c r="K38" s="2">
        <v>10</v>
      </c>
      <c r="L38" s="2">
        <v>10</v>
      </c>
      <c r="M38" s="2">
        <v>11</v>
      </c>
      <c r="N38" s="2">
        <v>50</v>
      </c>
      <c r="O38" s="10">
        <f xml:space="preserve"> SUM(B38:N38)</f>
        <v>204</v>
      </c>
      <c r="P38" s="3"/>
    </row>
    <row r="39" spans="1:16" x14ac:dyDescent="0.2">
      <c r="B39" s="1">
        <f t="shared" ref="B39:M39" si="2">AVERAGE(B8:B34)</f>
        <v>7.55</v>
      </c>
      <c r="C39" s="1">
        <v>4.9047619047619051</v>
      </c>
      <c r="D39" s="1">
        <f t="shared" si="2"/>
        <v>6.8260869565217392</v>
      </c>
      <c r="E39" s="1">
        <f t="shared" si="2"/>
        <v>4.4084210526315788</v>
      </c>
      <c r="F39" s="1">
        <f t="shared" si="2"/>
        <v>47.15</v>
      </c>
      <c r="G39" s="1">
        <f t="shared" si="2"/>
        <v>7.75</v>
      </c>
      <c r="H39" s="1">
        <f t="shared" si="2"/>
        <v>7.3809523809523814</v>
      </c>
      <c r="I39" s="1">
        <f t="shared" si="2"/>
        <v>7.8</v>
      </c>
      <c r="J39" s="1">
        <f t="shared" si="2"/>
        <v>7.0714285714285738</v>
      </c>
      <c r="K39" s="1">
        <f t="shared" si="2"/>
        <v>8.3157894736842106</v>
      </c>
      <c r="L39" s="1">
        <f t="shared" si="2"/>
        <v>7.3181818181818183</v>
      </c>
      <c r="M39" s="1">
        <f t="shared" si="2"/>
        <v>7.4210526315789478</v>
      </c>
      <c r="N39" s="1"/>
      <c r="O39" s="1">
        <f>AVERAGE(O8:O34)</f>
        <v>141.05250000000004</v>
      </c>
    </row>
    <row r="40" spans="1:16" x14ac:dyDescent="0.2">
      <c r="B40" s="1">
        <f t="shared" ref="B40:M40" si="3">MAX(B8:B34)</f>
        <v>8</v>
      </c>
      <c r="C40" s="1">
        <v>5</v>
      </c>
      <c r="D40" s="1">
        <f t="shared" si="3"/>
        <v>7</v>
      </c>
      <c r="E40" s="1">
        <f t="shared" si="3"/>
        <v>6.96</v>
      </c>
      <c r="F40" s="1">
        <f t="shared" si="3"/>
        <v>58</v>
      </c>
      <c r="G40" s="1">
        <f t="shared" si="3"/>
        <v>9</v>
      </c>
      <c r="H40" s="1">
        <f t="shared" si="3"/>
        <v>10</v>
      </c>
      <c r="I40" s="1">
        <f t="shared" si="3"/>
        <v>8</v>
      </c>
      <c r="J40" s="1">
        <f t="shared" si="3"/>
        <v>9.9</v>
      </c>
      <c r="K40" s="1">
        <f t="shared" si="3"/>
        <v>10</v>
      </c>
      <c r="L40" s="1">
        <f t="shared" si="3"/>
        <v>10</v>
      </c>
      <c r="M40" s="1">
        <f t="shared" si="3"/>
        <v>12</v>
      </c>
      <c r="N40" s="1"/>
      <c r="O40" s="1">
        <f>MAX(O8:O34)</f>
        <v>194.9</v>
      </c>
    </row>
    <row r="41" spans="1:16" x14ac:dyDescent="0.2">
      <c r="B41" s="1">
        <f t="shared" ref="B41:M41" si="4">COUNT(B8:B34)</f>
        <v>20</v>
      </c>
      <c r="C41" s="1">
        <v>21</v>
      </c>
      <c r="D41" s="1">
        <f t="shared" si="4"/>
        <v>23</v>
      </c>
      <c r="E41" s="1">
        <f t="shared" si="4"/>
        <v>19</v>
      </c>
      <c r="F41" s="1">
        <f t="shared" si="4"/>
        <v>20</v>
      </c>
      <c r="G41" s="1">
        <f t="shared" si="4"/>
        <v>20</v>
      </c>
      <c r="H41" s="1">
        <f t="shared" si="4"/>
        <v>21</v>
      </c>
      <c r="I41" s="1">
        <f t="shared" si="4"/>
        <v>20</v>
      </c>
      <c r="J41" s="1">
        <f t="shared" si="4"/>
        <v>21</v>
      </c>
      <c r="K41" s="1">
        <f t="shared" si="4"/>
        <v>19</v>
      </c>
      <c r="L41" s="1">
        <f t="shared" si="4"/>
        <v>22</v>
      </c>
      <c r="M41" s="1">
        <f t="shared" si="4"/>
        <v>19</v>
      </c>
      <c r="N41" s="1"/>
      <c r="O41" s="1">
        <f>COUNT(O8:O34)</f>
        <v>24</v>
      </c>
    </row>
  </sheetData>
  <phoneticPr fontId="0" type="noConversion"/>
  <printOptions gridLines="1"/>
  <pageMargins left="0.75" right="0.75" top="1" bottom="1" header="0.5" footer="0.5"/>
  <pageSetup scale="64" orientation="landscape" r:id="rId1"/>
  <headerFooter alignWithMargins="0">
    <oddFooter>&amp;L&amp;A&amp;C&amp;D&amp;R&amp;T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 Noon</vt:lpstr>
      <vt:lpstr>M 1 p.m.</vt:lpstr>
      <vt:lpstr>M 2 p.m.</vt:lpstr>
      <vt:lpstr>W 1 p.m.</vt:lpstr>
      <vt:lpstr>W 2 p.m.</vt:lpstr>
      <vt:lpstr>F Noon</vt:lpstr>
      <vt:lpstr>F 1 p.m.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 Section Results - by Exam</dc:title>
  <dc:creator>Melissa Wade</dc:creator>
  <cp:lastModifiedBy>Aniket Gupta</cp:lastModifiedBy>
  <cp:lastPrinted>2003-10-20T19:54:02Z</cp:lastPrinted>
  <dcterms:created xsi:type="dcterms:W3CDTF">2003-09-04T14:21:24Z</dcterms:created>
  <dcterms:modified xsi:type="dcterms:W3CDTF">2024-02-03T22:19:50Z</dcterms:modified>
</cp:coreProperties>
</file>