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116AC7B-9BB4-4B3E-A3BF-72420D1F9E52}" xr6:coauthVersionLast="47" xr6:coauthVersionMax="47" xr10:uidLastSave="{00000000-0000-0000-0000-000000000000}"/>
  <bookViews>
    <workbookView xWindow="3348" yWindow="3348" windowWidth="17280" windowHeight="8880"/>
  </bookViews>
  <sheets>
    <sheet name="200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0" l="1"/>
  <c r="C5" i="10"/>
  <c r="D5" i="10"/>
  <c r="F5" i="10"/>
  <c r="E7" i="10"/>
  <c r="E5" i="10" s="1"/>
  <c r="E8" i="10"/>
  <c r="B8" i="10" s="1"/>
  <c r="E9" i="10"/>
  <c r="B9" i="10" s="1"/>
  <c r="E10" i="10"/>
  <c r="B10" i="10" s="1"/>
  <c r="E11" i="10"/>
  <c r="B11" i="10" s="1"/>
  <c r="E12" i="10"/>
  <c r="B12" i="10" s="1"/>
  <c r="E13" i="10"/>
  <c r="B13" i="10" s="1"/>
  <c r="E14" i="10"/>
  <c r="B14" i="10" s="1"/>
  <c r="E15" i="10"/>
  <c r="B15" i="10" s="1"/>
  <c r="E16" i="10"/>
  <c r="B16" i="10" s="1"/>
  <c r="E17" i="10"/>
  <c r="B17" i="10" s="1"/>
  <c r="B18" i="10"/>
  <c r="E18" i="10"/>
  <c r="E19" i="10"/>
  <c r="B19" i="10" s="1"/>
  <c r="E20" i="10"/>
  <c r="B20" i="10" s="1"/>
  <c r="E21" i="10"/>
  <c r="B21" i="10" s="1"/>
  <c r="B7" i="10" l="1"/>
</calcChain>
</file>

<file path=xl/sharedStrings.xml><?xml version="1.0" encoding="utf-8"?>
<sst xmlns="http://schemas.openxmlformats.org/spreadsheetml/2006/main" count="18" uniqueCount="18">
  <si>
    <t>Grade</t>
  </si>
  <si>
    <t xml:space="preserve">    All grades</t>
  </si>
  <si>
    <t>Nursery</t>
  </si>
  <si>
    <t>Kindergarten</t>
  </si>
  <si>
    <t>1/  Data exclude UH Lab School.</t>
  </si>
  <si>
    <t>Source:  Hawaii State Department of Education, records and &lt;http://lilinote.k12.hi.us/STATE/COMM/</t>
  </si>
  <si>
    <t>DOEPRESS.NSF/a1d7af052e94dd120a2561f7000a037c/72c0b0c041d9a8650a256ae3000ee9db/$FILE/</t>
  </si>
  <si>
    <t>State           total 1/ 2/</t>
  </si>
  <si>
    <t>Hawaii 3/</t>
  </si>
  <si>
    <t>Maui 3/</t>
  </si>
  <si>
    <t>Honolulu 1/ 3/</t>
  </si>
  <si>
    <t>Kauai 3/</t>
  </si>
  <si>
    <t>Specials 4/</t>
  </si>
  <si>
    <t>3/  Data exclude charter schools.</t>
  </si>
  <si>
    <t>2/  Data includes Special Schools and Charter Schools.</t>
  </si>
  <si>
    <t>4/  Data includes ungraded students in special schools.</t>
  </si>
  <si>
    <t>$FILE/01-02+Enroll-State.pdf&gt; accessed May 15, 2002.</t>
  </si>
  <si>
    <t>Table 3.10-- PUBLIC SCHOOL ENROLLMENT BY GRADES, BY COUNTIES: SEPTEMBER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</si>
</sst>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\ \ \ \ \ @"/>
    <numFmt numFmtId="165" formatCode="\ \ 0"/>
    <numFmt numFmtId="168" formatCode="#,##0\ \ \ \ \ \ "/>
    <numFmt numFmtId="169" formatCode="\ \ \ \ 0"/>
    <numFmt numFmtId="173" formatCode="\ \ \ \ \ \ @"/>
    <numFmt numFmtId="182" formatCode="\ \ \ \ \ \ \ \ \ @"/>
    <numFmt numFmtId="207" formatCode="\ \ \ @"/>
    <numFmt numFmtId="208" formatCode="\ \ \ \ \ \ \ \ \ \ \ \ @"/>
    <numFmt numFmtId="209" formatCode="\ \ \ \ \ \ \ \ \ \ \ \ \ \ \ @"/>
    <numFmt numFmtId="210" formatCode="\ \ \ \ \ \ \ \ \ \ \ \ \ \ \ \ \ \ @"/>
  </numFmts>
  <fonts count="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207" fontId="1" fillId="0" borderId="1" applyBorder="0"/>
    <xf numFmtId="173" fontId="1" fillId="0" borderId="1" applyBorder="0"/>
    <xf numFmtId="182" fontId="1" fillId="0" borderId="1"/>
    <xf numFmtId="208" fontId="1" fillId="0" borderId="1"/>
    <xf numFmtId="209" fontId="1" fillId="0" borderId="1"/>
    <xf numFmtId="210" fontId="1" fillId="0" borderId="1"/>
    <xf numFmtId="164" fontId="2" fillId="0" borderId="0"/>
    <xf numFmtId="0" fontId="3" fillId="0" borderId="0">
      <alignment horizontal="center" wrapText="1"/>
    </xf>
    <xf numFmtId="0" fontId="4" fillId="0" borderId="0">
      <alignment wrapText="1"/>
    </xf>
  </cellStyleXfs>
  <cellXfs count="28">
    <xf numFmtId="0" fontId="0" fillId="0" borderId="0" xfId="0"/>
    <xf numFmtId="0" fontId="0" fillId="0" borderId="0" xfId="0" applyAlignment="1">
      <alignment horizontal="centerContinuous"/>
    </xf>
    <xf numFmtId="0" fontId="4" fillId="0" borderId="0" xfId="9" applyFont="1" applyAlignment="1">
      <alignment horizontal="centerContinuous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7"/>
    <xf numFmtId="0" fontId="0" fillId="0" borderId="4" xfId="0" applyBorder="1"/>
    <xf numFmtId="0" fontId="0" fillId="0" borderId="5" xfId="0" applyBorder="1"/>
    <xf numFmtId="165" fontId="0" fillId="0" borderId="1" xfId="0" applyNumberFormat="1" applyBorder="1" applyAlignment="1">
      <alignment horizontal="left"/>
    </xf>
    <xf numFmtId="168" fontId="0" fillId="0" borderId="5" xfId="0" applyNumberFormat="1" applyBorder="1"/>
    <xf numFmtId="168" fontId="0" fillId="0" borderId="2" xfId="0" applyNumberFormat="1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left"/>
    </xf>
    <xf numFmtId="0" fontId="3" fillId="0" borderId="0" xfId="8" applyAlignment="1">
      <alignment horizontal="center" vertical="center"/>
    </xf>
    <xf numFmtId="0" fontId="4" fillId="0" borderId="6" xfId="9" applyFont="1" applyBorder="1" applyAlignment="1">
      <alignment horizontal="centerContinuous" wrapText="1"/>
    </xf>
    <xf numFmtId="0" fontId="0" fillId="0" borderId="6" xfId="0" applyBorder="1" applyAlignment="1">
      <alignment horizontal="centerContinuous"/>
    </xf>
    <xf numFmtId="0" fontId="3" fillId="0" borderId="2" xfId="8" quotePrefix="1" applyFont="1" applyBorder="1" applyAlignment="1">
      <alignment horizontal="center"/>
    </xf>
    <xf numFmtId="0" fontId="3" fillId="0" borderId="5" xfId="8" quotePrefix="1" applyFont="1" applyBorder="1" applyAlignment="1">
      <alignment horizontal="center" wrapText="1"/>
    </xf>
    <xf numFmtId="168" fontId="0" fillId="0" borderId="7" xfId="0" applyNumberFormat="1" applyBorder="1"/>
    <xf numFmtId="164" fontId="2" fillId="0" borderId="0" xfId="7" applyFont="1"/>
    <xf numFmtId="0" fontId="2" fillId="0" borderId="0" xfId="0" applyFont="1"/>
    <xf numFmtId="0" fontId="3" fillId="0" borderId="2" xfId="8" applyFont="1" applyBorder="1" applyAlignment="1">
      <alignment horizontal="center"/>
    </xf>
    <xf numFmtId="0" fontId="3" fillId="0" borderId="3" xfId="8" applyFont="1" applyBorder="1" applyAlignment="1">
      <alignment horizontal="center"/>
    </xf>
  </cellXfs>
  <cellStyles count="10">
    <cellStyle name="1st indent" xfId="1"/>
    <cellStyle name="2nd indent" xfId="2"/>
    <cellStyle name="3rd indent" xfId="3"/>
    <cellStyle name="4th indent" xfId="4"/>
    <cellStyle name="5th indent" xfId="5"/>
    <cellStyle name="6th indent" xfId="6"/>
    <cellStyle name="FOOTNOTE" xfId="7"/>
    <cellStyle name="HEADING" xfId="8"/>
    <cellStyle name="Normal" xfId="0" builtinId="0"/>
    <cellStyle name="TITLE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A2" sqref="A2"/>
    </sheetView>
  </sheetViews>
  <sheetFormatPr defaultRowHeight="13.2" x14ac:dyDescent="0.25"/>
  <cols>
    <col min="1" max="6" width="13.6640625" customWidth="1"/>
  </cols>
  <sheetData>
    <row r="1" spans="1:8" ht="31.2" x14ac:dyDescent="0.3">
      <c r="A1" s="2" t="s">
        <v>17</v>
      </c>
      <c r="B1" s="1"/>
      <c r="C1" s="1"/>
      <c r="D1" s="1"/>
      <c r="E1" s="1"/>
      <c r="F1" s="1"/>
    </row>
    <row r="2" spans="1:8" ht="15.6" customHeight="1" thickBot="1" x14ac:dyDescent="0.35">
      <c r="A2" s="19"/>
      <c r="B2" s="20"/>
      <c r="C2" s="20"/>
      <c r="D2" s="20"/>
      <c r="E2" s="20"/>
      <c r="F2" s="20"/>
    </row>
    <row r="3" spans="1:8" s="18" customFormat="1" ht="35.1" customHeight="1" thickTop="1" x14ac:dyDescent="0.25">
      <c r="A3" s="21" t="s">
        <v>0</v>
      </c>
      <c r="B3" s="22" t="s">
        <v>7</v>
      </c>
      <c r="C3" s="26" t="s">
        <v>8</v>
      </c>
      <c r="D3" s="26" t="s">
        <v>9</v>
      </c>
      <c r="E3" s="21" t="s">
        <v>10</v>
      </c>
      <c r="F3" s="27" t="s">
        <v>11</v>
      </c>
    </row>
    <row r="4" spans="1:8" x14ac:dyDescent="0.25">
      <c r="A4" s="3"/>
      <c r="B4" s="7"/>
      <c r="C4" s="3"/>
      <c r="D4" s="3"/>
      <c r="E4" s="3"/>
    </row>
    <row r="5" spans="1:8" x14ac:dyDescent="0.25">
      <c r="A5" s="16" t="s">
        <v>1</v>
      </c>
      <c r="B5" s="10">
        <f>183629+79+838</f>
        <v>184546</v>
      </c>
      <c r="C5" s="11">
        <f>SUM(C7:C21)</f>
        <v>25580</v>
      </c>
      <c r="D5" s="11">
        <f>SUM(D7:D21)</f>
        <v>21658</v>
      </c>
      <c r="E5" s="11">
        <f>SUM(E7:E21)</f>
        <v>123658</v>
      </c>
      <c r="F5" s="12">
        <f>SUM(F7:F21)</f>
        <v>10485</v>
      </c>
    </row>
    <row r="6" spans="1:8" x14ac:dyDescent="0.25">
      <c r="A6" s="3"/>
      <c r="B6" s="13"/>
      <c r="C6" s="14"/>
      <c r="D6" s="14"/>
      <c r="E6" s="14"/>
      <c r="F6" s="15"/>
    </row>
    <row r="7" spans="1:8" x14ac:dyDescent="0.25">
      <c r="A7" s="3" t="s">
        <v>2</v>
      </c>
      <c r="B7" s="13">
        <f>SUM(C7:F7)+11</f>
        <v>917</v>
      </c>
      <c r="C7" s="14">
        <v>110</v>
      </c>
      <c r="D7" s="14">
        <v>62</v>
      </c>
      <c r="E7" s="23">
        <f>142+253+189+108</f>
        <v>692</v>
      </c>
      <c r="F7" s="15">
        <v>42</v>
      </c>
    </row>
    <row r="8" spans="1:8" x14ac:dyDescent="0.25">
      <c r="A8" s="3" t="s">
        <v>3</v>
      </c>
      <c r="B8" s="13">
        <f>SUM(C8:F8)+297</f>
        <v>13177</v>
      </c>
      <c r="C8" s="14">
        <v>1605</v>
      </c>
      <c r="D8" s="14">
        <v>1524</v>
      </c>
      <c r="E8" s="23">
        <f>2418+2630+2692+1345</f>
        <v>9085</v>
      </c>
      <c r="F8" s="15">
        <v>666</v>
      </c>
    </row>
    <row r="9" spans="1:8" x14ac:dyDescent="0.25">
      <c r="A9" s="17">
        <v>1</v>
      </c>
      <c r="B9" s="13">
        <f>SUM(C9:F9)+289</f>
        <v>13587</v>
      </c>
      <c r="C9" s="14">
        <v>1677</v>
      </c>
      <c r="D9" s="14">
        <v>1544</v>
      </c>
      <c r="E9" s="23">
        <f>2533+2692+2850+1321</f>
        <v>9396</v>
      </c>
      <c r="F9" s="15">
        <v>681</v>
      </c>
    </row>
    <row r="10" spans="1:8" x14ac:dyDescent="0.25">
      <c r="A10" s="17">
        <v>2</v>
      </c>
      <c r="B10" s="13">
        <f>SUM(C10:F10)+243</f>
        <v>13771</v>
      </c>
      <c r="C10" s="14">
        <v>1664</v>
      </c>
      <c r="D10" s="14">
        <v>1494</v>
      </c>
      <c r="E10" s="23">
        <f>2631+2766+2926+1321</f>
        <v>9644</v>
      </c>
      <c r="F10" s="15">
        <v>726</v>
      </c>
      <c r="H10" s="15"/>
    </row>
    <row r="11" spans="1:8" x14ac:dyDescent="0.25">
      <c r="A11" s="17">
        <v>3</v>
      </c>
      <c r="B11" s="13">
        <f>SUM(C11:F11)+242</f>
        <v>13536</v>
      </c>
      <c r="C11" s="14">
        <v>1686</v>
      </c>
      <c r="D11" s="14">
        <v>1536</v>
      </c>
      <c r="E11" s="23">
        <f>2627+2555+2820+1315</f>
        <v>9317</v>
      </c>
      <c r="F11" s="15">
        <v>755</v>
      </c>
    </row>
    <row r="12" spans="1:8" x14ac:dyDescent="0.25">
      <c r="A12" s="17">
        <v>4</v>
      </c>
      <c r="B12" s="13">
        <f>SUM(C12:F12)+273</f>
        <v>13385</v>
      </c>
      <c r="C12" s="14">
        <v>1744</v>
      </c>
      <c r="D12" s="14">
        <v>1500</v>
      </c>
      <c r="E12" s="23">
        <f>2428+2559+2917+1283</f>
        <v>9187</v>
      </c>
      <c r="F12" s="15">
        <v>681</v>
      </c>
    </row>
    <row r="13" spans="1:8" x14ac:dyDescent="0.25">
      <c r="A13" s="17">
        <v>5</v>
      </c>
      <c r="B13" s="13">
        <f>SUM(C13:F13)+251</f>
        <v>13464</v>
      </c>
      <c r="C13" s="14">
        <v>1807</v>
      </c>
      <c r="D13" s="14">
        <v>1495</v>
      </c>
      <c r="E13" s="23">
        <f>2534+2479+2779+1307</f>
        <v>9099</v>
      </c>
      <c r="F13" s="15">
        <v>812</v>
      </c>
    </row>
    <row r="14" spans="1:8" x14ac:dyDescent="0.25">
      <c r="A14" s="17">
        <v>6</v>
      </c>
      <c r="B14" s="13">
        <f>SUM(C14:F14)+198</f>
        <v>13262</v>
      </c>
      <c r="C14" s="14">
        <v>1760</v>
      </c>
      <c r="D14" s="14">
        <v>1520</v>
      </c>
      <c r="E14" s="23">
        <f>2458+2408+2885+1299</f>
        <v>9050</v>
      </c>
      <c r="F14" s="15">
        <v>734</v>
      </c>
    </row>
    <row r="15" spans="1:8" x14ac:dyDescent="0.25">
      <c r="A15" s="17">
        <v>7</v>
      </c>
      <c r="B15" s="13">
        <f>SUM(C15:F15)+160</f>
        <v>12041</v>
      </c>
      <c r="C15" s="14">
        <v>1687</v>
      </c>
      <c r="D15" s="14">
        <v>1417</v>
      </c>
      <c r="E15" s="23">
        <f>2270+2239+2485+1097</f>
        <v>8091</v>
      </c>
      <c r="F15" s="15">
        <v>686</v>
      </c>
    </row>
    <row r="16" spans="1:8" x14ac:dyDescent="0.25">
      <c r="A16" s="17">
        <v>8</v>
      </c>
      <c r="B16" s="13">
        <f>SUM(C16:F16)+172</f>
        <v>11640</v>
      </c>
      <c r="C16" s="14">
        <v>1693</v>
      </c>
      <c r="D16" s="14">
        <v>1344</v>
      </c>
      <c r="E16" s="23">
        <f>2085+2062+2422+1146</f>
        <v>7715</v>
      </c>
      <c r="F16" s="15">
        <v>716</v>
      </c>
    </row>
    <row r="17" spans="1:6" x14ac:dyDescent="0.25">
      <c r="A17" s="17">
        <v>9</v>
      </c>
      <c r="B17" s="13">
        <f>SUM(C17:F17)+233</f>
        <v>13616</v>
      </c>
      <c r="C17" s="14">
        <v>1935</v>
      </c>
      <c r="D17" s="14">
        <v>1620</v>
      </c>
      <c r="E17" s="23">
        <f>2534+2300+2865+1310</f>
        <v>9009</v>
      </c>
      <c r="F17" s="15">
        <v>819</v>
      </c>
    </row>
    <row r="18" spans="1:6" x14ac:dyDescent="0.25">
      <c r="A18" s="9">
        <v>10</v>
      </c>
      <c r="B18" s="13">
        <f>SUM(C18:F18)+181</f>
        <v>11572</v>
      </c>
      <c r="C18" s="14">
        <v>1819</v>
      </c>
      <c r="D18" s="14">
        <v>1367</v>
      </c>
      <c r="E18" s="23">
        <f>2124+2008+2247+1129</f>
        <v>7508</v>
      </c>
      <c r="F18" s="15">
        <v>697</v>
      </c>
    </row>
    <row r="19" spans="1:6" x14ac:dyDescent="0.25">
      <c r="A19" s="9">
        <v>11</v>
      </c>
      <c r="B19" s="13">
        <f>SUM(C19:F19)+154</f>
        <v>10801</v>
      </c>
      <c r="C19" s="14">
        <v>1747</v>
      </c>
      <c r="D19" s="14">
        <v>1316</v>
      </c>
      <c r="E19" s="23">
        <f>1929+1970+1951+1104</f>
        <v>6954</v>
      </c>
      <c r="F19" s="15">
        <v>630</v>
      </c>
    </row>
    <row r="20" spans="1:6" x14ac:dyDescent="0.25">
      <c r="A20" s="9">
        <v>12</v>
      </c>
      <c r="B20" s="13">
        <f>SUM(C20:F20)+122</f>
        <v>9457</v>
      </c>
      <c r="C20" s="14">
        <v>1538</v>
      </c>
      <c r="D20" s="14">
        <v>1174</v>
      </c>
      <c r="E20" s="23">
        <f>1791+1714+1519+988</f>
        <v>6012</v>
      </c>
      <c r="F20" s="15">
        <v>611</v>
      </c>
    </row>
    <row r="21" spans="1:6" x14ac:dyDescent="0.25">
      <c r="A21" s="3" t="s">
        <v>12</v>
      </c>
      <c r="B21" s="13">
        <f>SUM(C21:F21)+130+37+47+10+41+74</f>
        <v>20320</v>
      </c>
      <c r="C21" s="14">
        <v>3108</v>
      </c>
      <c r="D21" s="14">
        <v>2745</v>
      </c>
      <c r="E21" s="23">
        <f>2915+3367+4314+2303</f>
        <v>12899</v>
      </c>
      <c r="F21" s="15">
        <v>1229</v>
      </c>
    </row>
    <row r="22" spans="1:6" x14ac:dyDescent="0.25">
      <c r="A22" s="4"/>
      <c r="B22" s="8"/>
      <c r="C22" s="4"/>
      <c r="D22" s="4"/>
      <c r="E22" s="4"/>
      <c r="F22" s="5"/>
    </row>
    <row r="24" spans="1:6" x14ac:dyDescent="0.25">
      <c r="A24" s="6" t="s">
        <v>4</v>
      </c>
    </row>
    <row r="25" spans="1:6" x14ac:dyDescent="0.25">
      <c r="A25" s="24" t="s">
        <v>14</v>
      </c>
    </row>
    <row r="26" spans="1:6" x14ac:dyDescent="0.25">
      <c r="A26" s="24" t="s">
        <v>13</v>
      </c>
    </row>
    <row r="27" spans="1:6" x14ac:dyDescent="0.25">
      <c r="A27" s="24" t="s">
        <v>15</v>
      </c>
    </row>
    <row r="28" spans="1:6" x14ac:dyDescent="0.25">
      <c r="A28" s="24" t="s">
        <v>5</v>
      </c>
    </row>
    <row r="29" spans="1:6" x14ac:dyDescent="0.25">
      <c r="A29" s="25" t="s">
        <v>6</v>
      </c>
    </row>
    <row r="30" spans="1:6" x14ac:dyDescent="0.25">
      <c r="A30" s="25" t="s">
        <v>16</v>
      </c>
    </row>
  </sheetData>
  <phoneticPr fontId="0" type="noConversion"/>
  <printOptions horizontalCentered="1"/>
  <pageMargins left="1" right="1" top="1" bottom="1" header="0.5" footer="0.5"/>
  <pageSetup orientation="portrait" horizontalDpi="300" verticalDpi="300" r:id="rId1"/>
  <headerFooter alignWithMargins="0">
    <oddFooter>&amp;L&amp;"Arial,Bold Italic"&amp;8The State of Hawaii Data Book 2001&amp;R&amp;"Arial,Bold"&amp;8http://www.state.hi.us/dbedt/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DBEDT</dc:creator>
  <cp:lastModifiedBy>Aniket Gupta</cp:lastModifiedBy>
  <cp:lastPrinted>2002-08-27T21:29:12Z</cp:lastPrinted>
  <dcterms:created xsi:type="dcterms:W3CDTF">1998-06-19T19:09:31Z</dcterms:created>
  <dcterms:modified xsi:type="dcterms:W3CDTF">2024-02-03T22:16:32Z</dcterms:modified>
</cp:coreProperties>
</file>