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howObjects="placeholder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D6B7285-AC28-4A78-854D-AFD473BBCF84}" xr6:coauthVersionLast="47" xr6:coauthVersionMax="47" xr10:uidLastSave="{00000000-0000-0000-0000-000000000000}"/>
  <bookViews>
    <workbookView xWindow="3348" yWindow="3348" windowWidth="17280" windowHeight="8880" tabRatio="209"/>
  </bookViews>
  <sheets>
    <sheet name="student" sheetId="2" r:id="rId1"/>
    <sheet name="Spring2004" sheetId="1" r:id="rId2"/>
  </sheets>
  <definedNames>
    <definedName name="_xlnm._FilterDatabase" localSheetId="1" hidden="1">Spring2004!$A$23:$AH$337</definedName>
    <definedName name="_Key1" localSheetId="1" hidden="1">Spring2004!#REF!</definedName>
    <definedName name="_Order1" localSheetId="1" hidden="1">255</definedName>
    <definedName name="_Regression_Int" localSheetId="1" hidden="1">1</definedName>
    <definedName name="_Sort" localSheetId="1" hidden="1">Spring2004!#REF!</definedName>
    <definedName name="Print_Area_MI">Spring2004!#REF!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U25" i="1"/>
  <c r="W25" i="1"/>
  <c r="Y25" i="1"/>
  <c r="AA25" i="1"/>
  <c r="AC25" i="1" s="1"/>
  <c r="T25" i="1" s="1"/>
  <c r="AF25" i="1"/>
  <c r="U26" i="1"/>
  <c r="U337" i="1" s="1"/>
  <c r="W26" i="1"/>
  <c r="Y26" i="1" s="1"/>
  <c r="AA26" i="1"/>
  <c r="AC26" i="1"/>
  <c r="AF26" i="1"/>
  <c r="U27" i="1"/>
  <c r="W27" i="1"/>
  <c r="Y27" i="1" s="1"/>
  <c r="AA27" i="1"/>
  <c r="AC27" i="1"/>
  <c r="AF27" i="1"/>
  <c r="U28" i="1"/>
  <c r="W28" i="1"/>
  <c r="Y28" i="1" s="1"/>
  <c r="T28" i="1" s="1"/>
  <c r="AA28" i="1"/>
  <c r="AC28" i="1" s="1"/>
  <c r="AF28" i="1"/>
  <c r="T29" i="1"/>
  <c r="U29" i="1"/>
  <c r="W29" i="1"/>
  <c r="Y29" i="1"/>
  <c r="AA29" i="1"/>
  <c r="AC29" i="1" s="1"/>
  <c r="AF29" i="1"/>
  <c r="U30" i="1"/>
  <c r="W30" i="1"/>
  <c r="Y30" i="1" s="1"/>
  <c r="AA30" i="1"/>
  <c r="AC30" i="1"/>
  <c r="AF30" i="1"/>
  <c r="U31" i="1"/>
  <c r="W31" i="1"/>
  <c r="Y31" i="1" s="1"/>
  <c r="AA31" i="1"/>
  <c r="AC31" i="1"/>
  <c r="AF31" i="1"/>
  <c r="AF337" i="1" s="1"/>
  <c r="H12" i="2" s="1"/>
  <c r="U32" i="1"/>
  <c r="W32" i="1"/>
  <c r="Y32" i="1"/>
  <c r="AA32" i="1"/>
  <c r="AC32" i="1" s="1"/>
  <c r="AF32" i="1"/>
  <c r="U33" i="1"/>
  <c r="W33" i="1"/>
  <c r="Y33" i="1"/>
  <c r="AA33" i="1"/>
  <c r="AC33" i="1" s="1"/>
  <c r="T33" i="1" s="1"/>
  <c r="AF33" i="1"/>
  <c r="U34" i="1"/>
  <c r="W34" i="1"/>
  <c r="Y34" i="1" s="1"/>
  <c r="AA34" i="1"/>
  <c r="AC34" i="1"/>
  <c r="T34" i="1" s="1"/>
  <c r="AF34" i="1"/>
  <c r="U35" i="1"/>
  <c r="T35" i="1" s="1"/>
  <c r="W35" i="1"/>
  <c r="Y35" i="1" s="1"/>
  <c r="AA35" i="1"/>
  <c r="AC35" i="1"/>
  <c r="AF35" i="1"/>
  <c r="U36" i="1"/>
  <c r="W36" i="1"/>
  <c r="Y36" i="1" s="1"/>
  <c r="T36" i="1" s="1"/>
  <c r="AA36" i="1"/>
  <c r="AC36" i="1" s="1"/>
  <c r="AF36" i="1"/>
  <c r="U37" i="1"/>
  <c r="W37" i="1"/>
  <c r="Y37" i="1"/>
  <c r="AA37" i="1"/>
  <c r="AC37" i="1" s="1"/>
  <c r="T37" i="1" s="1"/>
  <c r="AF37" i="1"/>
  <c r="U38" i="1"/>
  <c r="W38" i="1"/>
  <c r="Y38" i="1" s="1"/>
  <c r="AA38" i="1"/>
  <c r="AC38" i="1" s="1"/>
  <c r="AF38" i="1"/>
  <c r="U39" i="1"/>
  <c r="W39" i="1"/>
  <c r="Y39" i="1" s="1"/>
  <c r="AA39" i="1"/>
  <c r="AC39" i="1"/>
  <c r="AF39" i="1"/>
  <c r="U40" i="1"/>
  <c r="W40" i="1"/>
  <c r="Y40" i="1"/>
  <c r="AA40" i="1"/>
  <c r="AC40" i="1" s="1"/>
  <c r="AF40" i="1"/>
  <c r="T41" i="1"/>
  <c r="U41" i="1"/>
  <c r="W41" i="1"/>
  <c r="Y41" i="1"/>
  <c r="AA41" i="1"/>
  <c r="AC41" i="1" s="1"/>
  <c r="AF41" i="1"/>
  <c r="U42" i="1"/>
  <c r="T42" i="1" s="1"/>
  <c r="W42" i="1"/>
  <c r="Y42" i="1" s="1"/>
  <c r="AA42" i="1"/>
  <c r="AC42" i="1"/>
  <c r="AF42" i="1"/>
  <c r="U43" i="1"/>
  <c r="W43" i="1"/>
  <c r="Y43" i="1" s="1"/>
  <c r="AA43" i="1"/>
  <c r="AC43" i="1"/>
  <c r="AF43" i="1"/>
  <c r="U44" i="1"/>
  <c r="W44" i="1"/>
  <c r="Y44" i="1"/>
  <c r="T44" i="1" s="1"/>
  <c r="AA44" i="1"/>
  <c r="AC44" i="1" s="1"/>
  <c r="AF44" i="1"/>
  <c r="U45" i="1"/>
  <c r="W45" i="1"/>
  <c r="Y45" i="1"/>
  <c r="T45" i="1" s="1"/>
  <c r="AA45" i="1"/>
  <c r="AC45" i="1" s="1"/>
  <c r="AF45" i="1"/>
  <c r="U46" i="1"/>
  <c r="W46" i="1"/>
  <c r="Y46" i="1" s="1"/>
  <c r="AA46" i="1"/>
  <c r="AC46" i="1"/>
  <c r="AF46" i="1"/>
  <c r="U47" i="1"/>
  <c r="T47" i="1" s="1"/>
  <c r="W47" i="1"/>
  <c r="Y47" i="1" s="1"/>
  <c r="AA47" i="1"/>
  <c r="AC47" i="1"/>
  <c r="AF47" i="1"/>
  <c r="U48" i="1"/>
  <c r="W48" i="1"/>
  <c r="Y48" i="1"/>
  <c r="AA48" i="1"/>
  <c r="AC48" i="1" s="1"/>
  <c r="AF48" i="1"/>
  <c r="U49" i="1"/>
  <c r="W49" i="1"/>
  <c r="Y49" i="1"/>
  <c r="AF49" i="1"/>
  <c r="T49" i="1" s="1"/>
  <c r="U50" i="1"/>
  <c r="W50" i="1"/>
  <c r="Y50" i="1" s="1"/>
  <c r="T50" i="1" s="1"/>
  <c r="AA50" i="1"/>
  <c r="AC50" i="1" s="1"/>
  <c r="AF50" i="1"/>
  <c r="U51" i="1"/>
  <c r="W51" i="1"/>
  <c r="Y51" i="1"/>
  <c r="T51" i="1" s="1"/>
  <c r="AA51" i="1"/>
  <c r="AC51" i="1" s="1"/>
  <c r="AF51" i="1"/>
  <c r="U52" i="1"/>
  <c r="T52" i="1" s="1"/>
  <c r="W52" i="1"/>
  <c r="Y52" i="1" s="1"/>
  <c r="AA52" i="1"/>
  <c r="AC52" i="1"/>
  <c r="AF52" i="1"/>
  <c r="U53" i="1"/>
  <c r="W53" i="1"/>
  <c r="Y53" i="1" s="1"/>
  <c r="AA53" i="1"/>
  <c r="AC53" i="1"/>
  <c r="AF53" i="1"/>
  <c r="U54" i="1"/>
  <c r="W54" i="1"/>
  <c r="Y54" i="1"/>
  <c r="AA54" i="1"/>
  <c r="AC54" i="1" s="1"/>
  <c r="AF54" i="1"/>
  <c r="U55" i="1"/>
  <c r="AA55" i="1"/>
  <c r="AC55" i="1"/>
  <c r="AF55" i="1"/>
  <c r="T55" i="1" s="1"/>
  <c r="U56" i="1"/>
  <c r="W56" i="1"/>
  <c r="Y56" i="1"/>
  <c r="T56" i="1" s="1"/>
  <c r="AA56" i="1"/>
  <c r="AC56" i="1" s="1"/>
  <c r="AF56" i="1"/>
  <c r="U57" i="1"/>
  <c r="W57" i="1"/>
  <c r="Y57" i="1"/>
  <c r="T57" i="1" s="1"/>
  <c r="AA57" i="1"/>
  <c r="AC57" i="1" s="1"/>
  <c r="AF57" i="1"/>
  <c r="U58" i="1"/>
  <c r="W58" i="1"/>
  <c r="Y58" i="1" s="1"/>
  <c r="AA58" i="1"/>
  <c r="AC58" i="1" s="1"/>
  <c r="AF58" i="1"/>
  <c r="U59" i="1"/>
  <c r="T59" i="1" s="1"/>
  <c r="W59" i="1"/>
  <c r="Y59" i="1" s="1"/>
  <c r="AA59" i="1"/>
  <c r="AC59" i="1"/>
  <c r="AF59" i="1"/>
  <c r="U60" i="1"/>
  <c r="W60" i="1"/>
  <c r="Y60" i="1"/>
  <c r="AA60" i="1"/>
  <c r="AC60" i="1" s="1"/>
  <c r="AF60" i="1"/>
  <c r="T61" i="1"/>
  <c r="U61" i="1"/>
  <c r="W61" i="1"/>
  <c r="Y61" i="1"/>
  <c r="AA61" i="1"/>
  <c r="AC61" i="1" s="1"/>
  <c r="AF61" i="1"/>
  <c r="U62" i="1"/>
  <c r="W62" i="1"/>
  <c r="Y62" i="1" s="1"/>
  <c r="T62" i="1" s="1"/>
  <c r="AA62" i="1"/>
  <c r="AC62" i="1"/>
  <c r="AF62" i="1"/>
  <c r="U63" i="1"/>
  <c r="W63" i="1"/>
  <c r="Y63" i="1" s="1"/>
  <c r="AA63" i="1"/>
  <c r="AC63" i="1"/>
  <c r="AF63" i="1"/>
  <c r="U64" i="1"/>
  <c r="W64" i="1"/>
  <c r="Y64" i="1" s="1"/>
  <c r="T64" i="1" s="1"/>
  <c r="AA64" i="1"/>
  <c r="AC64" i="1" s="1"/>
  <c r="AF64" i="1"/>
  <c r="T65" i="1"/>
  <c r="U65" i="1"/>
  <c r="W65" i="1"/>
  <c r="Y65" i="1"/>
  <c r="AA65" i="1"/>
  <c r="AC65" i="1" s="1"/>
  <c r="AF65" i="1"/>
  <c r="U66" i="1"/>
  <c r="W66" i="1"/>
  <c r="Y66" i="1" s="1"/>
  <c r="AA66" i="1"/>
  <c r="AC66" i="1" s="1"/>
  <c r="AF66" i="1"/>
  <c r="U67" i="1"/>
  <c r="W67" i="1"/>
  <c r="Y67" i="1" s="1"/>
  <c r="AA67" i="1"/>
  <c r="AC67" i="1"/>
  <c r="AF67" i="1"/>
  <c r="U68" i="1"/>
  <c r="W68" i="1"/>
  <c r="Y68" i="1"/>
  <c r="T68" i="1" s="1"/>
  <c r="AA68" i="1"/>
  <c r="AC68" i="1" s="1"/>
  <c r="AF68" i="1"/>
  <c r="U69" i="1"/>
  <c r="W69" i="1"/>
  <c r="Y69" i="1"/>
  <c r="AA69" i="1"/>
  <c r="AC69" i="1" s="1"/>
  <c r="T69" i="1" s="1"/>
  <c r="AF69" i="1"/>
  <c r="U70" i="1"/>
  <c r="T70" i="1" s="1"/>
  <c r="W70" i="1"/>
  <c r="Y70" i="1" s="1"/>
  <c r="AA70" i="1"/>
  <c r="AC70" i="1"/>
  <c r="AF70" i="1"/>
  <c r="U71" i="1"/>
  <c r="W71" i="1"/>
  <c r="Y71" i="1" s="1"/>
  <c r="AA71" i="1"/>
  <c r="AC71" i="1"/>
  <c r="AF71" i="1"/>
  <c r="U72" i="1"/>
  <c r="W72" i="1"/>
  <c r="Y72" i="1"/>
  <c r="T72" i="1" s="1"/>
  <c r="AA72" i="1"/>
  <c r="AC72" i="1" s="1"/>
  <c r="AF72" i="1"/>
  <c r="U73" i="1"/>
  <c r="W73" i="1"/>
  <c r="Y73" i="1"/>
  <c r="T73" i="1" s="1"/>
  <c r="AA73" i="1"/>
  <c r="AC73" i="1" s="1"/>
  <c r="AF73" i="1"/>
  <c r="U74" i="1"/>
  <c r="W74" i="1"/>
  <c r="Y74" i="1" s="1"/>
  <c r="AA74" i="1"/>
  <c r="AC74" i="1"/>
  <c r="AF74" i="1"/>
  <c r="U75" i="1"/>
  <c r="W75" i="1"/>
  <c r="Y75" i="1" s="1"/>
  <c r="AA75" i="1"/>
  <c r="AC75" i="1"/>
  <c r="AF75" i="1"/>
  <c r="U76" i="1"/>
  <c r="W76" i="1"/>
  <c r="Y76" i="1"/>
  <c r="T76" i="1" s="1"/>
  <c r="AC76" i="1"/>
  <c r="AF76" i="1"/>
  <c r="U77" i="1"/>
  <c r="W77" i="1"/>
  <c r="Y77" i="1" s="1"/>
  <c r="T77" i="1" s="1"/>
  <c r="AA77" i="1"/>
  <c r="AC77" i="1"/>
  <c r="AF77" i="1"/>
  <c r="U78" i="1"/>
  <c r="W78" i="1"/>
  <c r="Y78" i="1" s="1"/>
  <c r="AF78" i="1"/>
  <c r="U79" i="1"/>
  <c r="W79" i="1"/>
  <c r="Y79" i="1" s="1"/>
  <c r="AA79" i="1"/>
  <c r="AC79" i="1"/>
  <c r="AF79" i="1"/>
  <c r="U80" i="1"/>
  <c r="W80" i="1"/>
  <c r="Y80" i="1" s="1"/>
  <c r="AA80" i="1"/>
  <c r="AC80" i="1"/>
  <c r="AF80" i="1"/>
  <c r="U81" i="1"/>
  <c r="W81" i="1"/>
  <c r="Y81" i="1"/>
  <c r="AA81" i="1"/>
  <c r="AC81" i="1" s="1"/>
  <c r="AF81" i="1"/>
  <c r="T82" i="1"/>
  <c r="U82" i="1"/>
  <c r="W82" i="1"/>
  <c r="Y82" i="1"/>
  <c r="AA82" i="1"/>
  <c r="AC82" i="1" s="1"/>
  <c r="AF82" i="1"/>
  <c r="U83" i="1"/>
  <c r="T83" i="1" s="1"/>
  <c r="W83" i="1"/>
  <c r="Y83" i="1" s="1"/>
  <c r="AA83" i="1"/>
  <c r="AC83" i="1"/>
  <c r="AF83" i="1"/>
  <c r="U84" i="1"/>
  <c r="W84" i="1"/>
  <c r="Y84" i="1" s="1"/>
  <c r="AA84" i="1"/>
  <c r="AC84" i="1"/>
  <c r="AF84" i="1"/>
  <c r="U85" i="1"/>
  <c r="W85" i="1"/>
  <c r="Y85" i="1" s="1"/>
  <c r="T85" i="1" s="1"/>
  <c r="AA85" i="1"/>
  <c r="AC85" i="1" s="1"/>
  <c r="AF85" i="1"/>
  <c r="U86" i="1"/>
  <c r="W86" i="1"/>
  <c r="Y86" i="1"/>
  <c r="T86" i="1" s="1"/>
  <c r="AA86" i="1"/>
  <c r="AC86" i="1" s="1"/>
  <c r="AF86" i="1"/>
  <c r="U87" i="1"/>
  <c r="T87" i="1" s="1"/>
  <c r="W87" i="1"/>
  <c r="Y87" i="1" s="1"/>
  <c r="AA87" i="1"/>
  <c r="AC87" i="1"/>
  <c r="AF87" i="1"/>
  <c r="U88" i="1"/>
  <c r="W88" i="1"/>
  <c r="Y88" i="1" s="1"/>
  <c r="AA88" i="1"/>
  <c r="AC88" i="1"/>
  <c r="AF88" i="1"/>
  <c r="U89" i="1"/>
  <c r="W89" i="1"/>
  <c r="Y89" i="1"/>
  <c r="AA89" i="1"/>
  <c r="AC89" i="1" s="1"/>
  <c r="AF89" i="1"/>
  <c r="U90" i="1"/>
  <c r="W90" i="1"/>
  <c r="Y90" i="1"/>
  <c r="AA90" i="1"/>
  <c r="AC90" i="1" s="1"/>
  <c r="T90" i="1" s="1"/>
  <c r="AF90" i="1"/>
  <c r="U91" i="1"/>
  <c r="T91" i="1" s="1"/>
  <c r="W91" i="1"/>
  <c r="Y91" i="1" s="1"/>
  <c r="AA91" i="1"/>
  <c r="AC91" i="1"/>
  <c r="AF91" i="1"/>
  <c r="U92" i="1"/>
  <c r="W92" i="1"/>
  <c r="Y92" i="1" s="1"/>
  <c r="AA92" i="1"/>
  <c r="AC92" i="1"/>
  <c r="AF92" i="1"/>
  <c r="U93" i="1"/>
  <c r="W93" i="1"/>
  <c r="Y93" i="1" s="1"/>
  <c r="T93" i="1" s="1"/>
  <c r="AA93" i="1"/>
  <c r="AC93" i="1" s="1"/>
  <c r="AF93" i="1"/>
  <c r="U94" i="1"/>
  <c r="W94" i="1"/>
  <c r="Y94" i="1"/>
  <c r="T94" i="1" s="1"/>
  <c r="AF94" i="1"/>
  <c r="U95" i="1"/>
  <c r="W95" i="1"/>
  <c r="Y95" i="1"/>
  <c r="AA95" i="1"/>
  <c r="AC95" i="1" s="1"/>
  <c r="AF95" i="1"/>
  <c r="U96" i="1"/>
  <c r="W96" i="1"/>
  <c r="Y96" i="1"/>
  <c r="AA96" i="1"/>
  <c r="AC96" i="1" s="1"/>
  <c r="T96" i="1" s="1"/>
  <c r="AF96" i="1"/>
  <c r="U97" i="1"/>
  <c r="T97" i="1" s="1"/>
  <c r="W97" i="1"/>
  <c r="Y97" i="1" s="1"/>
  <c r="AA97" i="1"/>
  <c r="AC97" i="1"/>
  <c r="AF97" i="1"/>
  <c r="U98" i="1"/>
  <c r="W98" i="1"/>
  <c r="Y98" i="1" s="1"/>
  <c r="AA98" i="1"/>
  <c r="AC98" i="1"/>
  <c r="AF98" i="1"/>
  <c r="U99" i="1"/>
  <c r="W99" i="1"/>
  <c r="Y99" i="1" s="1"/>
  <c r="T99" i="1" s="1"/>
  <c r="AA99" i="1"/>
  <c r="AC99" i="1" s="1"/>
  <c r="AF99" i="1"/>
  <c r="U100" i="1"/>
  <c r="W100" i="1"/>
  <c r="Y100" i="1"/>
  <c r="T100" i="1" s="1"/>
  <c r="AA100" i="1"/>
  <c r="AC100" i="1" s="1"/>
  <c r="AF100" i="1"/>
  <c r="U101" i="1"/>
  <c r="W101" i="1"/>
  <c r="Y101" i="1" s="1"/>
  <c r="AA101" i="1"/>
  <c r="AC101" i="1"/>
  <c r="AF101" i="1"/>
  <c r="U102" i="1"/>
  <c r="W102" i="1"/>
  <c r="Y102" i="1" s="1"/>
  <c r="AA102" i="1"/>
  <c r="AC102" i="1"/>
  <c r="AF102" i="1"/>
  <c r="U103" i="1"/>
  <c r="W103" i="1"/>
  <c r="Y103" i="1"/>
  <c r="AA103" i="1"/>
  <c r="AC103" i="1" s="1"/>
  <c r="AF103" i="1"/>
  <c r="U104" i="1"/>
  <c r="W104" i="1"/>
  <c r="Y104" i="1"/>
  <c r="AA104" i="1"/>
  <c r="AC104" i="1" s="1"/>
  <c r="T104" i="1" s="1"/>
  <c r="AF104" i="1"/>
  <c r="U105" i="1"/>
  <c r="W105" i="1"/>
  <c r="Y105" i="1" s="1"/>
  <c r="AA105" i="1"/>
  <c r="AC105" i="1"/>
  <c r="T105" i="1" s="1"/>
  <c r="AF105" i="1"/>
  <c r="U106" i="1"/>
  <c r="T106" i="1" s="1"/>
  <c r="W106" i="1"/>
  <c r="Y106" i="1" s="1"/>
  <c r="AA106" i="1"/>
  <c r="AC106" i="1"/>
  <c r="AF106" i="1"/>
  <c r="U107" i="1"/>
  <c r="W107" i="1"/>
  <c r="Y107" i="1" s="1"/>
  <c r="T107" i="1" s="1"/>
  <c r="AA107" i="1"/>
  <c r="AC107" i="1" s="1"/>
  <c r="AF107" i="1"/>
  <c r="U108" i="1"/>
  <c r="W108" i="1"/>
  <c r="Y108" i="1"/>
  <c r="AF108" i="1"/>
  <c r="T108" i="1" s="1"/>
  <c r="U109" i="1"/>
  <c r="W109" i="1"/>
  <c r="Y109" i="1"/>
  <c r="AA109" i="1"/>
  <c r="AC109" i="1" s="1"/>
  <c r="AF109" i="1"/>
  <c r="U110" i="1"/>
  <c r="W110" i="1"/>
  <c r="Y110" i="1"/>
  <c r="AA110" i="1"/>
  <c r="AC110" i="1" s="1"/>
  <c r="T110" i="1" s="1"/>
  <c r="AF110" i="1"/>
  <c r="U111" i="1"/>
  <c r="W111" i="1"/>
  <c r="Y111" i="1" s="1"/>
  <c r="AA111" i="1"/>
  <c r="AC111" i="1"/>
  <c r="T111" i="1" s="1"/>
  <c r="AF111" i="1"/>
  <c r="U112" i="1"/>
  <c r="T112" i="1" s="1"/>
  <c r="W112" i="1"/>
  <c r="Y112" i="1" s="1"/>
  <c r="AA112" i="1"/>
  <c r="AC112" i="1"/>
  <c r="AF112" i="1"/>
  <c r="U113" i="1"/>
  <c r="W113" i="1"/>
  <c r="Y113" i="1" s="1"/>
  <c r="T113" i="1" s="1"/>
  <c r="AA113" i="1"/>
  <c r="AC113" i="1" s="1"/>
  <c r="AF113" i="1"/>
  <c r="U114" i="1"/>
  <c r="W114" i="1"/>
  <c r="Y114" i="1"/>
  <c r="AA114" i="1"/>
  <c r="AC114" i="1" s="1"/>
  <c r="T114" i="1" s="1"/>
  <c r="AF114" i="1"/>
  <c r="U115" i="1"/>
  <c r="W115" i="1"/>
  <c r="Y115" i="1" s="1"/>
  <c r="AA115" i="1"/>
  <c r="AC115" i="1" s="1"/>
  <c r="AF115" i="1"/>
  <c r="U116" i="1"/>
  <c r="W116" i="1"/>
  <c r="Y116" i="1" s="1"/>
  <c r="AA116" i="1"/>
  <c r="AC116" i="1"/>
  <c r="AF116" i="1"/>
  <c r="U117" i="1"/>
  <c r="W117" i="1"/>
  <c r="Y117" i="1"/>
  <c r="AA117" i="1"/>
  <c r="AC117" i="1" s="1"/>
  <c r="AF117" i="1"/>
  <c r="T118" i="1"/>
  <c r="U118" i="1"/>
  <c r="W118" i="1"/>
  <c r="Y118" i="1"/>
  <c r="AA118" i="1"/>
  <c r="AC118" i="1" s="1"/>
  <c r="AF118" i="1"/>
  <c r="U119" i="1"/>
  <c r="T119" i="1" s="1"/>
  <c r="W119" i="1"/>
  <c r="Y119" i="1" s="1"/>
  <c r="AA119" i="1"/>
  <c r="AC119" i="1"/>
  <c r="AF119" i="1"/>
  <c r="U120" i="1"/>
  <c r="W120" i="1"/>
  <c r="Y120" i="1" s="1"/>
  <c r="AA120" i="1"/>
  <c r="AC120" i="1"/>
  <c r="AF120" i="1"/>
  <c r="U121" i="1"/>
  <c r="W121" i="1"/>
  <c r="Y121" i="1"/>
  <c r="T121" i="1" s="1"/>
  <c r="AA121" i="1"/>
  <c r="AC121" i="1" s="1"/>
  <c r="AF121" i="1"/>
  <c r="U122" i="1"/>
  <c r="W122" i="1"/>
  <c r="Y122" i="1"/>
  <c r="T122" i="1" s="1"/>
  <c r="AA122" i="1"/>
  <c r="AC122" i="1" s="1"/>
  <c r="AF122" i="1"/>
  <c r="U123" i="1"/>
  <c r="W123" i="1"/>
  <c r="Y123" i="1" s="1"/>
  <c r="AA123" i="1"/>
  <c r="AC123" i="1"/>
  <c r="AF123" i="1"/>
  <c r="U124" i="1"/>
  <c r="T124" i="1" s="1"/>
  <c r="W124" i="1"/>
  <c r="Y124" i="1" s="1"/>
  <c r="AA124" i="1"/>
  <c r="AC124" i="1"/>
  <c r="AF124" i="1"/>
  <c r="U125" i="1"/>
  <c r="W125" i="1"/>
  <c r="Y125" i="1"/>
  <c r="AA125" i="1"/>
  <c r="AC125" i="1" s="1"/>
  <c r="AF125" i="1"/>
  <c r="U126" i="1"/>
  <c r="W126" i="1"/>
  <c r="Y126" i="1"/>
  <c r="AA126" i="1"/>
  <c r="AC126" i="1" s="1"/>
  <c r="T126" i="1" s="1"/>
  <c r="AF126" i="1"/>
  <c r="T127" i="1"/>
  <c r="U127" i="1"/>
  <c r="W127" i="1"/>
  <c r="Y127" i="1" s="1"/>
  <c r="AA127" i="1"/>
  <c r="AC127" i="1"/>
  <c r="AF127" i="1"/>
  <c r="U128" i="1"/>
  <c r="T128" i="1" s="1"/>
  <c r="W128" i="1"/>
  <c r="Y128" i="1" s="1"/>
  <c r="AA128" i="1"/>
  <c r="AC128" i="1"/>
  <c r="AF128" i="1"/>
  <c r="U129" i="1"/>
  <c r="W129" i="1"/>
  <c r="Y129" i="1"/>
  <c r="AA129" i="1"/>
  <c r="AC129" i="1" s="1"/>
  <c r="AF129" i="1"/>
  <c r="T130" i="1"/>
  <c r="U130" i="1"/>
  <c r="W130" i="1"/>
  <c r="Y130" i="1"/>
  <c r="AA130" i="1"/>
  <c r="AC130" i="1" s="1"/>
  <c r="AF130" i="1"/>
  <c r="U131" i="1"/>
  <c r="W131" i="1"/>
  <c r="Y131" i="1" s="1"/>
  <c r="AA131" i="1"/>
  <c r="AC131" i="1" s="1"/>
  <c r="AF131" i="1"/>
  <c r="U132" i="1"/>
  <c r="W132" i="1"/>
  <c r="Y132" i="1" s="1"/>
  <c r="AA132" i="1"/>
  <c r="AC132" i="1"/>
  <c r="AF132" i="1"/>
  <c r="U133" i="1"/>
  <c r="W133" i="1"/>
  <c r="Y133" i="1"/>
  <c r="T133" i="1" s="1"/>
  <c r="AA133" i="1"/>
  <c r="AC133" i="1" s="1"/>
  <c r="AF133" i="1"/>
  <c r="U134" i="1"/>
  <c r="W134" i="1"/>
  <c r="Y134" i="1" s="1"/>
  <c r="T134" i="1" s="1"/>
  <c r="AA134" i="1"/>
  <c r="AC134" i="1" s="1"/>
  <c r="AF134" i="1"/>
  <c r="U135" i="1"/>
  <c r="W135" i="1"/>
  <c r="Y135" i="1" s="1"/>
  <c r="AA135" i="1"/>
  <c r="AC135" i="1"/>
  <c r="T135" i="1" s="1"/>
  <c r="AF135" i="1"/>
  <c r="U136" i="1"/>
  <c r="T136" i="1" s="1"/>
  <c r="W136" i="1"/>
  <c r="Y136" i="1" s="1"/>
  <c r="AA136" i="1"/>
  <c r="AC136" i="1" s="1"/>
  <c r="AF136" i="1"/>
  <c r="U137" i="1"/>
  <c r="W137" i="1"/>
  <c r="Y137" i="1"/>
  <c r="T137" i="1" s="1"/>
  <c r="AA137" i="1"/>
  <c r="AC137" i="1" s="1"/>
  <c r="AF137" i="1"/>
  <c r="U138" i="1"/>
  <c r="W138" i="1"/>
  <c r="Y138" i="1"/>
  <c r="T138" i="1" s="1"/>
  <c r="AA138" i="1"/>
  <c r="AC138" i="1" s="1"/>
  <c r="AF138" i="1"/>
  <c r="U139" i="1"/>
  <c r="W139" i="1"/>
  <c r="Y139" i="1" s="1"/>
  <c r="AA139" i="1"/>
  <c r="AC139" i="1"/>
  <c r="AF139" i="1"/>
  <c r="U140" i="1"/>
  <c r="W140" i="1"/>
  <c r="Y140" i="1" s="1"/>
  <c r="AA140" i="1"/>
  <c r="AC140" i="1"/>
  <c r="AF140" i="1"/>
  <c r="U141" i="1"/>
  <c r="W141" i="1"/>
  <c r="Y141" i="1"/>
  <c r="T141" i="1" s="1"/>
  <c r="AF141" i="1"/>
  <c r="U142" i="1"/>
  <c r="W142" i="1"/>
  <c r="Y142" i="1" s="1"/>
  <c r="AA142" i="1"/>
  <c r="AC142" i="1" s="1"/>
  <c r="AF142" i="1"/>
  <c r="U143" i="1"/>
  <c r="W143" i="1"/>
  <c r="Y143" i="1" s="1"/>
  <c r="T143" i="1" s="1"/>
  <c r="AA143" i="1"/>
  <c r="AC143" i="1" s="1"/>
  <c r="AF143" i="1"/>
  <c r="T144" i="1"/>
  <c r="U144" i="1"/>
  <c r="W144" i="1"/>
  <c r="Y144" i="1"/>
  <c r="AA144" i="1"/>
  <c r="AC144" i="1" s="1"/>
  <c r="AF144" i="1"/>
  <c r="U145" i="1"/>
  <c r="W145" i="1"/>
  <c r="Y145" i="1" s="1"/>
  <c r="AA145" i="1"/>
  <c r="AC145" i="1" s="1"/>
  <c r="AF145" i="1"/>
  <c r="U146" i="1"/>
  <c r="W146" i="1"/>
  <c r="Y146" i="1" s="1"/>
  <c r="T146" i="1" s="1"/>
  <c r="AA146" i="1"/>
  <c r="AC146" i="1"/>
  <c r="AF146" i="1"/>
  <c r="U147" i="1"/>
  <c r="W147" i="1"/>
  <c r="Y147" i="1"/>
  <c r="T147" i="1" s="1"/>
  <c r="AA147" i="1"/>
  <c r="AC147" i="1" s="1"/>
  <c r="AF147" i="1"/>
  <c r="U148" i="1"/>
  <c r="W148" i="1"/>
  <c r="Y148" i="1" s="1"/>
  <c r="T148" i="1" s="1"/>
  <c r="AF148" i="1"/>
  <c r="U149" i="1"/>
  <c r="W149" i="1"/>
  <c r="Y149" i="1" s="1"/>
  <c r="T149" i="1" s="1"/>
  <c r="AA149" i="1"/>
  <c r="AC149" i="1" s="1"/>
  <c r="AF149" i="1"/>
  <c r="U150" i="1"/>
  <c r="W150" i="1"/>
  <c r="Y150" i="1"/>
  <c r="T150" i="1" s="1"/>
  <c r="AA150" i="1"/>
  <c r="AC150" i="1" s="1"/>
  <c r="AF150" i="1"/>
  <c r="U151" i="1"/>
  <c r="T151" i="1" s="1"/>
  <c r="W151" i="1"/>
  <c r="Y151" i="1" s="1"/>
  <c r="AA151" i="1"/>
  <c r="AC151" i="1"/>
  <c r="AF151" i="1"/>
  <c r="U152" i="1"/>
  <c r="W152" i="1"/>
  <c r="Y152" i="1" s="1"/>
  <c r="T152" i="1" s="1"/>
  <c r="AA152" i="1"/>
  <c r="AC152" i="1"/>
  <c r="AF152" i="1"/>
  <c r="U153" i="1"/>
  <c r="W153" i="1"/>
  <c r="Y153" i="1"/>
  <c r="AA153" i="1"/>
  <c r="AC153" i="1" s="1"/>
  <c r="AF153" i="1"/>
  <c r="U154" i="1"/>
  <c r="W154" i="1"/>
  <c r="Y154" i="1" s="1"/>
  <c r="T154" i="1" s="1"/>
  <c r="AA154" i="1"/>
  <c r="AC154" i="1" s="1"/>
  <c r="AF154" i="1"/>
  <c r="U155" i="1"/>
  <c r="W155" i="1"/>
  <c r="Y155" i="1" s="1"/>
  <c r="T155" i="1" s="1"/>
  <c r="AA155" i="1"/>
  <c r="AC155" i="1"/>
  <c r="AF155" i="1"/>
  <c r="U156" i="1"/>
  <c r="W156" i="1"/>
  <c r="Y156" i="1" s="1"/>
  <c r="AA156" i="1"/>
  <c r="AC156" i="1" s="1"/>
  <c r="AF156" i="1"/>
  <c r="U157" i="1"/>
  <c r="W157" i="1"/>
  <c r="Y157" i="1"/>
  <c r="T157" i="1" s="1"/>
  <c r="AA157" i="1"/>
  <c r="AC157" i="1" s="1"/>
  <c r="AF157" i="1"/>
  <c r="U158" i="1"/>
  <c r="W158" i="1"/>
  <c r="Y158" i="1"/>
  <c r="T158" i="1" s="1"/>
  <c r="AA158" i="1"/>
  <c r="AC158" i="1" s="1"/>
  <c r="AF158" i="1"/>
  <c r="U159" i="1"/>
  <c r="W159" i="1"/>
  <c r="Y159" i="1" s="1"/>
  <c r="AA159" i="1"/>
  <c r="AC159" i="1"/>
  <c r="AF159" i="1"/>
  <c r="U160" i="1"/>
  <c r="W160" i="1"/>
  <c r="Y160" i="1" s="1"/>
  <c r="AA160" i="1"/>
  <c r="AC160" i="1"/>
  <c r="AF160" i="1"/>
  <c r="U161" i="1"/>
  <c r="W161" i="1"/>
  <c r="Y161" i="1"/>
  <c r="AA161" i="1"/>
  <c r="AC161" i="1" s="1"/>
  <c r="AF161" i="1"/>
  <c r="T162" i="1"/>
  <c r="U162" i="1"/>
  <c r="W162" i="1"/>
  <c r="Y162" i="1" s="1"/>
  <c r="AA162" i="1"/>
  <c r="AC162" i="1" s="1"/>
  <c r="AF162" i="1"/>
  <c r="U163" i="1"/>
  <c r="T163" i="1" s="1"/>
  <c r="W163" i="1"/>
  <c r="Y163" i="1" s="1"/>
  <c r="AA163" i="1"/>
  <c r="AC163" i="1"/>
  <c r="AF163" i="1"/>
  <c r="U164" i="1"/>
  <c r="W164" i="1"/>
  <c r="Y164" i="1" s="1"/>
  <c r="AA164" i="1"/>
  <c r="AC164" i="1" s="1"/>
  <c r="AF164" i="1"/>
  <c r="U165" i="1"/>
  <c r="W165" i="1"/>
  <c r="Y165" i="1" s="1"/>
  <c r="T165" i="1" s="1"/>
  <c r="AA165" i="1"/>
  <c r="AC165" i="1" s="1"/>
  <c r="AF165" i="1"/>
  <c r="T166" i="1"/>
  <c r="U166" i="1"/>
  <c r="W166" i="1"/>
  <c r="Y166" i="1"/>
  <c r="AA166" i="1"/>
  <c r="AC166" i="1" s="1"/>
  <c r="AF166" i="1"/>
  <c r="U167" i="1"/>
  <c r="AA167" i="1"/>
  <c r="AC167" i="1" s="1"/>
  <c r="AF167" i="1"/>
  <c r="U168" i="1"/>
  <c r="W168" i="1"/>
  <c r="Y168" i="1" s="1"/>
  <c r="AA168" i="1"/>
  <c r="AC168" i="1" s="1"/>
  <c r="T168" i="1" s="1"/>
  <c r="AF168" i="1"/>
  <c r="U169" i="1"/>
  <c r="W169" i="1"/>
  <c r="Y169" i="1" s="1"/>
  <c r="T169" i="1" s="1"/>
  <c r="AA169" i="1"/>
  <c r="AC169" i="1"/>
  <c r="AF169" i="1"/>
  <c r="U170" i="1"/>
  <c r="T170" i="1" s="1"/>
  <c r="W170" i="1"/>
  <c r="Y170" i="1" s="1"/>
  <c r="AA170" i="1"/>
  <c r="AC170" i="1" s="1"/>
  <c r="AF170" i="1"/>
  <c r="U171" i="1"/>
  <c r="W171" i="1"/>
  <c r="Y171" i="1"/>
  <c r="T171" i="1" s="1"/>
  <c r="AA171" i="1"/>
  <c r="AC171" i="1" s="1"/>
  <c r="AF171" i="1"/>
  <c r="U172" i="1"/>
  <c r="W172" i="1"/>
  <c r="Y172" i="1"/>
  <c r="T172" i="1" s="1"/>
  <c r="AA172" i="1"/>
  <c r="AC172" i="1" s="1"/>
  <c r="AF172" i="1"/>
  <c r="U173" i="1"/>
  <c r="W173" i="1"/>
  <c r="Y173" i="1" s="1"/>
  <c r="AA173" i="1"/>
  <c r="AC173" i="1"/>
  <c r="AF173" i="1"/>
  <c r="U174" i="1"/>
  <c r="W174" i="1"/>
  <c r="Y174" i="1" s="1"/>
  <c r="AA174" i="1"/>
  <c r="AC174" i="1"/>
  <c r="AF174" i="1"/>
  <c r="U175" i="1"/>
  <c r="W175" i="1"/>
  <c r="Y175" i="1"/>
  <c r="AA175" i="1"/>
  <c r="AC175" i="1" s="1"/>
  <c r="AF175" i="1"/>
  <c r="T176" i="1"/>
  <c r="U176" i="1"/>
  <c r="W176" i="1"/>
  <c r="Y176" i="1" s="1"/>
  <c r="AA176" i="1"/>
  <c r="AC176" i="1" s="1"/>
  <c r="AF176" i="1"/>
  <c r="U177" i="1"/>
  <c r="T177" i="1" s="1"/>
  <c r="W177" i="1"/>
  <c r="Y177" i="1" s="1"/>
  <c r="AA177" i="1"/>
  <c r="AC177" i="1"/>
  <c r="AF177" i="1"/>
  <c r="U178" i="1"/>
  <c r="W178" i="1"/>
  <c r="Y178" i="1" s="1"/>
  <c r="AA178" i="1"/>
  <c r="AC178" i="1" s="1"/>
  <c r="AF178" i="1"/>
  <c r="U179" i="1"/>
  <c r="W179" i="1"/>
  <c r="Y179" i="1" s="1"/>
  <c r="T179" i="1" s="1"/>
  <c r="AF179" i="1"/>
  <c r="U180" i="1"/>
  <c r="W180" i="1"/>
  <c r="Y180" i="1" s="1"/>
  <c r="AA180" i="1"/>
  <c r="AC180" i="1"/>
  <c r="AF180" i="1"/>
  <c r="U181" i="1"/>
  <c r="W181" i="1"/>
  <c r="Y181" i="1"/>
  <c r="T181" i="1" s="1"/>
  <c r="AA181" i="1"/>
  <c r="AC181" i="1" s="1"/>
  <c r="AF181" i="1"/>
  <c r="U182" i="1"/>
  <c r="W182" i="1"/>
  <c r="Y182" i="1" s="1"/>
  <c r="T182" i="1" s="1"/>
  <c r="AA182" i="1"/>
  <c r="AC182" i="1" s="1"/>
  <c r="AF182" i="1"/>
  <c r="U183" i="1"/>
  <c r="W183" i="1"/>
  <c r="Y183" i="1" s="1"/>
  <c r="AA183" i="1"/>
  <c r="AC183" i="1"/>
  <c r="T183" i="1" s="1"/>
  <c r="AF183" i="1"/>
  <c r="U184" i="1"/>
  <c r="T184" i="1" s="1"/>
  <c r="W184" i="1"/>
  <c r="Y184" i="1" s="1"/>
  <c r="AA184" i="1"/>
  <c r="AC184" i="1" s="1"/>
  <c r="AF184" i="1"/>
  <c r="U185" i="1"/>
  <c r="W185" i="1"/>
  <c r="Y185" i="1"/>
  <c r="T185" i="1" s="1"/>
  <c r="AA185" i="1"/>
  <c r="AC185" i="1" s="1"/>
  <c r="AF185" i="1"/>
  <c r="U186" i="1"/>
  <c r="W186" i="1"/>
  <c r="Y186" i="1"/>
  <c r="T186" i="1" s="1"/>
  <c r="AA186" i="1"/>
  <c r="AC186" i="1" s="1"/>
  <c r="AF186" i="1"/>
  <c r="U187" i="1"/>
  <c r="W187" i="1"/>
  <c r="Y187" i="1" s="1"/>
  <c r="AA187" i="1"/>
  <c r="AC187" i="1"/>
  <c r="AF187" i="1"/>
  <c r="U188" i="1"/>
  <c r="W188" i="1"/>
  <c r="Y188" i="1" s="1"/>
  <c r="AA188" i="1"/>
  <c r="AC188" i="1"/>
  <c r="AF188" i="1"/>
  <c r="U189" i="1"/>
  <c r="W189" i="1"/>
  <c r="Y189" i="1"/>
  <c r="AA189" i="1"/>
  <c r="AC189" i="1" s="1"/>
  <c r="AF189" i="1"/>
  <c r="U190" i="1"/>
  <c r="W190" i="1"/>
  <c r="Y190" i="1" s="1"/>
  <c r="T190" i="1" s="1"/>
  <c r="AA190" i="1"/>
  <c r="AC190" i="1" s="1"/>
  <c r="AF190" i="1"/>
  <c r="U191" i="1"/>
  <c r="T191" i="1" s="1"/>
  <c r="W191" i="1"/>
  <c r="Y191" i="1" s="1"/>
  <c r="AF191" i="1"/>
  <c r="U192" i="1"/>
  <c r="W192" i="1"/>
  <c r="Y192" i="1"/>
  <c r="T192" i="1" s="1"/>
  <c r="AA192" i="1"/>
  <c r="AC192" i="1" s="1"/>
  <c r="AF192" i="1"/>
  <c r="U193" i="1"/>
  <c r="W193" i="1"/>
  <c r="Y193" i="1" s="1"/>
  <c r="AF193" i="1"/>
  <c r="T194" i="1"/>
  <c r="U194" i="1"/>
  <c r="W194" i="1"/>
  <c r="Y194" i="1" s="1"/>
  <c r="AA194" i="1"/>
  <c r="AC194" i="1" s="1"/>
  <c r="AF194" i="1"/>
  <c r="U195" i="1"/>
  <c r="T195" i="1" s="1"/>
  <c r="W195" i="1"/>
  <c r="Y195" i="1" s="1"/>
  <c r="AA195" i="1"/>
  <c r="AC195" i="1"/>
  <c r="AF195" i="1"/>
  <c r="U196" i="1"/>
  <c r="W196" i="1"/>
  <c r="Y196" i="1" s="1"/>
  <c r="AA196" i="1"/>
  <c r="AC196" i="1" s="1"/>
  <c r="AF196" i="1"/>
  <c r="U197" i="1"/>
  <c r="W197" i="1"/>
  <c r="Y197" i="1" s="1"/>
  <c r="T197" i="1" s="1"/>
  <c r="AA197" i="1"/>
  <c r="AC197" i="1" s="1"/>
  <c r="AF197" i="1"/>
  <c r="U198" i="1"/>
  <c r="W198" i="1"/>
  <c r="Y198" i="1"/>
  <c r="T198" i="1" s="1"/>
  <c r="AA198" i="1"/>
  <c r="AC198" i="1" s="1"/>
  <c r="AF198" i="1"/>
  <c r="U199" i="1"/>
  <c r="W199" i="1"/>
  <c r="Y199" i="1" s="1"/>
  <c r="AA199" i="1"/>
  <c r="AC199" i="1" s="1"/>
  <c r="AF199" i="1"/>
  <c r="U200" i="1"/>
  <c r="W200" i="1"/>
  <c r="Y200" i="1" s="1"/>
  <c r="T200" i="1" s="1"/>
  <c r="AA200" i="1"/>
  <c r="AC200" i="1"/>
  <c r="AF200" i="1"/>
  <c r="U201" i="1"/>
  <c r="W201" i="1"/>
  <c r="Y201" i="1"/>
  <c r="AA201" i="1"/>
  <c r="AC201" i="1" s="1"/>
  <c r="AF201" i="1"/>
  <c r="U202" i="1"/>
  <c r="W202" i="1"/>
  <c r="Y202" i="1" s="1"/>
  <c r="T202" i="1" s="1"/>
  <c r="AA202" i="1"/>
  <c r="AC202" i="1" s="1"/>
  <c r="AF202" i="1"/>
  <c r="U203" i="1"/>
  <c r="W203" i="1"/>
  <c r="Y203" i="1" s="1"/>
  <c r="T203" i="1" s="1"/>
  <c r="AF203" i="1"/>
  <c r="U204" i="1"/>
  <c r="W204" i="1"/>
  <c r="Y204" i="1"/>
  <c r="AA204" i="1"/>
  <c r="AC204" i="1" s="1"/>
  <c r="T204" i="1" s="1"/>
  <c r="AF204" i="1"/>
  <c r="U205" i="1"/>
  <c r="W205" i="1"/>
  <c r="Y205" i="1" s="1"/>
  <c r="AA205" i="1"/>
  <c r="AC205" i="1" s="1"/>
  <c r="AF205" i="1"/>
  <c r="U206" i="1"/>
  <c r="W206" i="1"/>
  <c r="Y206" i="1" s="1"/>
  <c r="AA206" i="1"/>
  <c r="AC206" i="1"/>
  <c r="AF206" i="1"/>
  <c r="U207" i="1"/>
  <c r="W207" i="1"/>
  <c r="Y207" i="1"/>
  <c r="AA207" i="1"/>
  <c r="AC207" i="1" s="1"/>
  <c r="AF207" i="1"/>
  <c r="U208" i="1"/>
  <c r="W208" i="1"/>
  <c r="Y208" i="1" s="1"/>
  <c r="AA208" i="1"/>
  <c r="AC208" i="1" s="1"/>
  <c r="T208" i="1" s="1"/>
  <c r="AF208" i="1"/>
  <c r="U209" i="1"/>
  <c r="AA209" i="1"/>
  <c r="AC209" i="1" s="1"/>
  <c r="T209" i="1" s="1"/>
  <c r="AF209" i="1"/>
  <c r="T210" i="1"/>
  <c r="U210" i="1"/>
  <c r="W210" i="1"/>
  <c r="Y210" i="1"/>
  <c r="AA210" i="1"/>
  <c r="AC210" i="1" s="1"/>
  <c r="AF210" i="1"/>
  <c r="U211" i="1"/>
  <c r="W211" i="1"/>
  <c r="Y211" i="1" s="1"/>
  <c r="AA211" i="1"/>
  <c r="AC211" i="1" s="1"/>
  <c r="AF211" i="1"/>
  <c r="U212" i="1"/>
  <c r="W212" i="1"/>
  <c r="Y212" i="1" s="1"/>
  <c r="AA212" i="1"/>
  <c r="AC212" i="1"/>
  <c r="AF212" i="1"/>
  <c r="U213" i="1"/>
  <c r="W213" i="1"/>
  <c r="Y213" i="1"/>
  <c r="T213" i="1" s="1"/>
  <c r="AA213" i="1"/>
  <c r="AC213" i="1" s="1"/>
  <c r="AF213" i="1"/>
  <c r="U214" i="1"/>
  <c r="W214" i="1"/>
  <c r="Y214" i="1" s="1"/>
  <c r="T214" i="1" s="1"/>
  <c r="AA214" i="1"/>
  <c r="AC214" i="1" s="1"/>
  <c r="AF214" i="1"/>
  <c r="U215" i="1"/>
  <c r="W215" i="1"/>
  <c r="Y215" i="1" s="1"/>
  <c r="AA215" i="1"/>
  <c r="AC215" i="1"/>
  <c r="T215" i="1" s="1"/>
  <c r="AF215" i="1"/>
  <c r="U216" i="1"/>
  <c r="T216" i="1" s="1"/>
  <c r="W216" i="1"/>
  <c r="Y216" i="1" s="1"/>
  <c r="AA216" i="1"/>
  <c r="AC216" i="1" s="1"/>
  <c r="AF216" i="1"/>
  <c r="U217" i="1"/>
  <c r="W217" i="1"/>
  <c r="Y217" i="1"/>
  <c r="T217" i="1" s="1"/>
  <c r="AA217" i="1"/>
  <c r="AC217" i="1" s="1"/>
  <c r="AF217" i="1"/>
  <c r="U218" i="1"/>
  <c r="W218" i="1"/>
  <c r="Y218" i="1"/>
  <c r="T218" i="1" s="1"/>
  <c r="AA218" i="1"/>
  <c r="AC218" i="1" s="1"/>
  <c r="AF218" i="1"/>
  <c r="U219" i="1"/>
  <c r="W219" i="1"/>
  <c r="Y219" i="1" s="1"/>
  <c r="AA219" i="1"/>
  <c r="AC219" i="1"/>
  <c r="AF219" i="1"/>
  <c r="U220" i="1"/>
  <c r="W220" i="1"/>
  <c r="Y220" i="1" s="1"/>
  <c r="AA220" i="1"/>
  <c r="AC220" i="1"/>
  <c r="AF220" i="1"/>
  <c r="U221" i="1"/>
  <c r="W221" i="1"/>
  <c r="Y221" i="1"/>
  <c r="T221" i="1" s="1"/>
  <c r="AF221" i="1"/>
  <c r="U222" i="1"/>
  <c r="W222" i="1"/>
  <c r="Y222" i="1" s="1"/>
  <c r="AA222" i="1"/>
  <c r="AC222" i="1" s="1"/>
  <c r="AF222" i="1"/>
  <c r="U223" i="1"/>
  <c r="W223" i="1"/>
  <c r="Y223" i="1" s="1"/>
  <c r="T223" i="1" s="1"/>
  <c r="AA223" i="1"/>
  <c r="AC223" i="1" s="1"/>
  <c r="AF223" i="1"/>
  <c r="T224" i="1"/>
  <c r="U224" i="1"/>
  <c r="W224" i="1"/>
  <c r="Y224" i="1"/>
  <c r="AA224" i="1"/>
  <c r="AC224" i="1" s="1"/>
  <c r="AF224" i="1"/>
  <c r="U225" i="1"/>
  <c r="W225" i="1"/>
  <c r="Y225" i="1" s="1"/>
  <c r="AA225" i="1"/>
  <c r="AC225" i="1" s="1"/>
  <c r="AF225" i="1"/>
  <c r="U226" i="1"/>
  <c r="W226" i="1"/>
  <c r="Y226" i="1" s="1"/>
  <c r="T226" i="1" s="1"/>
  <c r="AA226" i="1"/>
  <c r="AC226" i="1"/>
  <c r="AF226" i="1"/>
  <c r="U227" i="1"/>
  <c r="W227" i="1"/>
  <c r="Y227" i="1"/>
  <c r="T227" i="1" s="1"/>
  <c r="AA227" i="1"/>
  <c r="AC227" i="1" s="1"/>
  <c r="AF227" i="1"/>
  <c r="U228" i="1"/>
  <c r="T228" i="1" s="1"/>
  <c r="W228" i="1"/>
  <c r="Y228" i="1" s="1"/>
  <c r="AA228" i="1"/>
  <c r="AC228" i="1" s="1"/>
  <c r="AF228" i="1"/>
  <c r="T229" i="1"/>
  <c r="U229" i="1"/>
  <c r="W229" i="1"/>
  <c r="Y229" i="1" s="1"/>
  <c r="AA229" i="1"/>
  <c r="AC229" i="1"/>
  <c r="AF229" i="1"/>
  <c r="U230" i="1"/>
  <c r="W230" i="1"/>
  <c r="Y230" i="1"/>
  <c r="AF230" i="1"/>
  <c r="U231" i="1"/>
  <c r="W231" i="1"/>
  <c r="Y231" i="1" s="1"/>
  <c r="AA231" i="1"/>
  <c r="AC231" i="1" s="1"/>
  <c r="AF231" i="1"/>
  <c r="U232" i="1"/>
  <c r="W232" i="1"/>
  <c r="Y232" i="1" s="1"/>
  <c r="AF232" i="1"/>
  <c r="U233" i="1"/>
  <c r="T233" i="1" s="1"/>
  <c r="W233" i="1"/>
  <c r="Y233" i="1" s="1"/>
  <c r="AA233" i="1"/>
  <c r="AC233" i="1"/>
  <c r="AF233" i="1"/>
  <c r="U234" i="1"/>
  <c r="W234" i="1"/>
  <c r="Y234" i="1" s="1"/>
  <c r="AA234" i="1"/>
  <c r="AC234" i="1"/>
  <c r="AF234" i="1"/>
  <c r="U235" i="1"/>
  <c r="W235" i="1"/>
  <c r="Y235" i="1"/>
  <c r="T235" i="1" s="1"/>
  <c r="AA235" i="1"/>
  <c r="AC235" i="1" s="1"/>
  <c r="AF235" i="1"/>
  <c r="U236" i="1"/>
  <c r="T236" i="1" s="1"/>
  <c r="W236" i="1"/>
  <c r="Y236" i="1"/>
  <c r="AA236" i="1"/>
  <c r="AC236" i="1"/>
  <c r="AF236" i="1"/>
  <c r="U237" i="1"/>
  <c r="W237" i="1"/>
  <c r="Y237" i="1" s="1"/>
  <c r="AA237" i="1"/>
  <c r="AC237" i="1" s="1"/>
  <c r="AF237" i="1"/>
  <c r="U238" i="1"/>
  <c r="W238" i="1"/>
  <c r="Y238" i="1" s="1"/>
  <c r="AA238" i="1"/>
  <c r="AC238" i="1"/>
  <c r="AF238" i="1"/>
  <c r="U239" i="1"/>
  <c r="W239" i="1"/>
  <c r="Y239" i="1"/>
  <c r="T239" i="1" s="1"/>
  <c r="AA239" i="1"/>
  <c r="AC239" i="1" s="1"/>
  <c r="AF239" i="1"/>
  <c r="U240" i="1"/>
  <c r="T240" i="1" s="1"/>
  <c r="W240" i="1"/>
  <c r="Y240" i="1"/>
  <c r="AA240" i="1"/>
  <c r="AC240" i="1"/>
  <c r="AF240" i="1"/>
  <c r="U241" i="1"/>
  <c r="W241" i="1"/>
  <c r="Y241" i="1" s="1"/>
  <c r="T241" i="1" s="1"/>
  <c r="AA241" i="1"/>
  <c r="AC241" i="1"/>
  <c r="AF241" i="1"/>
  <c r="U242" i="1"/>
  <c r="T242" i="1" s="1"/>
  <c r="AA242" i="1"/>
  <c r="AC242" i="1"/>
  <c r="AF242" i="1"/>
  <c r="U243" i="1"/>
  <c r="W243" i="1"/>
  <c r="Y243" i="1" s="1"/>
  <c r="AA243" i="1"/>
  <c r="AC243" i="1" s="1"/>
  <c r="AF243" i="1"/>
  <c r="U244" i="1"/>
  <c r="W244" i="1"/>
  <c r="Y244" i="1" s="1"/>
  <c r="AA244" i="1"/>
  <c r="AC244" i="1"/>
  <c r="AF244" i="1"/>
  <c r="U245" i="1"/>
  <c r="W245" i="1"/>
  <c r="Y245" i="1"/>
  <c r="T245" i="1" s="1"/>
  <c r="AA245" i="1"/>
  <c r="AC245" i="1" s="1"/>
  <c r="AF245" i="1"/>
  <c r="U246" i="1"/>
  <c r="T246" i="1" s="1"/>
  <c r="W246" i="1"/>
  <c r="Y246" i="1"/>
  <c r="AA246" i="1"/>
  <c r="AC246" i="1"/>
  <c r="AF246" i="1"/>
  <c r="U247" i="1"/>
  <c r="W247" i="1"/>
  <c r="Y247" i="1" s="1"/>
  <c r="T247" i="1" s="1"/>
  <c r="AA247" i="1"/>
  <c r="AC247" i="1"/>
  <c r="AF247" i="1"/>
  <c r="U248" i="1"/>
  <c r="W248" i="1"/>
  <c r="Y248" i="1"/>
  <c r="AA248" i="1"/>
  <c r="AC248" i="1"/>
  <c r="AF248" i="1"/>
  <c r="U249" i="1"/>
  <c r="W249" i="1"/>
  <c r="Y249" i="1" s="1"/>
  <c r="T249" i="1" s="1"/>
  <c r="AA249" i="1"/>
  <c r="AC249" i="1" s="1"/>
  <c r="AF249" i="1"/>
  <c r="U250" i="1"/>
  <c r="W250" i="1"/>
  <c r="Y250" i="1"/>
  <c r="AA250" i="1"/>
  <c r="AC250" i="1" s="1"/>
  <c r="T250" i="1" s="1"/>
  <c r="AF250" i="1"/>
  <c r="U251" i="1"/>
  <c r="W251" i="1"/>
  <c r="Y251" i="1" s="1"/>
  <c r="AA251" i="1"/>
  <c r="AC251" i="1"/>
  <c r="AF251" i="1"/>
  <c r="U252" i="1"/>
  <c r="W252" i="1"/>
  <c r="Y252" i="1"/>
  <c r="AA252" i="1"/>
  <c r="AC252" i="1"/>
  <c r="AF252" i="1"/>
  <c r="U253" i="1"/>
  <c r="W253" i="1"/>
  <c r="Y253" i="1" s="1"/>
  <c r="T253" i="1" s="1"/>
  <c r="AA253" i="1"/>
  <c r="AC253" i="1" s="1"/>
  <c r="AF253" i="1"/>
  <c r="U254" i="1"/>
  <c r="W254" i="1"/>
  <c r="Y254" i="1"/>
  <c r="AA254" i="1"/>
  <c r="AC254" i="1" s="1"/>
  <c r="T254" i="1" s="1"/>
  <c r="AF254" i="1"/>
  <c r="U255" i="1"/>
  <c r="T255" i="1" s="1"/>
  <c r="W255" i="1"/>
  <c r="Y255" i="1" s="1"/>
  <c r="AA255" i="1"/>
  <c r="AC255" i="1" s="1"/>
  <c r="AF255" i="1"/>
  <c r="U256" i="1"/>
  <c r="W256" i="1"/>
  <c r="Y256" i="1" s="1"/>
  <c r="AA256" i="1"/>
  <c r="AC256" i="1"/>
  <c r="AF256" i="1"/>
  <c r="U257" i="1"/>
  <c r="T257" i="1" s="1"/>
  <c r="W257" i="1"/>
  <c r="Y257" i="1"/>
  <c r="AA257" i="1"/>
  <c r="AC257" i="1" s="1"/>
  <c r="AF257" i="1"/>
  <c r="U258" i="1"/>
  <c r="T258" i="1" s="1"/>
  <c r="W258" i="1"/>
  <c r="Y258" i="1"/>
  <c r="AA258" i="1"/>
  <c r="AC258" i="1"/>
  <c r="AF258" i="1"/>
  <c r="U259" i="1"/>
  <c r="W259" i="1"/>
  <c r="Y259" i="1" s="1"/>
  <c r="AA259" i="1"/>
  <c r="AC259" i="1" s="1"/>
  <c r="AF259" i="1"/>
  <c r="U260" i="1"/>
  <c r="T260" i="1" s="1"/>
  <c r="W260" i="1"/>
  <c r="Y260" i="1"/>
  <c r="AA260" i="1"/>
  <c r="AC260" i="1"/>
  <c r="AF260" i="1"/>
  <c r="U261" i="1"/>
  <c r="W261" i="1"/>
  <c r="Y261" i="1" s="1"/>
  <c r="T261" i="1" s="1"/>
  <c r="AA261" i="1"/>
  <c r="AC261" i="1" s="1"/>
  <c r="AF261" i="1"/>
  <c r="U262" i="1"/>
  <c r="T262" i="1" s="1"/>
  <c r="W262" i="1"/>
  <c r="Y262" i="1"/>
  <c r="AA262" i="1"/>
  <c r="AC262" i="1"/>
  <c r="AF262" i="1"/>
  <c r="U263" i="1"/>
  <c r="W263" i="1"/>
  <c r="Y263" i="1" s="1"/>
  <c r="T263" i="1" s="1"/>
  <c r="AA263" i="1"/>
  <c r="AC263" i="1" s="1"/>
  <c r="AF263" i="1"/>
  <c r="U264" i="1"/>
  <c r="T264" i="1" s="1"/>
  <c r="W264" i="1"/>
  <c r="Y264" i="1"/>
  <c r="AA264" i="1"/>
  <c r="AC264" i="1"/>
  <c r="AF264" i="1"/>
  <c r="U265" i="1"/>
  <c r="W265" i="1"/>
  <c r="Y265" i="1" s="1"/>
  <c r="AA265" i="1"/>
  <c r="AC265" i="1" s="1"/>
  <c r="AF265" i="1"/>
  <c r="U266" i="1"/>
  <c r="T266" i="1" s="1"/>
  <c r="W266" i="1"/>
  <c r="Y266" i="1"/>
  <c r="AA266" i="1"/>
  <c r="AC266" i="1"/>
  <c r="AF266" i="1"/>
  <c r="U267" i="1"/>
  <c r="W267" i="1"/>
  <c r="Y267" i="1" s="1"/>
  <c r="AA267" i="1"/>
  <c r="AC267" i="1" s="1"/>
  <c r="AF267" i="1"/>
  <c r="U268" i="1"/>
  <c r="T268" i="1" s="1"/>
  <c r="W268" i="1"/>
  <c r="Y268" i="1"/>
  <c r="AA268" i="1"/>
  <c r="AC268" i="1"/>
  <c r="AF268" i="1"/>
  <c r="U269" i="1"/>
  <c r="W269" i="1"/>
  <c r="Y269" i="1" s="1"/>
  <c r="T269" i="1" s="1"/>
  <c r="AA269" i="1"/>
  <c r="AC269" i="1" s="1"/>
  <c r="AF269" i="1"/>
  <c r="U270" i="1"/>
  <c r="T270" i="1" s="1"/>
  <c r="W270" i="1"/>
  <c r="Y270" i="1"/>
  <c r="AA270" i="1"/>
  <c r="AC270" i="1"/>
  <c r="AF270" i="1"/>
  <c r="U271" i="1"/>
  <c r="W271" i="1"/>
  <c r="Y271" i="1" s="1"/>
  <c r="T271" i="1" s="1"/>
  <c r="AA271" i="1"/>
  <c r="AC271" i="1" s="1"/>
  <c r="AF271" i="1"/>
  <c r="U272" i="1"/>
  <c r="T272" i="1" s="1"/>
  <c r="W272" i="1"/>
  <c r="Y272" i="1"/>
  <c r="AA272" i="1"/>
  <c r="AC272" i="1"/>
  <c r="AF272" i="1"/>
  <c r="U273" i="1"/>
  <c r="W273" i="1"/>
  <c r="Y273" i="1" s="1"/>
  <c r="AA273" i="1"/>
  <c r="AC273" i="1" s="1"/>
  <c r="AF273" i="1"/>
  <c r="U274" i="1"/>
  <c r="T274" i="1" s="1"/>
  <c r="W274" i="1"/>
  <c r="Y274" i="1"/>
  <c r="AA274" i="1"/>
  <c r="AC274" i="1"/>
  <c r="AF274" i="1"/>
  <c r="AF275" i="1"/>
  <c r="U276" i="1"/>
  <c r="T276" i="1" s="1"/>
  <c r="W276" i="1"/>
  <c r="Y276" i="1"/>
  <c r="AA276" i="1"/>
  <c r="AC276" i="1"/>
  <c r="AF276" i="1"/>
  <c r="U277" i="1"/>
  <c r="W277" i="1"/>
  <c r="Y277" i="1" s="1"/>
  <c r="T277" i="1" s="1"/>
  <c r="AA277" i="1"/>
  <c r="AC277" i="1" s="1"/>
  <c r="AF277" i="1"/>
  <c r="U278" i="1"/>
  <c r="T278" i="1" s="1"/>
  <c r="W278" i="1"/>
  <c r="Y278" i="1"/>
  <c r="AA278" i="1"/>
  <c r="AC278" i="1"/>
  <c r="AF278" i="1"/>
  <c r="U279" i="1"/>
  <c r="W279" i="1"/>
  <c r="Y279" i="1" s="1"/>
  <c r="AA279" i="1"/>
  <c r="AC279" i="1" s="1"/>
  <c r="AF279" i="1"/>
  <c r="U280" i="1"/>
  <c r="T280" i="1" s="1"/>
  <c r="W280" i="1"/>
  <c r="Y280" i="1"/>
  <c r="AA280" i="1"/>
  <c r="AC280" i="1"/>
  <c r="AF280" i="1"/>
  <c r="U281" i="1"/>
  <c r="W281" i="1"/>
  <c r="Y281" i="1" s="1"/>
  <c r="AA281" i="1"/>
  <c r="AC281" i="1" s="1"/>
  <c r="AF281" i="1"/>
  <c r="U282" i="1"/>
  <c r="T282" i="1" s="1"/>
  <c r="W282" i="1"/>
  <c r="Y282" i="1"/>
  <c r="AA282" i="1"/>
  <c r="AC282" i="1"/>
  <c r="AF282" i="1"/>
  <c r="U283" i="1"/>
  <c r="W283" i="1"/>
  <c r="Y283" i="1" s="1"/>
  <c r="AA283" i="1"/>
  <c r="AC283" i="1" s="1"/>
  <c r="AF283" i="1"/>
  <c r="U284" i="1"/>
  <c r="T284" i="1" s="1"/>
  <c r="W284" i="1"/>
  <c r="Y284" i="1"/>
  <c r="AA284" i="1"/>
  <c r="AC284" i="1"/>
  <c r="AF284" i="1"/>
  <c r="U285" i="1"/>
  <c r="W285" i="1"/>
  <c r="Y285" i="1" s="1"/>
  <c r="T285" i="1" s="1"/>
  <c r="AA285" i="1"/>
  <c r="AC285" i="1" s="1"/>
  <c r="AF285" i="1"/>
  <c r="U286" i="1"/>
  <c r="T286" i="1" s="1"/>
  <c r="W286" i="1"/>
  <c r="Y286" i="1"/>
  <c r="AA286" i="1"/>
  <c r="AC286" i="1"/>
  <c r="AF286" i="1"/>
  <c r="U287" i="1"/>
  <c r="W287" i="1"/>
  <c r="Y287" i="1" s="1"/>
  <c r="AA287" i="1"/>
  <c r="AC287" i="1" s="1"/>
  <c r="AF287" i="1"/>
  <c r="U288" i="1"/>
  <c r="T288" i="1" s="1"/>
  <c r="W288" i="1"/>
  <c r="Y288" i="1"/>
  <c r="AA288" i="1"/>
  <c r="AC288" i="1"/>
  <c r="AF288" i="1"/>
  <c r="U289" i="1"/>
  <c r="W289" i="1"/>
  <c r="Y289" i="1" s="1"/>
  <c r="AA289" i="1"/>
  <c r="AC289" i="1" s="1"/>
  <c r="AF289" i="1"/>
  <c r="U290" i="1"/>
  <c r="T290" i="1" s="1"/>
  <c r="W290" i="1"/>
  <c r="Y290" i="1"/>
  <c r="AA290" i="1"/>
  <c r="AC290" i="1"/>
  <c r="AF290" i="1"/>
  <c r="U291" i="1"/>
  <c r="W291" i="1"/>
  <c r="Y291" i="1" s="1"/>
  <c r="AA291" i="1"/>
  <c r="AC291" i="1" s="1"/>
  <c r="AF291" i="1"/>
  <c r="U292" i="1"/>
  <c r="T292" i="1" s="1"/>
  <c r="W292" i="1"/>
  <c r="Y292" i="1"/>
  <c r="AA292" i="1"/>
  <c r="AC292" i="1"/>
  <c r="AF292" i="1"/>
  <c r="U293" i="1"/>
  <c r="W293" i="1"/>
  <c r="Y293" i="1" s="1"/>
  <c r="T293" i="1" s="1"/>
  <c r="AA293" i="1"/>
  <c r="AC293" i="1" s="1"/>
  <c r="AF293" i="1"/>
  <c r="U294" i="1"/>
  <c r="T294" i="1" s="1"/>
  <c r="W294" i="1"/>
  <c r="Y294" i="1"/>
  <c r="AA294" i="1"/>
  <c r="AC294" i="1"/>
  <c r="AF294" i="1"/>
  <c r="U295" i="1"/>
  <c r="W295" i="1"/>
  <c r="Y295" i="1" s="1"/>
  <c r="AA295" i="1"/>
  <c r="AC295" i="1" s="1"/>
  <c r="AF295" i="1"/>
  <c r="U296" i="1"/>
  <c r="T296" i="1" s="1"/>
  <c r="W296" i="1"/>
  <c r="Y296" i="1"/>
  <c r="AA296" i="1"/>
  <c r="AC296" i="1"/>
  <c r="AF296" i="1"/>
  <c r="U297" i="1"/>
  <c r="W297" i="1"/>
  <c r="Y297" i="1" s="1"/>
  <c r="T297" i="1" s="1"/>
  <c r="AF297" i="1"/>
  <c r="U298" i="1"/>
  <c r="T298" i="1" s="1"/>
  <c r="W298" i="1"/>
  <c r="Y298" i="1"/>
  <c r="AA298" i="1"/>
  <c r="AC298" i="1"/>
  <c r="AF298" i="1"/>
  <c r="U299" i="1"/>
  <c r="W299" i="1"/>
  <c r="Y299" i="1" s="1"/>
  <c r="T299" i="1" s="1"/>
  <c r="AA299" i="1"/>
  <c r="AC299" i="1" s="1"/>
  <c r="AF299" i="1"/>
  <c r="U300" i="1"/>
  <c r="T300" i="1" s="1"/>
  <c r="W300" i="1"/>
  <c r="Y300" i="1"/>
  <c r="AA300" i="1"/>
  <c r="AC300" i="1"/>
  <c r="AF300" i="1"/>
  <c r="U301" i="1"/>
  <c r="W301" i="1"/>
  <c r="Y301" i="1" s="1"/>
  <c r="AA301" i="1"/>
  <c r="AC301" i="1" s="1"/>
  <c r="AF301" i="1"/>
  <c r="U302" i="1"/>
  <c r="T302" i="1" s="1"/>
  <c r="W302" i="1"/>
  <c r="Y302" i="1"/>
  <c r="AA302" i="1"/>
  <c r="AC302" i="1"/>
  <c r="AF302" i="1"/>
  <c r="U303" i="1"/>
  <c r="W303" i="1"/>
  <c r="Y303" i="1" s="1"/>
  <c r="AA303" i="1"/>
  <c r="AC303" i="1" s="1"/>
  <c r="AF303" i="1"/>
  <c r="U304" i="1"/>
  <c r="T304" i="1" s="1"/>
  <c r="W304" i="1"/>
  <c r="Y304" i="1"/>
  <c r="AA304" i="1"/>
  <c r="AC304" i="1"/>
  <c r="AF304" i="1"/>
  <c r="U305" i="1"/>
  <c r="W305" i="1"/>
  <c r="Y305" i="1" s="1"/>
  <c r="T305" i="1" s="1"/>
  <c r="AA305" i="1"/>
  <c r="AC305" i="1" s="1"/>
  <c r="AF305" i="1"/>
  <c r="U306" i="1"/>
  <c r="T306" i="1" s="1"/>
  <c r="W306" i="1"/>
  <c r="Y306" i="1"/>
  <c r="AA306" i="1"/>
  <c r="AC306" i="1"/>
  <c r="AF306" i="1"/>
  <c r="U307" i="1"/>
  <c r="W307" i="1"/>
  <c r="Y307" i="1" s="1"/>
  <c r="T307" i="1" s="1"/>
  <c r="AA307" i="1"/>
  <c r="AC307" i="1" s="1"/>
  <c r="AF307" i="1"/>
  <c r="U308" i="1"/>
  <c r="T308" i="1" s="1"/>
  <c r="W308" i="1"/>
  <c r="Y308" i="1"/>
  <c r="AA308" i="1"/>
  <c r="AC308" i="1"/>
  <c r="AF308" i="1"/>
  <c r="U309" i="1"/>
  <c r="W309" i="1"/>
  <c r="Y309" i="1" s="1"/>
  <c r="AA309" i="1"/>
  <c r="AC309" i="1" s="1"/>
  <c r="AF309" i="1"/>
  <c r="U310" i="1"/>
  <c r="T310" i="1" s="1"/>
  <c r="W310" i="1"/>
  <c r="Y310" i="1"/>
  <c r="AA310" i="1"/>
  <c r="AC310" i="1"/>
  <c r="AF310" i="1"/>
  <c r="U311" i="1"/>
  <c r="W311" i="1"/>
  <c r="Y311" i="1" s="1"/>
  <c r="AA311" i="1"/>
  <c r="AC311" i="1" s="1"/>
  <c r="AF311" i="1"/>
  <c r="U312" i="1"/>
  <c r="T312" i="1" s="1"/>
  <c r="W312" i="1"/>
  <c r="Y312" i="1"/>
  <c r="AA312" i="1"/>
  <c r="AC312" i="1"/>
  <c r="AF312" i="1"/>
  <c r="U313" i="1"/>
  <c r="W313" i="1"/>
  <c r="Y313" i="1" s="1"/>
  <c r="T313" i="1" s="1"/>
  <c r="AA313" i="1"/>
  <c r="AC313" i="1" s="1"/>
  <c r="AF313" i="1"/>
  <c r="U314" i="1"/>
  <c r="T314" i="1" s="1"/>
  <c r="W314" i="1"/>
  <c r="Y314" i="1"/>
  <c r="AA314" i="1"/>
  <c r="AC314" i="1"/>
  <c r="AF314" i="1"/>
  <c r="U315" i="1"/>
  <c r="W315" i="1"/>
  <c r="Y315" i="1" s="1"/>
  <c r="T315" i="1" s="1"/>
  <c r="AA315" i="1"/>
  <c r="AC315" i="1" s="1"/>
  <c r="AF315" i="1"/>
  <c r="U316" i="1"/>
  <c r="T316" i="1" s="1"/>
  <c r="W316" i="1"/>
  <c r="Y316" i="1"/>
  <c r="AA316" i="1"/>
  <c r="AC316" i="1"/>
  <c r="AF316" i="1"/>
  <c r="U317" i="1"/>
  <c r="W317" i="1"/>
  <c r="Y317" i="1" s="1"/>
  <c r="AA317" i="1"/>
  <c r="AC317" i="1" s="1"/>
  <c r="AF317" i="1"/>
  <c r="U318" i="1"/>
  <c r="T318" i="1" s="1"/>
  <c r="W318" i="1"/>
  <c r="Y318" i="1"/>
  <c r="AA318" i="1"/>
  <c r="AC318" i="1"/>
  <c r="AF318" i="1"/>
  <c r="U319" i="1"/>
  <c r="W319" i="1"/>
  <c r="Y319" i="1" s="1"/>
  <c r="AA319" i="1"/>
  <c r="AC319" i="1" s="1"/>
  <c r="AF319" i="1"/>
  <c r="U320" i="1"/>
  <c r="T320" i="1" s="1"/>
  <c r="W320" i="1"/>
  <c r="Y320" i="1"/>
  <c r="AA320" i="1"/>
  <c r="AC320" i="1"/>
  <c r="AF320" i="1"/>
  <c r="U321" i="1"/>
  <c r="W321" i="1"/>
  <c r="Y321" i="1" s="1"/>
  <c r="T321" i="1" s="1"/>
  <c r="AA321" i="1"/>
  <c r="AC321" i="1" s="1"/>
  <c r="AF321" i="1"/>
  <c r="U322" i="1"/>
  <c r="T322" i="1" s="1"/>
  <c r="W322" i="1"/>
  <c r="Y322" i="1"/>
  <c r="AA322" i="1"/>
  <c r="AC322" i="1"/>
  <c r="AF322" i="1"/>
  <c r="U323" i="1"/>
  <c r="W323" i="1"/>
  <c r="Y323" i="1" s="1"/>
  <c r="T323" i="1" s="1"/>
  <c r="AA323" i="1"/>
  <c r="AC323" i="1" s="1"/>
  <c r="AF323" i="1"/>
  <c r="U324" i="1"/>
  <c r="T324" i="1" s="1"/>
  <c r="W324" i="1"/>
  <c r="Y324" i="1"/>
  <c r="AA324" i="1"/>
  <c r="AC324" i="1"/>
  <c r="AF324" i="1"/>
  <c r="U325" i="1"/>
  <c r="W325" i="1"/>
  <c r="Y325" i="1" s="1"/>
  <c r="AA325" i="1"/>
  <c r="AC325" i="1" s="1"/>
  <c r="AF325" i="1"/>
  <c r="U326" i="1"/>
  <c r="T326" i="1" s="1"/>
  <c r="W326" i="1"/>
  <c r="Y326" i="1"/>
  <c r="AA326" i="1"/>
  <c r="AC326" i="1"/>
  <c r="AF326" i="1"/>
  <c r="U327" i="1"/>
  <c r="W327" i="1"/>
  <c r="Y327" i="1" s="1"/>
  <c r="AA327" i="1"/>
  <c r="AC327" i="1" s="1"/>
  <c r="AF327" i="1"/>
  <c r="U328" i="1"/>
  <c r="T328" i="1" s="1"/>
  <c r="W328" i="1"/>
  <c r="Y328" i="1"/>
  <c r="AA328" i="1"/>
  <c r="AC328" i="1"/>
  <c r="AF328" i="1"/>
  <c r="U329" i="1"/>
  <c r="W329" i="1"/>
  <c r="Y329" i="1" s="1"/>
  <c r="T329" i="1" s="1"/>
  <c r="AA329" i="1"/>
  <c r="AC329" i="1" s="1"/>
  <c r="AF329" i="1"/>
  <c r="U330" i="1"/>
  <c r="T330" i="1" s="1"/>
  <c r="W330" i="1"/>
  <c r="Y330" i="1"/>
  <c r="AA330" i="1"/>
  <c r="AC330" i="1"/>
  <c r="AF330" i="1"/>
  <c r="U331" i="1"/>
  <c r="W331" i="1"/>
  <c r="Y331" i="1" s="1"/>
  <c r="T331" i="1" s="1"/>
  <c r="AA331" i="1"/>
  <c r="AC331" i="1" s="1"/>
  <c r="AF331" i="1"/>
  <c r="U332" i="1"/>
  <c r="T332" i="1" s="1"/>
  <c r="W332" i="1"/>
  <c r="Y332" i="1"/>
  <c r="AF332" i="1"/>
  <c r="U333" i="1"/>
  <c r="W333" i="1"/>
  <c r="Y333" i="1" s="1"/>
  <c r="T333" i="1" s="1"/>
  <c r="AA333" i="1"/>
  <c r="AC333" i="1" s="1"/>
  <c r="AF333" i="1"/>
  <c r="U334" i="1"/>
  <c r="T334" i="1" s="1"/>
  <c r="W334" i="1"/>
  <c r="Y334" i="1"/>
  <c r="AF334" i="1"/>
  <c r="U335" i="1"/>
  <c r="W335" i="1"/>
  <c r="Y335" i="1" s="1"/>
  <c r="T335" i="1" s="1"/>
  <c r="AA335" i="1"/>
  <c r="AC335" i="1" s="1"/>
  <c r="AF335" i="1"/>
  <c r="U336" i="1"/>
  <c r="T336" i="1" s="1"/>
  <c r="W336" i="1"/>
  <c r="Y336" i="1"/>
  <c r="AA336" i="1"/>
  <c r="AC336" i="1"/>
  <c r="AF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X337" i="1"/>
  <c r="AB337" i="1"/>
  <c r="G11" i="2" s="1"/>
  <c r="AD337" i="1"/>
  <c r="F12" i="2" s="1"/>
  <c r="AE337" i="1"/>
  <c r="AG337" i="1"/>
  <c r="AH337" i="1"/>
  <c r="B6" i="2"/>
  <c r="B7" i="2"/>
  <c r="B10" i="2"/>
  <c r="C10" i="2"/>
  <c r="D10" i="2"/>
  <c r="G10" i="2"/>
  <c r="B11" i="2"/>
  <c r="C11" i="2"/>
  <c r="D11" i="2"/>
  <c r="B12" i="2"/>
  <c r="C12" i="2"/>
  <c r="D12" i="2"/>
  <c r="G12" i="2"/>
  <c r="B13" i="2"/>
  <c r="F13" i="2"/>
  <c r="B15" i="2"/>
  <c r="F15" i="2"/>
  <c r="B17" i="2"/>
  <c r="T289" i="1" l="1"/>
  <c r="T281" i="1"/>
  <c r="T295" i="1"/>
  <c r="T287" i="1"/>
  <c r="T279" i="1"/>
  <c r="AC337" i="1"/>
  <c r="H11" i="2" s="1"/>
  <c r="F17" i="2"/>
  <c r="T327" i="1"/>
  <c r="T319" i="1"/>
  <c r="T311" i="1"/>
  <c r="T303" i="1"/>
  <c r="T267" i="1"/>
  <c r="T259" i="1"/>
  <c r="Y337" i="1"/>
  <c r="H10" i="2" s="1"/>
  <c r="T325" i="1"/>
  <c r="T301" i="1"/>
  <c r="T273" i="1"/>
  <c r="T265" i="1"/>
  <c r="T317" i="1"/>
  <c r="T309" i="1"/>
  <c r="T291" i="1"/>
  <c r="T283" i="1"/>
  <c r="T38" i="1"/>
  <c r="T251" i="1"/>
  <c r="T232" i="1"/>
  <c r="T219" i="1"/>
  <c r="T187" i="1"/>
  <c r="T174" i="1"/>
  <c r="T161" i="1"/>
  <c r="T139" i="1"/>
  <c r="T125" i="1"/>
  <c r="T88" i="1"/>
  <c r="T79" i="1"/>
  <c r="T74" i="1"/>
  <c r="T71" i="1"/>
  <c r="T53" i="1"/>
  <c r="T48" i="1"/>
  <c r="T26" i="1"/>
  <c r="T115" i="1"/>
  <c r="T211" i="1"/>
  <c r="T201" i="1"/>
  <c r="T89" i="1"/>
  <c r="T54" i="1"/>
  <c r="AA337" i="1"/>
  <c r="F11" i="2" s="1"/>
  <c r="T256" i="1"/>
  <c r="T222" i="1"/>
  <c r="T220" i="1"/>
  <c r="T193" i="1"/>
  <c r="T188" i="1"/>
  <c r="T175" i="1"/>
  <c r="T164" i="1"/>
  <c r="T142" i="1"/>
  <c r="T140" i="1"/>
  <c r="T129" i="1"/>
  <c r="T116" i="1"/>
  <c r="T101" i="1"/>
  <c r="T98" i="1"/>
  <c r="T92" i="1"/>
  <c r="T60" i="1"/>
  <c r="T39" i="1"/>
  <c r="T30" i="1"/>
  <c r="T27" i="1"/>
  <c r="T206" i="1"/>
  <c r="T252" i="1"/>
  <c r="T248" i="1"/>
  <c r="T237" i="1"/>
  <c r="T225" i="1"/>
  <c r="T212" i="1"/>
  <c r="T207" i="1"/>
  <c r="T180" i="1"/>
  <c r="T167" i="1"/>
  <c r="T156" i="1"/>
  <c r="T145" i="1"/>
  <c r="T132" i="1"/>
  <c r="T117" i="1"/>
  <c r="T80" i="1"/>
  <c r="T78" i="1"/>
  <c r="T75" i="1"/>
  <c r="T66" i="1"/>
  <c r="T63" i="1"/>
  <c r="T40" i="1"/>
  <c r="T153" i="1"/>
  <c r="T131" i="1"/>
  <c r="T244" i="1"/>
  <c r="T196" i="1"/>
  <c r="T189" i="1"/>
  <c r="T178" i="1"/>
  <c r="T159" i="1"/>
  <c r="T123" i="1"/>
  <c r="T120" i="1"/>
  <c r="T81" i="1"/>
  <c r="T46" i="1"/>
  <c r="T43" i="1"/>
  <c r="T231" i="1"/>
  <c r="T199" i="1"/>
  <c r="T102" i="1"/>
  <c r="T84" i="1"/>
  <c r="T31" i="1"/>
  <c r="T205" i="1"/>
  <c r="T243" i="1"/>
  <c r="T230" i="1"/>
  <c r="T95" i="1"/>
  <c r="W337" i="1"/>
  <c r="F10" i="2" s="1"/>
  <c r="T238" i="1"/>
  <c r="T234" i="1"/>
  <c r="T173" i="1"/>
  <c r="T160" i="1"/>
  <c r="T109" i="1"/>
  <c r="T103" i="1"/>
  <c r="T67" i="1"/>
  <c r="T58" i="1"/>
  <c r="T32" i="1"/>
  <c r="T337" i="1" l="1"/>
  <c r="F6" i="2" s="1"/>
  <c r="F7" i="2" s="1"/>
</calcChain>
</file>

<file path=xl/sharedStrings.xml><?xml version="1.0" encoding="utf-8"?>
<sst xmlns="http://schemas.openxmlformats.org/spreadsheetml/2006/main" count="68" uniqueCount="45">
  <si>
    <t>Drawings</t>
  </si>
  <si>
    <t>INCOME</t>
  </si>
  <si>
    <t xml:space="preserve">CLASS </t>
  </si>
  <si>
    <t>Final</t>
  </si>
  <si>
    <t>Student ID</t>
  </si>
  <si>
    <t xml:space="preserve">Total </t>
  </si>
  <si>
    <t>Extra</t>
  </si>
  <si>
    <t>Project</t>
  </si>
  <si>
    <t>#1</t>
  </si>
  <si>
    <t>Class Average</t>
  </si>
  <si>
    <t>* Note - If you would like to protect the privacy of your grade please submit a new ID of your choosing to the TA.</t>
  </si>
  <si>
    <t>Current grade</t>
  </si>
  <si>
    <t>Exam #2</t>
  </si>
  <si>
    <t>Exam #1</t>
  </si>
  <si>
    <t>Exam #3</t>
  </si>
  <si>
    <t>Final Exam</t>
  </si>
  <si>
    <t>Project #1</t>
  </si>
  <si>
    <t>Total Extra Credit</t>
  </si>
  <si>
    <t>Current income</t>
  </si>
  <si>
    <t xml:space="preserve">      F</t>
  </si>
  <si>
    <t xml:space="preserve">      D</t>
  </si>
  <si>
    <t xml:space="preserve">      C</t>
  </si>
  <si>
    <t xml:space="preserve">      C+</t>
  </si>
  <si>
    <t xml:space="preserve">      B-</t>
  </si>
  <si>
    <t xml:space="preserve">      B</t>
  </si>
  <si>
    <t xml:space="preserve">      B+</t>
  </si>
  <si>
    <t xml:space="preserve">      A-</t>
  </si>
  <si>
    <t xml:space="preserve">      A</t>
  </si>
  <si>
    <t>GRADE CALCULATOR</t>
  </si>
  <si>
    <t xml:space="preserve">  Your Grade  </t>
  </si>
  <si>
    <t>Multiple Choice</t>
  </si>
  <si>
    <t>Essay</t>
  </si>
  <si>
    <t>Your Student ID # ---&gt;</t>
  </si>
  <si>
    <t>Exam 1</t>
  </si>
  <si>
    <t>Exam 2</t>
  </si>
  <si>
    <t>Exam 3</t>
  </si>
  <si>
    <t>Total</t>
  </si>
  <si>
    <t>Games</t>
  </si>
  <si>
    <t>Homeworks</t>
  </si>
  <si>
    <t>** - The spreasheet calculates your current letter grade based on all relevant exams/assignments. If you have missed an exam your income is correct but NOT your letter grade.</t>
  </si>
  <si>
    <t>M/C</t>
  </si>
  <si>
    <t>&lt;----Type your ID# and then hit enter.</t>
  </si>
  <si>
    <t>Movie</t>
  </si>
  <si>
    <t> 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</si>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</sst>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_)"/>
    <numFmt numFmtId="178" formatCode="&quot;$&quot;#,##0"/>
  </numFmts>
  <fonts count="20" x14ac:knownFonts="1">
    <font>
      <sz val="12"/>
      <name val="Helv"/>
      <family val="2"/>
    </font>
    <font>
      <b/>
      <sz val="12"/>
      <name val="Helv"/>
      <family val="2"/>
    </font>
    <font>
      <b/>
      <u/>
      <sz val="12"/>
      <name val="Helv"/>
      <family val="2"/>
    </font>
    <font>
      <sz val="12"/>
      <name val="Helv"/>
      <family val="2"/>
    </font>
    <font>
      <sz val="8"/>
      <name val="Helv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50"/>
      <name val="Helv"/>
      <family val="2"/>
    </font>
    <font>
      <b/>
      <sz val="12"/>
      <color indexed="50"/>
      <name val="Helv"/>
      <family val="2"/>
    </font>
    <font>
      <sz val="12"/>
      <color indexed="39"/>
      <name val="Helv"/>
      <family val="2"/>
    </font>
    <font>
      <b/>
      <sz val="12"/>
      <color indexed="39"/>
      <name val="Helv"/>
      <family val="2"/>
    </font>
    <font>
      <b/>
      <sz val="12"/>
      <color indexed="61"/>
      <name val="Helv"/>
      <family val="2"/>
    </font>
    <font>
      <sz val="12"/>
      <color indexed="56"/>
      <name val="Helv"/>
      <family val="2"/>
    </font>
    <font>
      <b/>
      <sz val="12"/>
      <color indexed="56"/>
      <name val="Helv"/>
      <family val="2"/>
    </font>
    <font>
      <b/>
      <u/>
      <sz val="18"/>
      <color indexed="39"/>
      <name val="Helv"/>
      <family val="2"/>
    </font>
    <font>
      <b/>
      <u/>
      <sz val="12"/>
      <color indexed="48"/>
      <name val="Helv"/>
      <family val="2"/>
    </font>
    <font>
      <b/>
      <sz val="9"/>
      <name val="Helv"/>
      <family val="2"/>
    </font>
    <font>
      <b/>
      <sz val="8"/>
      <name val="Helv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176" fontId="0" fillId="0" borderId="0"/>
  </cellStyleXfs>
  <cellXfs count="66">
    <xf numFmtId="176" fontId="0" fillId="0" borderId="0" xfId="0"/>
    <xf numFmtId="176" fontId="0" fillId="0" borderId="0" xfId="0" applyBorder="1"/>
    <xf numFmtId="176" fontId="1" fillId="0" borderId="0" xfId="0" applyFont="1" applyBorder="1"/>
    <xf numFmtId="176" fontId="3" fillId="0" borderId="0" xfId="0" applyFont="1" applyBorder="1"/>
    <xf numFmtId="178" fontId="0" fillId="0" borderId="1" xfId="0" applyNumberFormat="1" applyBorder="1" applyAlignment="1">
      <alignment horizontal="center"/>
    </xf>
    <xf numFmtId="176" fontId="8" fillId="2" borderId="2" xfId="0" applyFont="1" applyFill="1" applyBorder="1"/>
    <xf numFmtId="176" fontId="9" fillId="2" borderId="2" xfId="0" applyFont="1" applyFill="1" applyBorder="1"/>
    <xf numFmtId="176" fontId="9" fillId="2" borderId="3" xfId="0" applyFont="1" applyFill="1" applyBorder="1" applyAlignment="1" applyProtection="1">
      <alignment horizontal="right"/>
    </xf>
    <xf numFmtId="176" fontId="10" fillId="3" borderId="4" xfId="0" applyFont="1" applyFill="1" applyBorder="1"/>
    <xf numFmtId="176" fontId="10" fillId="3" borderId="2" xfId="0" applyFont="1" applyFill="1" applyBorder="1"/>
    <xf numFmtId="176" fontId="11" fillId="3" borderId="2" xfId="0" applyFont="1" applyFill="1" applyBorder="1" applyAlignment="1">
      <alignment horizontal="right"/>
    </xf>
    <xf numFmtId="176" fontId="11" fillId="3" borderId="5" xfId="0" applyFont="1" applyFill="1" applyBorder="1" applyAlignment="1" applyProtection="1">
      <alignment horizontal="right"/>
    </xf>
    <xf numFmtId="176" fontId="11" fillId="3" borderId="3" xfId="0" applyFont="1" applyFill="1" applyBorder="1" applyAlignment="1" applyProtection="1">
      <alignment horizontal="right"/>
    </xf>
    <xf numFmtId="176" fontId="11" fillId="3" borderId="3" xfId="0" applyFont="1" applyFill="1" applyBorder="1" applyAlignment="1">
      <alignment horizontal="right"/>
    </xf>
    <xf numFmtId="176" fontId="13" fillId="4" borderId="4" xfId="0" applyFont="1" applyFill="1" applyBorder="1"/>
    <xf numFmtId="176" fontId="14" fillId="4" borderId="5" xfId="0" applyFont="1" applyFill="1" applyBorder="1"/>
    <xf numFmtId="176" fontId="1" fillId="5" borderId="1" xfId="0" applyFont="1" applyFill="1" applyBorder="1" applyAlignment="1">
      <alignment horizontal="center"/>
    </xf>
    <xf numFmtId="176" fontId="1" fillId="5" borderId="1" xfId="0" applyFont="1" applyFill="1" applyBorder="1"/>
    <xf numFmtId="176" fontId="6" fillId="5" borderId="1" xfId="0" applyFont="1" applyFill="1" applyBorder="1" applyAlignment="1">
      <alignment horizontal="center"/>
    </xf>
    <xf numFmtId="176" fontId="7" fillId="5" borderId="1" xfId="0" applyNumberFormat="1" applyFont="1" applyFill="1" applyBorder="1"/>
    <xf numFmtId="176" fontId="7" fillId="5" borderId="1" xfId="0" applyFont="1" applyFill="1" applyBorder="1"/>
    <xf numFmtId="176" fontId="1" fillId="5" borderId="1" xfId="0" applyNumberFormat="1" applyFont="1" applyFill="1" applyBorder="1"/>
    <xf numFmtId="176" fontId="15" fillId="2" borderId="6" xfId="0" applyFont="1" applyFill="1" applyBorder="1" applyAlignment="1">
      <alignment horizontal="center"/>
    </xf>
    <xf numFmtId="176" fontId="10" fillId="2" borderId="7" xfId="0" applyFont="1" applyFill="1" applyBorder="1"/>
    <xf numFmtId="176" fontId="11" fillId="2" borderId="6" xfId="0" applyFont="1" applyFill="1" applyBorder="1"/>
    <xf numFmtId="176" fontId="1" fillId="6" borderId="0" xfId="0" applyFont="1" applyFill="1" applyBorder="1" applyAlignment="1">
      <alignment horizontal="center"/>
    </xf>
    <xf numFmtId="176" fontId="1" fillId="5" borderId="1" xfId="0" applyFont="1" applyFill="1" applyBorder="1" applyAlignment="1" applyProtection="1">
      <alignment horizontal="center"/>
    </xf>
    <xf numFmtId="176" fontId="15" fillId="2" borderId="6" xfId="0" applyFont="1" applyFill="1" applyBorder="1" applyAlignment="1">
      <alignment horizontal="left"/>
    </xf>
    <xf numFmtId="176" fontId="8" fillId="7" borderId="4" xfId="0" applyFont="1" applyFill="1" applyBorder="1"/>
    <xf numFmtId="176" fontId="8" fillId="7" borderId="2" xfId="0" applyFont="1" applyFill="1" applyBorder="1"/>
    <xf numFmtId="176" fontId="8" fillId="7" borderId="8" xfId="0" applyFont="1" applyFill="1" applyBorder="1"/>
    <xf numFmtId="176" fontId="9" fillId="7" borderId="5" xfId="0" applyFont="1" applyFill="1" applyBorder="1" applyAlignment="1" applyProtection="1">
      <alignment horizontal="right"/>
    </xf>
    <xf numFmtId="176" fontId="9" fillId="7" borderId="3" xfId="0" applyFont="1" applyFill="1" applyBorder="1" applyAlignment="1" applyProtection="1">
      <alignment horizontal="right"/>
    </xf>
    <xf numFmtId="176" fontId="9" fillId="7" borderId="9" xfId="0" applyFont="1" applyFill="1" applyBorder="1" applyAlignment="1" applyProtection="1">
      <alignment horizontal="right"/>
    </xf>
    <xf numFmtId="176" fontId="9" fillId="7" borderId="2" xfId="0" applyFont="1" applyFill="1" applyBorder="1"/>
    <xf numFmtId="176" fontId="11" fillId="3" borderId="2" xfId="0" applyFont="1" applyFill="1" applyBorder="1"/>
    <xf numFmtId="176" fontId="5" fillId="5" borderId="1" xfId="0" applyFont="1" applyFill="1" applyBorder="1" applyAlignment="1">
      <alignment horizontal="right"/>
    </xf>
    <xf numFmtId="176" fontId="1" fillId="6" borderId="3" xfId="0" applyFont="1" applyFill="1" applyBorder="1" applyAlignment="1">
      <alignment horizontal="center"/>
    </xf>
    <xf numFmtId="176" fontId="1" fillId="6" borderId="0" xfId="0" applyFont="1" applyFill="1" applyBorder="1" applyAlignment="1">
      <alignment horizontal="right"/>
    </xf>
    <xf numFmtId="176" fontId="1" fillId="0" borderId="10" xfId="0" applyFont="1" applyBorder="1" applyAlignment="1">
      <alignment horizontal="center"/>
    </xf>
    <xf numFmtId="176" fontId="0" fillId="6" borderId="4" xfId="0" applyFill="1" applyBorder="1"/>
    <xf numFmtId="176" fontId="0" fillId="6" borderId="2" xfId="0" applyFill="1" applyBorder="1"/>
    <xf numFmtId="176" fontId="0" fillId="6" borderId="8" xfId="0" applyFill="1" applyBorder="1"/>
    <xf numFmtId="176" fontId="0" fillId="6" borderId="11" xfId="0" applyFill="1" applyBorder="1"/>
    <xf numFmtId="176" fontId="0" fillId="6" borderId="0" xfId="0" applyFill="1" applyBorder="1"/>
    <xf numFmtId="176" fontId="0" fillId="6" borderId="12" xfId="0" applyFill="1" applyBorder="1"/>
    <xf numFmtId="176" fontId="1" fillId="6" borderId="11" xfId="0" applyFont="1" applyFill="1" applyBorder="1"/>
    <xf numFmtId="176" fontId="1" fillId="6" borderId="0" xfId="0" quotePrefix="1" applyFont="1" applyFill="1" applyBorder="1"/>
    <xf numFmtId="176" fontId="4" fillId="6" borderId="11" xfId="0" applyFont="1" applyFill="1" applyBorder="1"/>
    <xf numFmtId="176" fontId="16" fillId="2" borderId="0" xfId="0" applyFont="1" applyFill="1" applyBorder="1" applyAlignment="1">
      <alignment horizontal="left"/>
    </xf>
    <xf numFmtId="176" fontId="2" fillId="6" borderId="0" xfId="0" applyFont="1" applyFill="1" applyBorder="1" applyAlignment="1">
      <alignment horizontal="center"/>
    </xf>
    <xf numFmtId="176" fontId="16" fillId="2" borderId="0" xfId="0" applyFont="1" applyFill="1" applyBorder="1"/>
    <xf numFmtId="176" fontId="1" fillId="6" borderId="11" xfId="0" applyFont="1" applyFill="1" applyBorder="1" applyAlignment="1">
      <alignment horizontal="right"/>
    </xf>
    <xf numFmtId="176" fontId="1" fillId="6" borderId="0" xfId="0" applyFont="1" applyFill="1" applyBorder="1"/>
    <xf numFmtId="176" fontId="0" fillId="6" borderId="5" xfId="0" applyFill="1" applyBorder="1"/>
    <xf numFmtId="176" fontId="0" fillId="6" borderId="3" xfId="0" applyFill="1" applyBorder="1"/>
    <xf numFmtId="176" fontId="0" fillId="6" borderId="9" xfId="0" applyFill="1" applyBorder="1"/>
    <xf numFmtId="176" fontId="0" fillId="0" borderId="1" xfId="0" applyBorder="1"/>
    <xf numFmtId="176" fontId="12" fillId="8" borderId="4" xfId="0" applyFont="1" applyFill="1" applyBorder="1" applyAlignment="1">
      <alignment horizontal="left"/>
    </xf>
    <xf numFmtId="176" fontId="12" fillId="8" borderId="5" xfId="0" applyFont="1" applyFill="1" applyBorder="1" applyAlignment="1">
      <alignment horizontal="left"/>
    </xf>
    <xf numFmtId="176" fontId="17" fillId="0" borderId="0" xfId="0" applyFont="1"/>
    <xf numFmtId="176" fontId="18" fillId="0" borderId="0" xfId="0" applyFont="1" applyFill="1" applyBorder="1" applyAlignment="1">
      <alignment horizontal="left"/>
    </xf>
    <xf numFmtId="176" fontId="3" fillId="5" borderId="1" xfId="0" applyNumberFormat="1" applyFont="1" applyFill="1" applyBorder="1"/>
    <xf numFmtId="176" fontId="3" fillId="5" borderId="1" xfId="0" applyFont="1" applyFill="1" applyBorder="1"/>
    <xf numFmtId="176" fontId="0" fillId="5" borderId="1" xfId="0" applyFill="1" applyBorder="1"/>
    <xf numFmtId="176" fontId="19" fillId="0" borderId="0" xfId="0" applyFont="1" applyAlignment="1">
      <alignment vertical="top" wrapText="1"/>
    </xf>
  </cellXfs>
  <cellStyles count="1">
    <cellStyle name="Normal" xfId="0" builtinId="0"/>
  </cellStyles>
  <dxfs count="6"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3" sqref="B3"/>
    </sheetView>
  </sheetViews>
  <sheetFormatPr defaultRowHeight="15.6" x14ac:dyDescent="0.3"/>
  <cols>
    <col min="1" max="1" width="21" customWidth="1"/>
    <col min="2" max="2" width="14" customWidth="1"/>
    <col min="3" max="3" width="10.54296875" customWidth="1"/>
    <col min="4" max="4" width="10.6328125" customWidth="1"/>
    <col min="5" max="5" width="4.453125" customWidth="1"/>
    <col min="6" max="6" width="14.08984375" customWidth="1"/>
    <col min="7" max="7" width="10.6328125" customWidth="1"/>
    <col min="8" max="8" width="10.08984375" customWidth="1"/>
    <col min="9" max="9" width="3.81640625" customWidth="1"/>
  </cols>
  <sheetData>
    <row r="1" spans="1:9" ht="27" customHeight="1" x14ac:dyDescent="0.4">
      <c r="A1" s="40"/>
      <c r="B1" s="24"/>
      <c r="C1" s="27" t="s">
        <v>28</v>
      </c>
      <c r="D1" s="22"/>
      <c r="E1" s="22"/>
      <c r="F1" s="23"/>
      <c r="G1" s="41"/>
      <c r="H1" s="41"/>
      <c r="I1" s="42"/>
    </row>
    <row r="2" spans="1:9" x14ac:dyDescent="0.3">
      <c r="A2" s="43"/>
      <c r="B2" s="44"/>
      <c r="C2" s="44"/>
      <c r="D2" s="44"/>
      <c r="E2" s="44"/>
      <c r="F2" s="44"/>
      <c r="G2" s="44"/>
      <c r="H2" s="44"/>
      <c r="I2" s="45"/>
    </row>
    <row r="3" spans="1:9" x14ac:dyDescent="0.3">
      <c r="A3" s="46" t="s">
        <v>32</v>
      </c>
      <c r="B3" s="57">
        <v>0</v>
      </c>
      <c r="C3" s="47" t="s">
        <v>41</v>
      </c>
      <c r="D3" s="47"/>
      <c r="E3" s="47"/>
      <c r="F3" s="44"/>
      <c r="G3" s="44"/>
      <c r="H3" s="44"/>
      <c r="I3" s="45"/>
    </row>
    <row r="4" spans="1:9" x14ac:dyDescent="0.3">
      <c r="A4" s="48"/>
      <c r="B4" s="44"/>
      <c r="C4" s="44"/>
      <c r="D4" s="44"/>
      <c r="E4" s="44"/>
      <c r="F4" s="44"/>
      <c r="G4" s="44"/>
      <c r="H4" s="44"/>
      <c r="I4" s="45"/>
    </row>
    <row r="5" spans="1:9" x14ac:dyDescent="0.3">
      <c r="A5" s="43"/>
      <c r="B5" s="49" t="s">
        <v>29</v>
      </c>
      <c r="C5" s="50"/>
      <c r="D5" s="50"/>
      <c r="E5" s="44"/>
      <c r="F5" s="51" t="s">
        <v>9</v>
      </c>
      <c r="G5" s="44"/>
      <c r="H5" s="44"/>
      <c r="I5" s="45"/>
    </row>
    <row r="6" spans="1:9" x14ac:dyDescent="0.3">
      <c r="A6" s="52" t="s">
        <v>18</v>
      </c>
      <c r="B6" s="4" t="e">
        <f>VLOOKUP($B$3,Spring2004!$S$25:'Spring2004'!T337,2,FALSE)</f>
        <v>#N/A</v>
      </c>
      <c r="C6" s="44"/>
      <c r="D6" s="44"/>
      <c r="E6" s="44"/>
      <c r="F6" s="4">
        <f>Spring2004!T337</f>
        <v>322790.02942939667</v>
      </c>
      <c r="G6" s="44"/>
      <c r="H6" s="44"/>
      <c r="I6" s="45"/>
    </row>
    <row r="7" spans="1:9" x14ac:dyDescent="0.3">
      <c r="A7" s="52" t="s">
        <v>11</v>
      </c>
      <c r="B7" s="39" t="e">
        <f>VLOOKUP(B6,Spring2004!$S$1:'Spring2004'!$T$9, 2)</f>
        <v>#N/A</v>
      </c>
      <c r="C7" s="53"/>
      <c r="D7" s="38"/>
      <c r="E7" s="53"/>
      <c r="F7" s="39" t="str">
        <f>VLOOKUP(F6,Spring2004!$S$1:'Spring2004'!$T$9, 2)</f>
        <v xml:space="preserve">      B+</v>
      </c>
      <c r="G7" s="44"/>
      <c r="H7" s="44"/>
      <c r="I7" s="45"/>
    </row>
    <row r="8" spans="1:9" x14ac:dyDescent="0.3">
      <c r="A8" s="52"/>
      <c r="B8" s="38"/>
      <c r="C8" s="38"/>
      <c r="D8" s="38"/>
      <c r="E8" s="38"/>
      <c r="F8" s="38"/>
      <c r="G8" s="44"/>
      <c r="H8" s="44"/>
      <c r="I8" s="45"/>
    </row>
    <row r="9" spans="1:9" x14ac:dyDescent="0.3">
      <c r="A9" s="52"/>
      <c r="B9" s="37" t="s">
        <v>30</v>
      </c>
      <c r="C9" s="25" t="s">
        <v>31</v>
      </c>
      <c r="D9" s="25" t="s">
        <v>36</v>
      </c>
      <c r="E9" s="44"/>
      <c r="F9" s="37" t="s">
        <v>30</v>
      </c>
      <c r="G9" s="25" t="s">
        <v>31</v>
      </c>
      <c r="H9" s="25" t="s">
        <v>36</v>
      </c>
      <c r="I9" s="45"/>
    </row>
    <row r="10" spans="1:9" x14ac:dyDescent="0.3">
      <c r="A10" s="52" t="s">
        <v>13</v>
      </c>
      <c r="B10" s="4" t="e">
        <f>VLOOKUP($B$3,Spring2004!$S$25:'Spring2004'!AH337,5,FALSE)</f>
        <v>#N/A</v>
      </c>
      <c r="C10" s="4" t="e">
        <f>VLOOKUP($B$3,Spring2004!$S$25:'Spring2004'!AH337,6,FALSE)</f>
        <v>#N/A</v>
      </c>
      <c r="D10" s="4" t="e">
        <f>VLOOKUP($B$3,Spring2004!$S$25:'Spring2004'!AH337,7,FALSE)</f>
        <v>#N/A</v>
      </c>
      <c r="E10" s="44"/>
      <c r="F10" s="4">
        <f>Spring2004!W337</f>
        <v>147115.75562700964</v>
      </c>
      <c r="G10" s="4">
        <f>Spring2004!X337</f>
        <v>16035.714285714286</v>
      </c>
      <c r="H10" s="4">
        <f>Spring2004!Y337</f>
        <v>153612.54019292604</v>
      </c>
      <c r="I10" s="45"/>
    </row>
    <row r="11" spans="1:9" x14ac:dyDescent="0.3">
      <c r="A11" s="52" t="s">
        <v>12</v>
      </c>
      <c r="B11" s="4" t="e">
        <f>VLOOKUP($B$3,Spring2004!$S$25:'Spring2004'!AH337,9,FALSE)</f>
        <v>#N/A</v>
      </c>
      <c r="C11" s="4" t="e">
        <f>VLOOKUP($B$3,Spring2004!$S$25:'Spring2004'!AH337,10,FALSE)</f>
        <v>#N/A</v>
      </c>
      <c r="D11" s="4" t="e">
        <f>VLOOKUP($B$3,Spring2004!$S$25:'Spring2004'!AH337,11,FALSE)</f>
        <v>#N/A</v>
      </c>
      <c r="E11" s="44"/>
      <c r="F11" s="4">
        <f>Spring2004!AA337</f>
        <v>136861.01694915254</v>
      </c>
      <c r="G11" s="4">
        <f>Spring2004!AB337</f>
        <v>16027.631578947368</v>
      </c>
      <c r="H11" s="4">
        <f>Spring2004!AC337</f>
        <v>145119.32203389829</v>
      </c>
      <c r="I11" s="45"/>
    </row>
    <row r="12" spans="1:9" x14ac:dyDescent="0.3">
      <c r="A12" s="52" t="s">
        <v>14</v>
      </c>
      <c r="B12" s="4" t="e">
        <f>VLOOKUP($B$3,Spring2004!$S$25:'Spring2004'!AH337,13,FALSE)</f>
        <v>#N/A</v>
      </c>
      <c r="C12" s="4" t="e">
        <f>VLOOKUP($B$3,Spring2004!$S$25:'Spring2004'!AH337,14,FALSE)</f>
        <v>#N/A</v>
      </c>
      <c r="D12" s="4" t="e">
        <f>VLOOKUP($B$3,Spring2004!$S$25:'Spring2004'!AH337,12,FALSE)</f>
        <v>#N/A</v>
      </c>
      <c r="E12" s="44"/>
      <c r="F12" s="4">
        <f>Spring2004!AD337</f>
        <v>0</v>
      </c>
      <c r="G12" s="4">
        <f>Spring2004!AE337</f>
        <v>0</v>
      </c>
      <c r="H12" s="4">
        <f>Spring2004!AF337</f>
        <v>0</v>
      </c>
      <c r="I12" s="45"/>
    </row>
    <row r="13" spans="1:9" x14ac:dyDescent="0.3">
      <c r="A13" s="52" t="s">
        <v>15</v>
      </c>
      <c r="B13" s="4" t="e">
        <f>VLOOKUP($B$3,Spring2004!$S$25:'Spring2004'!AH337,13,FALSE)</f>
        <v>#N/A</v>
      </c>
      <c r="C13" s="44"/>
      <c r="D13" s="44"/>
      <c r="E13" s="44"/>
      <c r="F13" s="4">
        <f>Spring2004!AG337</f>
        <v>0</v>
      </c>
      <c r="G13" s="44"/>
      <c r="H13" s="44"/>
      <c r="I13" s="45"/>
    </row>
    <row r="14" spans="1:9" x14ac:dyDescent="0.3">
      <c r="A14" s="52"/>
      <c r="B14" s="44"/>
      <c r="C14" s="44"/>
      <c r="D14" s="44"/>
      <c r="E14" s="44"/>
      <c r="F14" s="44"/>
      <c r="G14" s="44"/>
      <c r="H14" s="44"/>
      <c r="I14" s="45"/>
    </row>
    <row r="15" spans="1:9" x14ac:dyDescent="0.3">
      <c r="A15" s="52" t="s">
        <v>16</v>
      </c>
      <c r="B15" s="4" t="e">
        <f>VLOOKUP($B$3,Spring2004!$S$25:'Spring2004'!AH337,14,FALSE)</f>
        <v>#N/A</v>
      </c>
      <c r="C15" s="44"/>
      <c r="D15" s="44"/>
      <c r="E15" s="38" t="s">
        <v>16</v>
      </c>
      <c r="F15" s="4">
        <f>Spring2004!AH337</f>
        <v>0</v>
      </c>
      <c r="G15" s="44"/>
      <c r="H15" s="44"/>
      <c r="I15" s="45"/>
    </row>
    <row r="16" spans="1:9" x14ac:dyDescent="0.3">
      <c r="A16" s="52"/>
      <c r="B16" s="44"/>
      <c r="C16" s="44"/>
      <c r="D16" s="44"/>
      <c r="E16" s="44"/>
      <c r="F16" s="44"/>
      <c r="G16" s="44"/>
      <c r="H16" s="44"/>
      <c r="I16" s="45"/>
    </row>
    <row r="17" spans="1:9" x14ac:dyDescent="0.3">
      <c r="A17" s="52" t="s">
        <v>17</v>
      </c>
      <c r="B17" s="4" t="e">
        <f>VLOOKUP($B$3,Spring2004!$S$25:'Spring2004'!AH337,3,FALSE)</f>
        <v>#N/A</v>
      </c>
      <c r="C17" s="44"/>
      <c r="D17" s="44"/>
      <c r="E17" s="38" t="s">
        <v>17</v>
      </c>
      <c r="F17" s="4">
        <f>Spring2004!U337</f>
        <v>24058.167202572346</v>
      </c>
      <c r="G17" s="44"/>
      <c r="H17" s="44"/>
      <c r="I17" s="45"/>
    </row>
    <row r="18" spans="1:9" x14ac:dyDescent="0.3">
      <c r="A18" s="54"/>
      <c r="B18" s="55"/>
      <c r="C18" s="55"/>
      <c r="D18" s="55"/>
      <c r="E18" s="55"/>
      <c r="F18" s="55"/>
      <c r="G18" s="55"/>
      <c r="H18" s="55"/>
      <c r="I18" s="56"/>
    </row>
    <row r="19" spans="1:9" x14ac:dyDescent="0.3">
      <c r="A19" s="60" t="s">
        <v>10</v>
      </c>
    </row>
    <row r="20" spans="1:9" x14ac:dyDescent="0.3">
      <c r="A20" s="61" t="s">
        <v>39</v>
      </c>
    </row>
  </sheetData>
  <phoneticPr fontId="4" type="noConversion"/>
  <conditionalFormatting sqref="B6">
    <cfRule type="expression" dxfId="5" priority="1" stopIfTrue="1">
      <formula>B6-F6&gt;0</formula>
    </cfRule>
    <cfRule type="expression" dxfId="4" priority="2" stopIfTrue="1">
      <formula>B6-F6&lt;0</formula>
    </cfRule>
  </conditionalFormatting>
  <conditionalFormatting sqref="B10:B13 D11:D12 B17 C10:D10 C12 B15">
    <cfRule type="expression" dxfId="3" priority="3" stopIfTrue="1">
      <formula>B10-F10&gt;0</formula>
    </cfRule>
    <cfRule type="expression" dxfId="2" priority="4" stopIfTrue="1">
      <formula>B10-F10&lt;0</formula>
    </cfRule>
  </conditionalFormatting>
  <conditionalFormatting sqref="C11">
    <cfRule type="expression" dxfId="1" priority="5" stopIfTrue="1">
      <formula>C11-G11&gt;0</formula>
    </cfRule>
    <cfRule type="expression" dxfId="0" priority="6" stopIfTrue="1">
      <formula>C10-G11&lt;0</formula>
    </cfRule>
  </conditionalFormatting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324" transitionEvaluation="1" codeName="Sheet1">
    <pageSetUpPr fitToPage="1"/>
  </sheetPr>
  <dimension ref="A1:AX338"/>
  <sheetViews>
    <sheetView topLeftCell="A23" zoomScaleNormal="100" workbookViewId="0">
      <pane xSplit="1" ySplit="2" topLeftCell="B324" activePane="bottomRight" state="frozen"/>
      <selection activeCell="A23" sqref="A23"/>
      <selection pane="topRight" activeCell="B23" sqref="B23"/>
      <selection pane="bottomLeft" activeCell="A25" sqref="A25"/>
      <selection pane="bottomRight" activeCell="A23" sqref="A23:IV338"/>
    </sheetView>
  </sheetViews>
  <sheetFormatPr defaultColWidth="8.81640625" defaultRowHeight="14.1" customHeight="1" x14ac:dyDescent="0.3"/>
  <cols>
    <col min="1" max="1" width="6.08984375" style="1" customWidth="1"/>
    <col min="2" max="2" width="6.1796875" style="1" customWidth="1"/>
    <col min="3" max="3" width="6" style="1" customWidth="1"/>
    <col min="4" max="10" width="6.1796875" style="1" customWidth="1"/>
    <col min="11" max="11" width="5.6328125" style="1" customWidth="1"/>
    <col min="12" max="12" width="5.54296875" style="1" customWidth="1"/>
    <col min="13" max="13" width="5.81640625" style="1" customWidth="1"/>
    <col min="14" max="14" width="6.36328125" style="1" customWidth="1"/>
    <col min="15" max="15" width="5.54296875" style="1" customWidth="1"/>
    <col min="16" max="16" width="5.6328125" style="1" customWidth="1"/>
    <col min="17" max="17" width="5.36328125" style="1" customWidth="1"/>
    <col min="18" max="18" width="7.90625" style="1" customWidth="1"/>
    <col min="19" max="19" width="12.81640625" style="1" customWidth="1"/>
    <col min="20" max="20" width="8.81640625" style="1"/>
    <col min="21" max="21" width="8.36328125" style="1" customWidth="1"/>
    <col min="22" max="22" width="5.1796875" style="1" customWidth="1"/>
    <col min="23" max="25" width="8.90625" style="1" customWidth="1"/>
    <col min="26" max="26" width="4.81640625" style="1" customWidth="1"/>
    <col min="27" max="29" width="8.81640625" style="1"/>
    <col min="30" max="33" width="8.6328125" style="1" customWidth="1"/>
    <col min="34" max="16384" width="8.81640625" style="1"/>
  </cols>
  <sheetData>
    <row r="1" spans="2:30" ht="14.1" customHeight="1" x14ac:dyDescent="0.3">
      <c r="S1" s="1">
        <v>0</v>
      </c>
      <c r="T1" s="1" t="s">
        <v>19</v>
      </c>
    </row>
    <row r="2" spans="2:30" ht="14.1" customHeight="1" x14ac:dyDescent="0.3">
      <c r="B2" s="2"/>
      <c r="C2" s="2"/>
      <c r="S2" s="1">
        <f>0.58*AD3</f>
        <v>208800</v>
      </c>
      <c r="T2" s="1" t="s">
        <v>20</v>
      </c>
    </row>
    <row r="3" spans="2:30" ht="14.1" customHeight="1" x14ac:dyDescent="0.3">
      <c r="B3" s="2"/>
      <c r="C3" s="2"/>
      <c r="S3" s="1">
        <f>0.68*AD3</f>
        <v>244800.00000000003</v>
      </c>
      <c r="T3" s="1" t="s">
        <v>21</v>
      </c>
      <c r="AD3" s="1">
        <v>360000</v>
      </c>
    </row>
    <row r="4" spans="2:30" ht="14.25" customHeight="1" x14ac:dyDescent="0.3">
      <c r="S4" s="1">
        <f>0.76*AD3</f>
        <v>273600</v>
      </c>
      <c r="T4" s="1" t="s">
        <v>22</v>
      </c>
    </row>
    <row r="5" spans="2:30" ht="15" customHeight="1" x14ac:dyDescent="0.3">
      <c r="S5" s="1">
        <f>0.8*AD3</f>
        <v>288000</v>
      </c>
      <c r="T5" s="1" t="s">
        <v>23</v>
      </c>
    </row>
    <row r="6" spans="2:30" ht="14.1" customHeight="1" x14ac:dyDescent="0.3">
      <c r="S6" s="1">
        <f>0.82*AD3</f>
        <v>295200</v>
      </c>
      <c r="T6" s="1" t="s">
        <v>24</v>
      </c>
    </row>
    <row r="7" spans="2:30" ht="14.1" customHeight="1" x14ac:dyDescent="0.3">
      <c r="S7" s="1">
        <f>0.86*AD3</f>
        <v>309600</v>
      </c>
      <c r="T7" s="1" t="s">
        <v>25</v>
      </c>
    </row>
    <row r="8" spans="2:30" ht="14.1" customHeight="1" x14ac:dyDescent="0.3">
      <c r="S8" s="1">
        <f>0.9*AD3</f>
        <v>324000</v>
      </c>
      <c r="T8" s="1" t="s">
        <v>26</v>
      </c>
    </row>
    <row r="9" spans="2:30" ht="14.1" customHeight="1" x14ac:dyDescent="0.3">
      <c r="S9" s="1">
        <f>0.93*AD3</f>
        <v>334800</v>
      </c>
      <c r="T9" s="1" t="s">
        <v>27</v>
      </c>
    </row>
    <row r="10" spans="2:30" ht="14.25" customHeight="1" x14ac:dyDescent="0.3">
      <c r="S10"/>
      <c r="T10"/>
      <c r="U10"/>
      <c r="V10"/>
    </row>
    <row r="11" spans="2:30" ht="14.25" customHeight="1" x14ac:dyDescent="0.3">
      <c r="S11"/>
      <c r="T11"/>
      <c r="U11"/>
      <c r="V11"/>
    </row>
    <row r="12" spans="2:30" ht="14.25" customHeight="1" x14ac:dyDescent="0.3">
      <c r="S12"/>
      <c r="T12"/>
      <c r="U12"/>
      <c r="V12"/>
    </row>
    <row r="13" spans="2:30" ht="14.25" customHeight="1" x14ac:dyDescent="0.3"/>
    <row r="14" spans="2:30" ht="14.25" customHeight="1" x14ac:dyDescent="0.3"/>
    <row r="15" spans="2:30" ht="14.25" customHeight="1" x14ac:dyDescent="0.3"/>
    <row r="16" spans="2:30" ht="14.25" customHeight="1" x14ac:dyDescent="0.3"/>
    <row r="17" spans="1:50" ht="15" customHeight="1" x14ac:dyDescent="0.3"/>
    <row r="18" spans="1:50" ht="14.25" customHeight="1" x14ac:dyDescent="0.3">
      <c r="S18"/>
    </row>
    <row r="19" spans="1:50" ht="14.25" customHeight="1" x14ac:dyDescent="0.3"/>
    <row r="20" spans="1:50" ht="14.25" customHeight="1" x14ac:dyDescent="0.3"/>
    <row r="21" spans="1:50" ht="15.6" x14ac:dyDescent="0.3"/>
    <row r="23" spans="1:50" ht="13.5" hidden="1" customHeight="1" x14ac:dyDescent="0.3">
      <c r="A23" s="5"/>
      <c r="B23" s="6" t="s">
        <v>38</v>
      </c>
      <c r="C23" s="6"/>
      <c r="D23" s="28"/>
      <c r="E23" s="34" t="s">
        <v>37</v>
      </c>
      <c r="F23" s="29"/>
      <c r="G23" s="29"/>
      <c r="H23" s="29"/>
      <c r="I23" s="29"/>
      <c r="J23" s="30"/>
      <c r="K23" s="8"/>
      <c r="L23" s="35" t="s">
        <v>0</v>
      </c>
      <c r="M23" s="10"/>
      <c r="N23" s="10"/>
      <c r="O23" s="9"/>
      <c r="P23" s="9"/>
      <c r="Q23" s="9"/>
      <c r="R23" s="58" t="s">
        <v>42</v>
      </c>
      <c r="S23" s="14"/>
      <c r="T23" s="16" t="s">
        <v>2</v>
      </c>
      <c r="U23" s="16" t="s">
        <v>5</v>
      </c>
      <c r="V23" s="16"/>
      <c r="W23" s="16" t="s">
        <v>33</v>
      </c>
      <c r="X23" s="16" t="s">
        <v>33</v>
      </c>
      <c r="Y23" s="16" t="s">
        <v>33</v>
      </c>
      <c r="Z23" s="16"/>
      <c r="AA23" s="16" t="s">
        <v>34</v>
      </c>
      <c r="AB23" s="16" t="s">
        <v>34</v>
      </c>
      <c r="AC23" s="16" t="s">
        <v>34</v>
      </c>
      <c r="AD23" s="16" t="s">
        <v>35</v>
      </c>
      <c r="AE23" s="16" t="s">
        <v>35</v>
      </c>
      <c r="AF23" s="16" t="s">
        <v>35</v>
      </c>
      <c r="AG23" s="17"/>
      <c r="AH23" s="16" t="s">
        <v>7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4.1" hidden="1" customHeight="1" x14ac:dyDescent="0.3">
      <c r="A24" s="7">
        <v>1</v>
      </c>
      <c r="B24" s="7">
        <v>2</v>
      </c>
      <c r="C24" s="7">
        <v>3</v>
      </c>
      <c r="D24" s="31">
        <v>1</v>
      </c>
      <c r="E24" s="32">
        <v>2</v>
      </c>
      <c r="F24" s="32">
        <v>3</v>
      </c>
      <c r="G24" s="32">
        <v>4</v>
      </c>
      <c r="H24" s="32">
        <v>5</v>
      </c>
      <c r="I24" s="32">
        <v>6</v>
      </c>
      <c r="J24" s="33">
        <v>7</v>
      </c>
      <c r="K24" s="11">
        <v>1</v>
      </c>
      <c r="L24" s="12">
        <v>2</v>
      </c>
      <c r="M24" s="13">
        <v>3</v>
      </c>
      <c r="N24" s="13">
        <v>4</v>
      </c>
      <c r="O24" s="13">
        <v>5</v>
      </c>
      <c r="P24" s="13">
        <v>6</v>
      </c>
      <c r="Q24" s="13">
        <v>7</v>
      </c>
      <c r="R24" s="59" t="s">
        <v>7</v>
      </c>
      <c r="S24" s="15" t="s">
        <v>4</v>
      </c>
      <c r="T24" s="16" t="s">
        <v>1</v>
      </c>
      <c r="U24" s="16" t="s">
        <v>6</v>
      </c>
      <c r="V24" s="16"/>
      <c r="W24" s="26" t="s">
        <v>40</v>
      </c>
      <c r="X24" s="26" t="s">
        <v>31</v>
      </c>
      <c r="Y24" s="26" t="s">
        <v>36</v>
      </c>
      <c r="Z24" s="26"/>
      <c r="AA24" s="26" t="s">
        <v>40</v>
      </c>
      <c r="AB24" s="26" t="s">
        <v>31</v>
      </c>
      <c r="AC24" s="26" t="s">
        <v>36</v>
      </c>
      <c r="AD24" s="26" t="s">
        <v>40</v>
      </c>
      <c r="AE24" s="26" t="s">
        <v>31</v>
      </c>
      <c r="AF24" s="26" t="s">
        <v>36</v>
      </c>
      <c r="AG24" s="16" t="s">
        <v>3</v>
      </c>
      <c r="AH24" s="18" t="s">
        <v>8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4.1" hidden="1" customHeight="1" x14ac:dyDescent="0.3">
      <c r="A25">
        <v>4000</v>
      </c>
      <c r="B25">
        <v>4500</v>
      </c>
      <c r="C25">
        <v>0</v>
      </c>
      <c r="D25">
        <v>5000</v>
      </c>
      <c r="E25">
        <v>2400</v>
      </c>
      <c r="F25">
        <v>1500</v>
      </c>
      <c r="G25">
        <v>0</v>
      </c>
      <c r="H25">
        <v>0</v>
      </c>
      <c r="I25">
        <v>0</v>
      </c>
      <c r="J25">
        <v>0</v>
      </c>
      <c r="K25">
        <v>2500</v>
      </c>
      <c r="L25">
        <v>2500</v>
      </c>
      <c r="M25">
        <v>1000</v>
      </c>
      <c r="N25">
        <v>5000</v>
      </c>
      <c r="O25">
        <v>0</v>
      </c>
      <c r="P25">
        <v>0</v>
      </c>
      <c r="Q25">
        <v>0</v>
      </c>
      <c r="R25">
        <v>0</v>
      </c>
      <c r="S25">
        <v>232296251</v>
      </c>
      <c r="T25" s="19">
        <f t="shared" ref="T25:T88" si="0" xml:space="preserve"> SUM(U25, Y25, AC25, AF25, AG25, AH25)</f>
        <v>353600</v>
      </c>
      <c r="U25" s="20">
        <f>SUM(A25:R25)</f>
        <v>28400</v>
      </c>
      <c r="V25">
        <v>23</v>
      </c>
      <c r="W25" s="64">
        <f>(V25+2.5)*6000</f>
        <v>153000</v>
      </c>
      <c r="X25" s="20">
        <v>18000</v>
      </c>
      <c r="Y25" s="64">
        <f>W25+X25</f>
        <v>171000</v>
      </c>
      <c r="Z25">
        <v>21</v>
      </c>
      <c r="AA25" s="20">
        <f>(Z25+2)*6000</f>
        <v>138000</v>
      </c>
      <c r="AB25" s="20">
        <v>16200</v>
      </c>
      <c r="AC25" s="20">
        <f>SUM(AA25:AB25)</f>
        <v>154200</v>
      </c>
      <c r="AD25" s="20">
        <v>0</v>
      </c>
      <c r="AE25" s="20">
        <v>0</v>
      </c>
      <c r="AF25" s="20">
        <f>SUM(AD25:AE25)</f>
        <v>0</v>
      </c>
      <c r="AG25" s="20">
        <v>0</v>
      </c>
      <c r="AH25" s="36">
        <v>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4.1" hidden="1" customHeight="1" x14ac:dyDescent="0.3">
      <c r="A26">
        <v>3000</v>
      </c>
      <c r="B26">
        <v>5000</v>
      </c>
      <c r="C26">
        <v>0</v>
      </c>
      <c r="D26">
        <v>0</v>
      </c>
      <c r="E26">
        <v>0</v>
      </c>
      <c r="F26">
        <v>3000</v>
      </c>
      <c r="G26">
        <v>1550</v>
      </c>
      <c r="H26">
        <v>0</v>
      </c>
      <c r="I26">
        <v>0</v>
      </c>
      <c r="J26">
        <v>0</v>
      </c>
      <c r="K26">
        <v>2500</v>
      </c>
      <c r="L26">
        <v>2500</v>
      </c>
      <c r="M26">
        <v>1000</v>
      </c>
      <c r="N26">
        <v>5000</v>
      </c>
      <c r="O26">
        <v>0</v>
      </c>
      <c r="P26">
        <v>0</v>
      </c>
      <c r="Q26">
        <v>0</v>
      </c>
      <c r="R26">
        <v>0</v>
      </c>
      <c r="S26">
        <v>198741859</v>
      </c>
      <c r="T26" s="19">
        <f t="shared" si="0"/>
        <v>231150</v>
      </c>
      <c r="U26" s="20">
        <f t="shared" ref="U26:U89" si="1">SUM(A26:R26)</f>
        <v>23550</v>
      </c>
      <c r="V26">
        <v>11</v>
      </c>
      <c r="W26" s="64">
        <f t="shared" ref="W26:W54" si="2">(V26+2.5)*6000</f>
        <v>81000</v>
      </c>
      <c r="X26" s="20">
        <v>16200</v>
      </c>
      <c r="Y26" s="64">
        <f t="shared" ref="Y26:Y89" si="3">W26+X26</f>
        <v>97200</v>
      </c>
      <c r="Z26">
        <v>14</v>
      </c>
      <c r="AA26" s="20">
        <f t="shared" ref="AA26:AA89" si="4">(Z26+2)*6000</f>
        <v>96000</v>
      </c>
      <c r="AB26" s="20">
        <v>14400</v>
      </c>
      <c r="AC26" s="20">
        <f t="shared" ref="AC26:AC89" si="5">SUM(AA26:AB26)</f>
        <v>110400</v>
      </c>
      <c r="AD26" s="20">
        <v>0</v>
      </c>
      <c r="AE26" s="20">
        <v>0</v>
      </c>
      <c r="AF26" s="20">
        <f t="shared" ref="AF26:AF89" si="6">SUM(AD26:AE26)</f>
        <v>0</v>
      </c>
      <c r="AG26" s="20">
        <v>0</v>
      </c>
      <c r="AH26" s="36">
        <v>0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4.1" hidden="1" customHeight="1" x14ac:dyDescent="0.3">
      <c r="A27">
        <v>0</v>
      </c>
      <c r="B27">
        <v>4500</v>
      </c>
      <c r="C27">
        <v>0</v>
      </c>
      <c r="D27">
        <v>5000</v>
      </c>
      <c r="E27">
        <v>2400</v>
      </c>
      <c r="F27">
        <v>2500</v>
      </c>
      <c r="G27">
        <v>1650</v>
      </c>
      <c r="H27">
        <v>0</v>
      </c>
      <c r="I27">
        <v>0</v>
      </c>
      <c r="J27">
        <v>0</v>
      </c>
      <c r="K27">
        <v>2500</v>
      </c>
      <c r="L27">
        <v>2500</v>
      </c>
      <c r="M27">
        <v>1000</v>
      </c>
      <c r="N27">
        <v>5000</v>
      </c>
      <c r="O27">
        <v>0</v>
      </c>
      <c r="P27">
        <v>0</v>
      </c>
      <c r="Q27">
        <v>0</v>
      </c>
      <c r="R27">
        <v>0</v>
      </c>
      <c r="S27">
        <v>235279046</v>
      </c>
      <c r="T27" s="19">
        <f t="shared" si="0"/>
        <v>336050</v>
      </c>
      <c r="U27" s="20">
        <f t="shared" si="1"/>
        <v>27050</v>
      </c>
      <c r="V27">
        <v>20</v>
      </c>
      <c r="W27" s="64">
        <f t="shared" si="2"/>
        <v>135000</v>
      </c>
      <c r="X27" s="20"/>
      <c r="Y27" s="64">
        <f t="shared" si="3"/>
        <v>135000</v>
      </c>
      <c r="Z27">
        <v>24</v>
      </c>
      <c r="AA27" s="20">
        <f t="shared" si="4"/>
        <v>156000</v>
      </c>
      <c r="AB27" s="20">
        <v>18000</v>
      </c>
      <c r="AC27" s="20">
        <f t="shared" si="5"/>
        <v>174000</v>
      </c>
      <c r="AD27" s="20">
        <v>0</v>
      </c>
      <c r="AE27" s="20">
        <v>0</v>
      </c>
      <c r="AF27" s="20">
        <f t="shared" si="6"/>
        <v>0</v>
      </c>
      <c r="AG27" s="20">
        <v>0</v>
      </c>
      <c r="AH27" s="36">
        <v>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4.1" hidden="1" customHeight="1" x14ac:dyDescent="0.3">
      <c r="A28">
        <v>5000</v>
      </c>
      <c r="B28">
        <v>0</v>
      </c>
      <c r="C28">
        <v>0</v>
      </c>
      <c r="D28">
        <v>0</v>
      </c>
      <c r="E28">
        <v>1075</v>
      </c>
      <c r="F28">
        <v>2500</v>
      </c>
      <c r="G28">
        <v>1550</v>
      </c>
      <c r="H28">
        <v>0</v>
      </c>
      <c r="I28">
        <v>0</v>
      </c>
      <c r="J28">
        <v>0</v>
      </c>
      <c r="K28">
        <v>2500</v>
      </c>
      <c r="L28">
        <v>2500</v>
      </c>
      <c r="M28">
        <v>1000</v>
      </c>
      <c r="N28">
        <v>5000</v>
      </c>
      <c r="O28">
        <v>0</v>
      </c>
      <c r="P28">
        <v>0</v>
      </c>
      <c r="Q28">
        <v>0</v>
      </c>
      <c r="R28">
        <v>0</v>
      </c>
      <c r="S28">
        <v>590365185</v>
      </c>
      <c r="T28" s="19">
        <f t="shared" si="0"/>
        <v>360125</v>
      </c>
      <c r="U28" s="20">
        <f t="shared" si="1"/>
        <v>21125</v>
      </c>
      <c r="V28">
        <v>28</v>
      </c>
      <c r="W28" s="64">
        <f t="shared" si="2"/>
        <v>183000</v>
      </c>
      <c r="X28" s="20"/>
      <c r="Y28" s="64">
        <f t="shared" si="3"/>
        <v>183000</v>
      </c>
      <c r="Z28">
        <v>24</v>
      </c>
      <c r="AA28" s="20">
        <f t="shared" si="4"/>
        <v>156000</v>
      </c>
      <c r="AB28" s="20"/>
      <c r="AC28" s="20">
        <f t="shared" si="5"/>
        <v>156000</v>
      </c>
      <c r="AD28" s="20">
        <v>0</v>
      </c>
      <c r="AE28" s="20">
        <v>0</v>
      </c>
      <c r="AF28" s="20">
        <f t="shared" si="6"/>
        <v>0</v>
      </c>
      <c r="AG28" s="20">
        <v>0</v>
      </c>
      <c r="AH28" s="36">
        <v>0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4.1" hidden="1" customHeight="1" x14ac:dyDescent="0.3">
      <c r="A29">
        <v>4500</v>
      </c>
      <c r="B29">
        <v>5000</v>
      </c>
      <c r="C29">
        <v>0</v>
      </c>
      <c r="D29">
        <v>4000</v>
      </c>
      <c r="E29">
        <v>2400</v>
      </c>
      <c r="F29">
        <v>1000</v>
      </c>
      <c r="G29">
        <v>1550</v>
      </c>
      <c r="H29">
        <v>0</v>
      </c>
      <c r="I29">
        <v>0</v>
      </c>
      <c r="J29">
        <v>0</v>
      </c>
      <c r="K29">
        <v>2500</v>
      </c>
      <c r="L29">
        <v>2500</v>
      </c>
      <c r="M29">
        <v>1000</v>
      </c>
      <c r="N29">
        <v>5000</v>
      </c>
      <c r="O29">
        <v>0</v>
      </c>
      <c r="P29">
        <v>0</v>
      </c>
      <c r="Q29">
        <v>0</v>
      </c>
      <c r="R29">
        <v>0</v>
      </c>
      <c r="S29">
        <v>151782856</v>
      </c>
      <c r="T29" s="19">
        <f t="shared" si="0"/>
        <v>314450</v>
      </c>
      <c r="U29" s="20">
        <f t="shared" si="1"/>
        <v>29450</v>
      </c>
      <c r="V29">
        <v>21</v>
      </c>
      <c r="W29" s="64">
        <f t="shared" si="2"/>
        <v>141000</v>
      </c>
      <c r="X29" s="20"/>
      <c r="Y29" s="64">
        <f t="shared" si="3"/>
        <v>141000</v>
      </c>
      <c r="Z29">
        <v>19</v>
      </c>
      <c r="AA29" s="20">
        <f t="shared" si="4"/>
        <v>126000</v>
      </c>
      <c r="AB29" s="20">
        <v>18000</v>
      </c>
      <c r="AC29" s="20">
        <f t="shared" si="5"/>
        <v>144000</v>
      </c>
      <c r="AD29" s="20">
        <v>0</v>
      </c>
      <c r="AE29" s="20">
        <v>0</v>
      </c>
      <c r="AF29" s="20">
        <f t="shared" si="6"/>
        <v>0</v>
      </c>
      <c r="AG29" s="20">
        <v>0</v>
      </c>
      <c r="AH29" s="36">
        <v>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4.1" hidden="1" customHeight="1" x14ac:dyDescent="0.3">
      <c r="A30">
        <v>4000</v>
      </c>
      <c r="B30">
        <v>5000</v>
      </c>
      <c r="C30">
        <v>0</v>
      </c>
      <c r="D30">
        <v>5000</v>
      </c>
      <c r="E30">
        <v>2400</v>
      </c>
      <c r="F30">
        <v>1500</v>
      </c>
      <c r="G30">
        <v>1450</v>
      </c>
      <c r="H30">
        <v>0</v>
      </c>
      <c r="I30">
        <v>0</v>
      </c>
      <c r="J30">
        <v>0</v>
      </c>
      <c r="K30">
        <v>2500</v>
      </c>
      <c r="L30">
        <v>2500</v>
      </c>
      <c r="M30">
        <v>1000</v>
      </c>
      <c r="N30">
        <v>5000</v>
      </c>
      <c r="O30">
        <v>0</v>
      </c>
      <c r="P30">
        <v>0</v>
      </c>
      <c r="Q30">
        <v>0</v>
      </c>
      <c r="R30">
        <v>0</v>
      </c>
      <c r="S30">
        <v>172708799</v>
      </c>
      <c r="T30" s="19">
        <f t="shared" si="0"/>
        <v>368150</v>
      </c>
      <c r="U30" s="20">
        <f t="shared" si="1"/>
        <v>30350</v>
      </c>
      <c r="V30">
        <v>24</v>
      </c>
      <c r="W30" s="64">
        <f t="shared" si="2"/>
        <v>159000</v>
      </c>
      <c r="X30" s="20">
        <v>14400</v>
      </c>
      <c r="Y30" s="64">
        <f t="shared" si="3"/>
        <v>173400</v>
      </c>
      <c r="Z30">
        <v>23</v>
      </c>
      <c r="AA30" s="20">
        <f t="shared" si="4"/>
        <v>150000</v>
      </c>
      <c r="AB30" s="20">
        <v>14400</v>
      </c>
      <c r="AC30" s="20">
        <f t="shared" si="5"/>
        <v>164400</v>
      </c>
      <c r="AD30" s="20">
        <v>0</v>
      </c>
      <c r="AE30" s="20">
        <v>0</v>
      </c>
      <c r="AF30" s="20">
        <f t="shared" si="6"/>
        <v>0</v>
      </c>
      <c r="AG30" s="20">
        <v>0</v>
      </c>
      <c r="AH30" s="36">
        <v>0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4.1" hidden="1" customHeight="1" x14ac:dyDescent="0.3">
      <c r="A31">
        <v>5000</v>
      </c>
      <c r="B31">
        <v>5000</v>
      </c>
      <c r="C31">
        <v>0</v>
      </c>
      <c r="D31">
        <v>5000</v>
      </c>
      <c r="E31">
        <v>2400</v>
      </c>
      <c r="F31">
        <v>1000</v>
      </c>
      <c r="G31">
        <v>1650</v>
      </c>
      <c r="H31">
        <v>0</v>
      </c>
      <c r="I31">
        <v>0</v>
      </c>
      <c r="J31">
        <v>0</v>
      </c>
      <c r="K31">
        <v>2500</v>
      </c>
      <c r="L31">
        <v>2500</v>
      </c>
      <c r="M31">
        <v>1000</v>
      </c>
      <c r="N31">
        <v>5000</v>
      </c>
      <c r="O31">
        <v>0</v>
      </c>
      <c r="P31">
        <v>0</v>
      </c>
      <c r="Q31">
        <v>0</v>
      </c>
      <c r="R31">
        <v>0</v>
      </c>
      <c r="S31">
        <v>61709319</v>
      </c>
      <c r="T31" s="19">
        <f t="shared" si="0"/>
        <v>352050</v>
      </c>
      <c r="U31" s="20">
        <f t="shared" si="1"/>
        <v>31050</v>
      </c>
      <c r="V31">
        <v>26</v>
      </c>
      <c r="W31" s="64">
        <f t="shared" si="2"/>
        <v>171000</v>
      </c>
      <c r="X31" s="20"/>
      <c r="Y31" s="64">
        <f t="shared" si="3"/>
        <v>171000</v>
      </c>
      <c r="Z31">
        <v>23</v>
      </c>
      <c r="AA31" s="20">
        <f t="shared" si="4"/>
        <v>150000</v>
      </c>
      <c r="AB31" s="20"/>
      <c r="AC31" s="20">
        <f t="shared" si="5"/>
        <v>150000</v>
      </c>
      <c r="AD31" s="20">
        <v>0</v>
      </c>
      <c r="AE31" s="20">
        <v>0</v>
      </c>
      <c r="AF31" s="20">
        <f t="shared" si="6"/>
        <v>0</v>
      </c>
      <c r="AG31" s="20">
        <v>0</v>
      </c>
      <c r="AH31" s="36">
        <v>0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4.1" hidden="1" customHeight="1" x14ac:dyDescent="0.3">
      <c r="A32">
        <v>3500</v>
      </c>
      <c r="B32">
        <v>5000</v>
      </c>
      <c r="C32">
        <v>0</v>
      </c>
      <c r="D32">
        <v>5000</v>
      </c>
      <c r="E32">
        <v>2400</v>
      </c>
      <c r="F32">
        <v>1500</v>
      </c>
      <c r="G32">
        <v>1650</v>
      </c>
      <c r="H32">
        <v>0</v>
      </c>
      <c r="I32">
        <v>0</v>
      </c>
      <c r="J32">
        <v>0</v>
      </c>
      <c r="K32">
        <v>2500</v>
      </c>
      <c r="L32">
        <v>2500</v>
      </c>
      <c r="M32">
        <v>1000</v>
      </c>
      <c r="N32">
        <v>5000</v>
      </c>
      <c r="O32">
        <v>0</v>
      </c>
      <c r="P32">
        <v>0</v>
      </c>
      <c r="Q32">
        <v>0</v>
      </c>
      <c r="R32">
        <v>0</v>
      </c>
      <c r="S32">
        <v>201649902</v>
      </c>
      <c r="T32" s="19">
        <f t="shared" si="0"/>
        <v>299450</v>
      </c>
      <c r="U32" s="20">
        <f t="shared" si="1"/>
        <v>30050</v>
      </c>
      <c r="V32">
        <v>20</v>
      </c>
      <c r="W32" s="64">
        <f t="shared" si="2"/>
        <v>135000</v>
      </c>
      <c r="X32" s="20">
        <v>14400</v>
      </c>
      <c r="Y32" s="64">
        <f t="shared" si="3"/>
        <v>149400</v>
      </c>
      <c r="Z32">
        <v>18</v>
      </c>
      <c r="AA32" s="20">
        <f t="shared" si="4"/>
        <v>120000</v>
      </c>
      <c r="AB32" s="20"/>
      <c r="AC32" s="20">
        <f t="shared" si="5"/>
        <v>120000</v>
      </c>
      <c r="AD32" s="20">
        <v>0</v>
      </c>
      <c r="AE32" s="20">
        <v>0</v>
      </c>
      <c r="AF32" s="20">
        <f t="shared" si="6"/>
        <v>0</v>
      </c>
      <c r="AG32" s="20">
        <v>0</v>
      </c>
      <c r="AH32" s="36">
        <v>0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ht="14.1" hidden="1" customHeight="1" x14ac:dyDescent="0.3">
      <c r="A33">
        <v>4500</v>
      </c>
      <c r="B33">
        <v>5000</v>
      </c>
      <c r="C33">
        <v>0</v>
      </c>
      <c r="D33">
        <v>4000</v>
      </c>
      <c r="E33">
        <v>2400</v>
      </c>
      <c r="F33">
        <v>1000</v>
      </c>
      <c r="G33">
        <v>1850</v>
      </c>
      <c r="H33">
        <v>0</v>
      </c>
      <c r="I33">
        <v>0</v>
      </c>
      <c r="J33">
        <v>0</v>
      </c>
      <c r="K33">
        <v>2500</v>
      </c>
      <c r="L33">
        <v>2500</v>
      </c>
      <c r="M33">
        <v>1000</v>
      </c>
      <c r="N33">
        <v>5000</v>
      </c>
      <c r="O33">
        <v>0</v>
      </c>
      <c r="P33">
        <v>0</v>
      </c>
      <c r="Q33">
        <v>0</v>
      </c>
      <c r="R33">
        <v>0</v>
      </c>
      <c r="S33">
        <v>165661257</v>
      </c>
      <c r="T33" s="19">
        <f t="shared" si="0"/>
        <v>344750</v>
      </c>
      <c r="U33" s="20">
        <f t="shared" si="1"/>
        <v>29750</v>
      </c>
      <c r="V33">
        <v>24</v>
      </c>
      <c r="W33" s="64">
        <f t="shared" si="2"/>
        <v>159000</v>
      </c>
      <c r="X33" s="20"/>
      <c r="Y33" s="64">
        <f t="shared" si="3"/>
        <v>159000</v>
      </c>
      <c r="Z33">
        <v>24</v>
      </c>
      <c r="AA33" s="20">
        <f t="shared" si="4"/>
        <v>156000</v>
      </c>
      <c r="AB33" s="20"/>
      <c r="AC33" s="20">
        <f t="shared" si="5"/>
        <v>156000</v>
      </c>
      <c r="AD33" s="20">
        <v>0</v>
      </c>
      <c r="AE33" s="20">
        <v>0</v>
      </c>
      <c r="AF33" s="20">
        <f t="shared" si="6"/>
        <v>0</v>
      </c>
      <c r="AG33" s="20">
        <v>0</v>
      </c>
      <c r="AH33" s="36">
        <v>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ht="14.1" hidden="1" customHeight="1" x14ac:dyDescent="0.3">
      <c r="A34">
        <v>3500</v>
      </c>
      <c r="B34">
        <v>5000</v>
      </c>
      <c r="C34">
        <v>0</v>
      </c>
      <c r="D34">
        <v>5000</v>
      </c>
      <c r="E34">
        <v>0</v>
      </c>
      <c r="F34">
        <v>1000</v>
      </c>
      <c r="G34">
        <v>1550</v>
      </c>
      <c r="H34">
        <v>0</v>
      </c>
      <c r="I34">
        <v>0</v>
      </c>
      <c r="J34">
        <v>0</v>
      </c>
      <c r="K34">
        <v>2500</v>
      </c>
      <c r="L34">
        <v>0</v>
      </c>
      <c r="M34">
        <v>1000</v>
      </c>
      <c r="N34">
        <v>5000</v>
      </c>
      <c r="O34">
        <v>0</v>
      </c>
      <c r="P34">
        <v>0</v>
      </c>
      <c r="Q34">
        <v>0</v>
      </c>
      <c r="R34">
        <v>0</v>
      </c>
      <c r="S34">
        <v>207701111</v>
      </c>
      <c r="T34" s="19">
        <f t="shared" si="0"/>
        <v>293950</v>
      </c>
      <c r="U34" s="20">
        <f t="shared" si="1"/>
        <v>24550</v>
      </c>
      <c r="V34">
        <v>22</v>
      </c>
      <c r="W34" s="64">
        <f t="shared" si="2"/>
        <v>147000</v>
      </c>
      <c r="X34" s="20">
        <v>14400</v>
      </c>
      <c r="Y34" s="64">
        <f t="shared" si="3"/>
        <v>161400</v>
      </c>
      <c r="Z34">
        <v>16</v>
      </c>
      <c r="AA34" s="20">
        <f t="shared" si="4"/>
        <v>108000</v>
      </c>
      <c r="AB34" s="20"/>
      <c r="AC34" s="20">
        <f t="shared" si="5"/>
        <v>108000</v>
      </c>
      <c r="AD34" s="20">
        <v>0</v>
      </c>
      <c r="AE34" s="20">
        <v>0</v>
      </c>
      <c r="AF34" s="20">
        <f t="shared" si="6"/>
        <v>0</v>
      </c>
      <c r="AG34" s="20">
        <v>0</v>
      </c>
      <c r="AH34" s="36">
        <v>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ht="14.1" hidden="1" customHeight="1" x14ac:dyDescent="0.3">
      <c r="A35">
        <v>0</v>
      </c>
      <c r="B35">
        <v>0</v>
      </c>
      <c r="C35">
        <v>0</v>
      </c>
      <c r="D35">
        <v>5000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2500</v>
      </c>
      <c r="M35">
        <v>1000</v>
      </c>
      <c r="N35">
        <v>0</v>
      </c>
      <c r="O35">
        <v>0</v>
      </c>
      <c r="P35">
        <v>0</v>
      </c>
      <c r="Q35">
        <v>0</v>
      </c>
      <c r="R35">
        <v>0</v>
      </c>
      <c r="S35">
        <v>182683892</v>
      </c>
      <c r="T35" s="19">
        <f t="shared" si="0"/>
        <v>241900</v>
      </c>
      <c r="U35" s="20">
        <f t="shared" si="1"/>
        <v>8500</v>
      </c>
      <c r="V35">
        <v>17</v>
      </c>
      <c r="W35" s="64">
        <f t="shared" si="2"/>
        <v>117000</v>
      </c>
      <c r="X35" s="20">
        <v>14400</v>
      </c>
      <c r="Y35" s="64">
        <f t="shared" si="3"/>
        <v>131400</v>
      </c>
      <c r="Z35">
        <v>15</v>
      </c>
      <c r="AA35" s="20">
        <f t="shared" si="4"/>
        <v>102000</v>
      </c>
      <c r="AB35" s="20"/>
      <c r="AC35" s="20">
        <f t="shared" si="5"/>
        <v>102000</v>
      </c>
      <c r="AD35" s="20">
        <v>0</v>
      </c>
      <c r="AE35" s="20">
        <v>0</v>
      </c>
      <c r="AF35" s="20">
        <f t="shared" si="6"/>
        <v>0</v>
      </c>
      <c r="AG35" s="20">
        <v>0</v>
      </c>
      <c r="AH35" s="36">
        <v>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14.1" hidden="1" customHeight="1" x14ac:dyDescent="0.3">
      <c r="A36">
        <v>3500</v>
      </c>
      <c r="B36">
        <v>0</v>
      </c>
      <c r="C36">
        <v>0</v>
      </c>
      <c r="D36">
        <v>5000</v>
      </c>
      <c r="E36">
        <v>1075</v>
      </c>
      <c r="F36">
        <v>2000</v>
      </c>
      <c r="G36">
        <v>0</v>
      </c>
      <c r="H36">
        <v>0</v>
      </c>
      <c r="I36">
        <v>0</v>
      </c>
      <c r="J36">
        <v>0</v>
      </c>
      <c r="K36">
        <v>2500</v>
      </c>
      <c r="L36">
        <v>2500</v>
      </c>
      <c r="M36">
        <v>1000</v>
      </c>
      <c r="N36">
        <v>0</v>
      </c>
      <c r="O36">
        <v>0</v>
      </c>
      <c r="P36">
        <v>0</v>
      </c>
      <c r="Q36">
        <v>0</v>
      </c>
      <c r="R36">
        <v>0</v>
      </c>
      <c r="S36">
        <v>177720100</v>
      </c>
      <c r="T36" s="19">
        <f t="shared" si="0"/>
        <v>206575</v>
      </c>
      <c r="U36" s="20">
        <f t="shared" si="1"/>
        <v>17575</v>
      </c>
      <c r="V36">
        <v>17</v>
      </c>
      <c r="W36" s="64">
        <f t="shared" si="2"/>
        <v>117000</v>
      </c>
      <c r="X36" s="20"/>
      <c r="Y36" s="64">
        <f t="shared" si="3"/>
        <v>117000</v>
      </c>
      <c r="Z36">
        <v>10</v>
      </c>
      <c r="AA36" s="20">
        <f t="shared" si="4"/>
        <v>72000</v>
      </c>
      <c r="AB36" s="20"/>
      <c r="AC36" s="20">
        <f t="shared" si="5"/>
        <v>72000</v>
      </c>
      <c r="AD36" s="20">
        <v>0</v>
      </c>
      <c r="AE36" s="20">
        <v>0</v>
      </c>
      <c r="AF36" s="20">
        <f t="shared" si="6"/>
        <v>0</v>
      </c>
      <c r="AG36" s="20">
        <v>0</v>
      </c>
      <c r="AH36" s="36">
        <v>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ht="14.1" hidden="1" customHeight="1" x14ac:dyDescent="0.3">
      <c r="A37">
        <v>4000</v>
      </c>
      <c r="B37">
        <v>3000</v>
      </c>
      <c r="C37">
        <v>0</v>
      </c>
      <c r="D37">
        <v>4000</v>
      </c>
      <c r="E37">
        <v>1075</v>
      </c>
      <c r="F37">
        <v>1500</v>
      </c>
      <c r="G37">
        <v>165</v>
      </c>
      <c r="H37">
        <v>0</v>
      </c>
      <c r="I37">
        <v>0</v>
      </c>
      <c r="J37">
        <v>0</v>
      </c>
      <c r="K37">
        <v>2500</v>
      </c>
      <c r="L37">
        <v>0</v>
      </c>
      <c r="M37">
        <v>1000</v>
      </c>
      <c r="N37">
        <v>5000</v>
      </c>
      <c r="O37">
        <v>0</v>
      </c>
      <c r="P37">
        <v>0</v>
      </c>
      <c r="Q37">
        <v>0</v>
      </c>
      <c r="R37">
        <v>0</v>
      </c>
      <c r="S37">
        <v>149784883</v>
      </c>
      <c r="T37" s="19">
        <f t="shared" si="0"/>
        <v>279640</v>
      </c>
      <c r="U37" s="20">
        <f t="shared" si="1"/>
        <v>22240</v>
      </c>
      <c r="V37">
        <v>19</v>
      </c>
      <c r="W37" s="64">
        <f t="shared" si="2"/>
        <v>129000</v>
      </c>
      <c r="X37" s="20">
        <v>14400</v>
      </c>
      <c r="Y37" s="64">
        <f t="shared" si="3"/>
        <v>143400</v>
      </c>
      <c r="Z37">
        <v>17</v>
      </c>
      <c r="AA37" s="20">
        <f t="shared" si="4"/>
        <v>114000</v>
      </c>
      <c r="AB37" s="20"/>
      <c r="AC37" s="20">
        <f t="shared" si="5"/>
        <v>114000</v>
      </c>
      <c r="AD37" s="20">
        <v>0</v>
      </c>
      <c r="AE37" s="20">
        <v>0</v>
      </c>
      <c r="AF37" s="20">
        <f t="shared" si="6"/>
        <v>0</v>
      </c>
      <c r="AG37" s="20">
        <v>0</v>
      </c>
      <c r="AH37" s="36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ht="14.1" hidden="1" customHeight="1" x14ac:dyDescent="0.3">
      <c r="A38">
        <v>0</v>
      </c>
      <c r="B38">
        <v>0</v>
      </c>
      <c r="C38">
        <v>0</v>
      </c>
      <c r="D38">
        <v>5000</v>
      </c>
      <c r="E38">
        <v>1075</v>
      </c>
      <c r="F38">
        <v>1500</v>
      </c>
      <c r="G38">
        <v>1750</v>
      </c>
      <c r="H38">
        <v>0</v>
      </c>
      <c r="I38">
        <v>0</v>
      </c>
      <c r="J38">
        <v>0</v>
      </c>
      <c r="K38">
        <v>2500</v>
      </c>
      <c r="L38">
        <v>2500</v>
      </c>
      <c r="M38">
        <v>1000</v>
      </c>
      <c r="N38">
        <v>5000</v>
      </c>
      <c r="O38">
        <v>0</v>
      </c>
      <c r="P38">
        <v>0</v>
      </c>
      <c r="Q38">
        <v>0</v>
      </c>
      <c r="R38">
        <v>0</v>
      </c>
      <c r="S38">
        <v>60700643</v>
      </c>
      <c r="T38" s="19">
        <f t="shared" si="0"/>
        <v>301725</v>
      </c>
      <c r="U38" s="20">
        <f t="shared" si="1"/>
        <v>20325</v>
      </c>
      <c r="V38">
        <v>23</v>
      </c>
      <c r="W38" s="64">
        <f t="shared" si="2"/>
        <v>153000</v>
      </c>
      <c r="X38" s="20">
        <v>14400</v>
      </c>
      <c r="Y38" s="64">
        <f t="shared" si="3"/>
        <v>167400</v>
      </c>
      <c r="Z38">
        <v>17</v>
      </c>
      <c r="AA38" s="20">
        <f t="shared" si="4"/>
        <v>114000</v>
      </c>
      <c r="AB38" s="20"/>
      <c r="AC38" s="20">
        <f t="shared" si="5"/>
        <v>114000</v>
      </c>
      <c r="AD38" s="20">
        <v>0</v>
      </c>
      <c r="AE38" s="20">
        <v>0</v>
      </c>
      <c r="AF38" s="20">
        <f t="shared" si="6"/>
        <v>0</v>
      </c>
      <c r="AG38" s="20">
        <v>0</v>
      </c>
      <c r="AH38" s="36">
        <v>0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ht="14.1" hidden="1" customHeight="1" x14ac:dyDescent="0.3">
      <c r="A39">
        <v>4500</v>
      </c>
      <c r="B39">
        <v>5000</v>
      </c>
      <c r="C39">
        <v>0</v>
      </c>
      <c r="D39">
        <v>4000</v>
      </c>
      <c r="E39">
        <v>1075</v>
      </c>
      <c r="F39">
        <v>0</v>
      </c>
      <c r="G39">
        <v>1750</v>
      </c>
      <c r="H39">
        <v>0</v>
      </c>
      <c r="I39">
        <v>0</v>
      </c>
      <c r="J39">
        <v>0</v>
      </c>
      <c r="K39">
        <v>2500</v>
      </c>
      <c r="L39">
        <v>2500</v>
      </c>
      <c r="M39">
        <v>1000</v>
      </c>
      <c r="N39">
        <v>5000</v>
      </c>
      <c r="O39">
        <v>0</v>
      </c>
      <c r="P39">
        <v>0</v>
      </c>
      <c r="Q39">
        <v>0</v>
      </c>
      <c r="R39">
        <v>0</v>
      </c>
      <c r="S39">
        <v>164660027</v>
      </c>
      <c r="T39" s="19">
        <f t="shared" si="0"/>
        <v>350725</v>
      </c>
      <c r="U39" s="20">
        <f t="shared" si="1"/>
        <v>27325</v>
      </c>
      <c r="V39">
        <v>22</v>
      </c>
      <c r="W39" s="64">
        <f t="shared" si="2"/>
        <v>147000</v>
      </c>
      <c r="X39" s="20">
        <v>14400</v>
      </c>
      <c r="Y39" s="64">
        <f t="shared" si="3"/>
        <v>161400</v>
      </c>
      <c r="Z39">
        <v>22</v>
      </c>
      <c r="AA39" s="20">
        <f t="shared" si="4"/>
        <v>144000</v>
      </c>
      <c r="AB39" s="20">
        <v>18000</v>
      </c>
      <c r="AC39" s="20">
        <f t="shared" si="5"/>
        <v>162000</v>
      </c>
      <c r="AD39" s="20">
        <v>0</v>
      </c>
      <c r="AE39" s="20">
        <v>0</v>
      </c>
      <c r="AF39" s="20">
        <f t="shared" si="6"/>
        <v>0</v>
      </c>
      <c r="AG39" s="20">
        <v>0</v>
      </c>
      <c r="AH39" s="36">
        <v>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ht="14.1" hidden="1" customHeight="1" x14ac:dyDescent="0.3">
      <c r="A40">
        <v>3500</v>
      </c>
      <c r="B40">
        <v>5000</v>
      </c>
      <c r="C40">
        <v>0</v>
      </c>
      <c r="D40">
        <v>6000</v>
      </c>
      <c r="E40">
        <v>1075</v>
      </c>
      <c r="F40">
        <v>2500</v>
      </c>
      <c r="G40">
        <v>1450</v>
      </c>
      <c r="H40">
        <v>0</v>
      </c>
      <c r="I40">
        <v>0</v>
      </c>
      <c r="J40">
        <v>0</v>
      </c>
      <c r="K40">
        <v>2500</v>
      </c>
      <c r="L40">
        <v>2500</v>
      </c>
      <c r="M40">
        <v>1000</v>
      </c>
      <c r="N40">
        <v>5000</v>
      </c>
      <c r="O40">
        <v>0</v>
      </c>
      <c r="P40">
        <v>0</v>
      </c>
      <c r="Q40">
        <v>0</v>
      </c>
      <c r="R40">
        <v>0</v>
      </c>
      <c r="S40">
        <v>206665143</v>
      </c>
      <c r="T40" s="19">
        <f t="shared" si="0"/>
        <v>315525</v>
      </c>
      <c r="U40" s="20">
        <f t="shared" si="1"/>
        <v>30525</v>
      </c>
      <c r="V40">
        <v>21</v>
      </c>
      <c r="W40" s="64">
        <f t="shared" si="2"/>
        <v>141000</v>
      </c>
      <c r="X40" s="20"/>
      <c r="Y40" s="64">
        <f t="shared" si="3"/>
        <v>141000</v>
      </c>
      <c r="Z40">
        <v>22</v>
      </c>
      <c r="AA40" s="20">
        <f t="shared" si="4"/>
        <v>144000</v>
      </c>
      <c r="AB40" s="20"/>
      <c r="AC40" s="20">
        <f t="shared" si="5"/>
        <v>144000</v>
      </c>
      <c r="AD40" s="20">
        <v>0</v>
      </c>
      <c r="AE40" s="20">
        <v>0</v>
      </c>
      <c r="AF40" s="20">
        <f t="shared" si="6"/>
        <v>0</v>
      </c>
      <c r="AG40" s="20">
        <v>0</v>
      </c>
      <c r="AH40" s="36">
        <v>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ht="14.1" hidden="1" customHeight="1" x14ac:dyDescent="0.3">
      <c r="A41">
        <v>5000</v>
      </c>
      <c r="B41">
        <v>5000</v>
      </c>
      <c r="C41">
        <v>0</v>
      </c>
      <c r="D41">
        <v>4000</v>
      </c>
      <c r="E41">
        <v>2400</v>
      </c>
      <c r="F41">
        <v>1000</v>
      </c>
      <c r="G41">
        <v>1550</v>
      </c>
      <c r="H41">
        <v>0</v>
      </c>
      <c r="I41">
        <v>0</v>
      </c>
      <c r="J41">
        <v>0</v>
      </c>
      <c r="K41">
        <v>2500</v>
      </c>
      <c r="L41">
        <v>2500</v>
      </c>
      <c r="M41">
        <v>1000</v>
      </c>
      <c r="N41">
        <v>5000</v>
      </c>
      <c r="O41">
        <v>0</v>
      </c>
      <c r="P41">
        <v>0</v>
      </c>
      <c r="Q41">
        <v>0</v>
      </c>
      <c r="R41">
        <v>0</v>
      </c>
      <c r="S41">
        <v>173700751</v>
      </c>
      <c r="T41" s="19">
        <f t="shared" si="0"/>
        <v>339550</v>
      </c>
      <c r="U41" s="20">
        <f t="shared" si="1"/>
        <v>29950</v>
      </c>
      <c r="V41">
        <v>23</v>
      </c>
      <c r="W41" s="64">
        <f t="shared" si="2"/>
        <v>153000</v>
      </c>
      <c r="X41" s="20"/>
      <c r="Y41" s="64">
        <f t="shared" si="3"/>
        <v>153000</v>
      </c>
      <c r="Z41">
        <v>22</v>
      </c>
      <c r="AA41" s="20">
        <f t="shared" si="4"/>
        <v>144000</v>
      </c>
      <c r="AB41" s="20">
        <v>12600</v>
      </c>
      <c r="AC41" s="20">
        <f t="shared" si="5"/>
        <v>156600</v>
      </c>
      <c r="AD41" s="20">
        <v>0</v>
      </c>
      <c r="AE41" s="20">
        <v>0</v>
      </c>
      <c r="AF41" s="20">
        <f t="shared" si="6"/>
        <v>0</v>
      </c>
      <c r="AG41" s="20">
        <v>0</v>
      </c>
      <c r="AH41" s="36">
        <v>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ht="14.1" hidden="1" customHeight="1" x14ac:dyDescent="0.3">
      <c r="A42">
        <v>5000</v>
      </c>
      <c r="B42">
        <v>3000</v>
      </c>
      <c r="C42">
        <v>0</v>
      </c>
      <c r="D42">
        <v>5000</v>
      </c>
      <c r="E42">
        <v>1075</v>
      </c>
      <c r="F42">
        <v>1500</v>
      </c>
      <c r="G42">
        <v>1050</v>
      </c>
      <c r="H42">
        <v>0</v>
      </c>
      <c r="I42">
        <v>0</v>
      </c>
      <c r="J42">
        <v>0</v>
      </c>
      <c r="K42">
        <v>2500</v>
      </c>
      <c r="L42">
        <v>2500</v>
      </c>
      <c r="M42">
        <v>1000</v>
      </c>
      <c r="N42">
        <v>5000</v>
      </c>
      <c r="O42">
        <v>0</v>
      </c>
      <c r="P42">
        <v>0</v>
      </c>
      <c r="Q42">
        <v>0</v>
      </c>
      <c r="R42">
        <v>0</v>
      </c>
      <c r="S42">
        <v>168606285</v>
      </c>
      <c r="T42" s="19">
        <f t="shared" si="0"/>
        <v>336625</v>
      </c>
      <c r="U42" s="20">
        <f t="shared" si="1"/>
        <v>27625</v>
      </c>
      <c r="V42">
        <v>27</v>
      </c>
      <c r="W42" s="64">
        <f t="shared" si="2"/>
        <v>177000</v>
      </c>
      <c r="X42" s="20"/>
      <c r="Y42" s="64">
        <f t="shared" si="3"/>
        <v>177000</v>
      </c>
      <c r="Z42">
        <v>20</v>
      </c>
      <c r="AA42" s="20">
        <f t="shared" si="4"/>
        <v>132000</v>
      </c>
      <c r="AB42" s="20"/>
      <c r="AC42" s="20">
        <f t="shared" si="5"/>
        <v>132000</v>
      </c>
      <c r="AD42" s="20">
        <v>0</v>
      </c>
      <c r="AE42" s="20">
        <v>0</v>
      </c>
      <c r="AF42" s="20">
        <f t="shared" si="6"/>
        <v>0</v>
      </c>
      <c r="AG42" s="20">
        <v>0</v>
      </c>
      <c r="AH42" s="36">
        <v>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ht="14.1" hidden="1" customHeight="1" x14ac:dyDescent="0.3">
      <c r="A43">
        <v>3500</v>
      </c>
      <c r="B43">
        <v>5000</v>
      </c>
      <c r="C43">
        <v>0</v>
      </c>
      <c r="D43">
        <v>5000</v>
      </c>
      <c r="E43">
        <v>1075</v>
      </c>
      <c r="F43">
        <v>1000</v>
      </c>
      <c r="G43">
        <v>1450</v>
      </c>
      <c r="H43">
        <v>0</v>
      </c>
      <c r="I43">
        <v>0</v>
      </c>
      <c r="J43">
        <v>0</v>
      </c>
      <c r="K43">
        <v>2500</v>
      </c>
      <c r="L43">
        <v>2500</v>
      </c>
      <c r="M43">
        <v>1000</v>
      </c>
      <c r="N43">
        <v>5000</v>
      </c>
      <c r="O43">
        <v>0</v>
      </c>
      <c r="P43">
        <v>0</v>
      </c>
      <c r="Q43">
        <v>0</v>
      </c>
      <c r="R43">
        <v>0</v>
      </c>
      <c r="S43">
        <v>185666017</v>
      </c>
      <c r="T43" s="19">
        <f t="shared" si="0"/>
        <v>355025</v>
      </c>
      <c r="U43" s="20">
        <f t="shared" si="1"/>
        <v>28025</v>
      </c>
      <c r="V43">
        <v>25</v>
      </c>
      <c r="W43" s="64">
        <f t="shared" si="2"/>
        <v>165000</v>
      </c>
      <c r="X43" s="20"/>
      <c r="Y43" s="64">
        <f t="shared" si="3"/>
        <v>165000</v>
      </c>
      <c r="Z43">
        <v>22</v>
      </c>
      <c r="AA43" s="20">
        <f t="shared" si="4"/>
        <v>144000</v>
      </c>
      <c r="AB43" s="20">
        <v>18000</v>
      </c>
      <c r="AC43" s="20">
        <f t="shared" si="5"/>
        <v>162000</v>
      </c>
      <c r="AD43" s="20">
        <v>0</v>
      </c>
      <c r="AE43" s="20">
        <v>0</v>
      </c>
      <c r="AF43" s="20">
        <f t="shared" si="6"/>
        <v>0</v>
      </c>
      <c r="AG43" s="20">
        <v>0</v>
      </c>
      <c r="AH43" s="36">
        <v>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ht="14.1" hidden="1" customHeight="1" x14ac:dyDescent="0.3">
      <c r="A44">
        <v>5000</v>
      </c>
      <c r="B44">
        <v>5000</v>
      </c>
      <c r="C44">
        <v>0</v>
      </c>
      <c r="D44">
        <v>5000</v>
      </c>
      <c r="E44">
        <v>2400</v>
      </c>
      <c r="F44">
        <v>0</v>
      </c>
      <c r="G44">
        <v>1050</v>
      </c>
      <c r="H44">
        <v>0</v>
      </c>
      <c r="I44">
        <v>0</v>
      </c>
      <c r="J44">
        <v>0</v>
      </c>
      <c r="K44">
        <v>2500</v>
      </c>
      <c r="L44">
        <v>2500</v>
      </c>
      <c r="M44">
        <v>1000</v>
      </c>
      <c r="N44">
        <v>5000</v>
      </c>
      <c r="O44">
        <v>0</v>
      </c>
      <c r="P44">
        <v>0</v>
      </c>
      <c r="Q44">
        <v>0</v>
      </c>
      <c r="R44">
        <v>0</v>
      </c>
      <c r="S44">
        <v>373965983</v>
      </c>
      <c r="T44" s="19">
        <f t="shared" si="0"/>
        <v>321050</v>
      </c>
      <c r="U44" s="20">
        <f t="shared" si="1"/>
        <v>29450</v>
      </c>
      <c r="V44">
        <v>20</v>
      </c>
      <c r="W44" s="64">
        <f t="shared" si="2"/>
        <v>135000</v>
      </c>
      <c r="X44" s="20">
        <v>18000</v>
      </c>
      <c r="Y44" s="64">
        <f t="shared" si="3"/>
        <v>153000</v>
      </c>
      <c r="Z44">
        <v>19</v>
      </c>
      <c r="AA44" s="20">
        <f t="shared" si="4"/>
        <v>126000</v>
      </c>
      <c r="AB44" s="20">
        <v>12600</v>
      </c>
      <c r="AC44" s="20">
        <f t="shared" si="5"/>
        <v>138600</v>
      </c>
      <c r="AD44" s="20">
        <v>0</v>
      </c>
      <c r="AE44" s="20">
        <v>0</v>
      </c>
      <c r="AF44" s="20">
        <f t="shared" si="6"/>
        <v>0</v>
      </c>
      <c r="AG44" s="20">
        <v>0</v>
      </c>
      <c r="AH44" s="36">
        <v>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ht="14.1" hidden="1" customHeight="1" x14ac:dyDescent="0.3">
      <c r="A45">
        <v>4500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2500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77701405</v>
      </c>
      <c r="T45" s="19">
        <f t="shared" si="0"/>
        <v>338000</v>
      </c>
      <c r="U45" s="20">
        <f t="shared" si="1"/>
        <v>7000</v>
      </c>
      <c r="V45">
        <v>24</v>
      </c>
      <c r="W45" s="64">
        <f t="shared" si="2"/>
        <v>159000</v>
      </c>
      <c r="X45" s="20">
        <v>18000</v>
      </c>
      <c r="Y45" s="64">
        <f t="shared" si="3"/>
        <v>177000</v>
      </c>
      <c r="Z45">
        <v>22</v>
      </c>
      <c r="AA45" s="20">
        <f t="shared" si="4"/>
        <v>144000</v>
      </c>
      <c r="AB45" s="20">
        <v>10000</v>
      </c>
      <c r="AC45" s="20">
        <f t="shared" si="5"/>
        <v>154000</v>
      </c>
      <c r="AD45" s="20">
        <v>0</v>
      </c>
      <c r="AE45" s="20">
        <v>0</v>
      </c>
      <c r="AF45" s="20">
        <f t="shared" si="6"/>
        <v>0</v>
      </c>
      <c r="AG45" s="20">
        <v>0</v>
      </c>
      <c r="AH45" s="36">
        <v>0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ht="14.1" hidden="1" customHeight="1" x14ac:dyDescent="0.3">
      <c r="A46">
        <v>5000</v>
      </c>
      <c r="B46">
        <v>5000</v>
      </c>
      <c r="C46">
        <v>0</v>
      </c>
      <c r="D46">
        <v>5000</v>
      </c>
      <c r="E46">
        <v>1075</v>
      </c>
      <c r="F46">
        <v>2500</v>
      </c>
      <c r="G46">
        <v>1550</v>
      </c>
      <c r="H46">
        <v>0</v>
      </c>
      <c r="I46">
        <v>0</v>
      </c>
      <c r="J46">
        <v>0</v>
      </c>
      <c r="K46">
        <v>2500</v>
      </c>
      <c r="L46">
        <v>2500</v>
      </c>
      <c r="M46">
        <v>1000</v>
      </c>
      <c r="N46">
        <v>5000</v>
      </c>
      <c r="O46">
        <v>0</v>
      </c>
      <c r="P46">
        <v>0</v>
      </c>
      <c r="Q46">
        <v>0</v>
      </c>
      <c r="R46">
        <v>0</v>
      </c>
      <c r="S46">
        <v>802857666</v>
      </c>
      <c r="T46" s="19">
        <f t="shared" si="0"/>
        <v>364125</v>
      </c>
      <c r="U46" s="20">
        <f t="shared" si="1"/>
        <v>31125</v>
      </c>
      <c r="V46">
        <v>26</v>
      </c>
      <c r="W46" s="64">
        <f t="shared" si="2"/>
        <v>171000</v>
      </c>
      <c r="X46" s="20"/>
      <c r="Y46" s="64">
        <f t="shared" si="3"/>
        <v>171000</v>
      </c>
      <c r="Z46">
        <v>25</v>
      </c>
      <c r="AA46" s="20">
        <f t="shared" si="4"/>
        <v>162000</v>
      </c>
      <c r="AB46" s="20"/>
      <c r="AC46" s="20">
        <f t="shared" si="5"/>
        <v>162000</v>
      </c>
      <c r="AD46" s="20">
        <v>0</v>
      </c>
      <c r="AE46" s="20">
        <v>0</v>
      </c>
      <c r="AF46" s="20">
        <f t="shared" si="6"/>
        <v>0</v>
      </c>
      <c r="AG46" s="20">
        <v>0</v>
      </c>
      <c r="AH46" s="36">
        <v>0</v>
      </c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ht="14.1" hidden="1" customHeight="1" x14ac:dyDescent="0.3">
      <c r="A47">
        <v>3000</v>
      </c>
      <c r="B47">
        <v>3000</v>
      </c>
      <c r="C47">
        <v>0</v>
      </c>
      <c r="D47">
        <v>4000</v>
      </c>
      <c r="E47">
        <v>0</v>
      </c>
      <c r="F47">
        <v>2000</v>
      </c>
      <c r="G47">
        <v>1750</v>
      </c>
      <c r="H47">
        <v>0</v>
      </c>
      <c r="I47">
        <v>0</v>
      </c>
      <c r="J47">
        <v>0</v>
      </c>
      <c r="K47">
        <v>2500</v>
      </c>
      <c r="L47">
        <v>2500</v>
      </c>
      <c r="M47">
        <v>1000</v>
      </c>
      <c r="N47">
        <v>5000</v>
      </c>
      <c r="O47">
        <v>0</v>
      </c>
      <c r="P47">
        <v>0</v>
      </c>
      <c r="Q47">
        <v>0</v>
      </c>
      <c r="R47">
        <v>0</v>
      </c>
      <c r="S47">
        <v>200709158</v>
      </c>
      <c r="T47" s="19">
        <f t="shared" si="0"/>
        <v>317950</v>
      </c>
      <c r="U47" s="20">
        <f t="shared" si="1"/>
        <v>24750</v>
      </c>
      <c r="V47">
        <v>20</v>
      </c>
      <c r="W47" s="64">
        <f t="shared" si="2"/>
        <v>135000</v>
      </c>
      <c r="X47" s="20">
        <v>16200</v>
      </c>
      <c r="Y47" s="64">
        <f t="shared" si="3"/>
        <v>151200</v>
      </c>
      <c r="Z47">
        <v>20</v>
      </c>
      <c r="AA47" s="20">
        <f t="shared" si="4"/>
        <v>132000</v>
      </c>
      <c r="AB47" s="20">
        <v>10000</v>
      </c>
      <c r="AC47" s="20">
        <f t="shared" si="5"/>
        <v>142000</v>
      </c>
      <c r="AD47" s="20">
        <v>0</v>
      </c>
      <c r="AE47" s="20">
        <v>0</v>
      </c>
      <c r="AF47" s="20">
        <f t="shared" si="6"/>
        <v>0</v>
      </c>
      <c r="AG47" s="20">
        <v>0</v>
      </c>
      <c r="AH47" s="36">
        <v>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ht="14.1" hidden="1" customHeight="1" x14ac:dyDescent="0.3">
      <c r="A48">
        <v>4500</v>
      </c>
      <c r="B48">
        <v>0</v>
      </c>
      <c r="C48">
        <v>0</v>
      </c>
      <c r="D48">
        <v>5000</v>
      </c>
      <c r="E48">
        <v>2400</v>
      </c>
      <c r="F48">
        <v>1500</v>
      </c>
      <c r="G48">
        <v>1650</v>
      </c>
      <c r="H48">
        <v>0</v>
      </c>
      <c r="I48">
        <v>0</v>
      </c>
      <c r="J48">
        <v>0</v>
      </c>
      <c r="K48">
        <v>2500</v>
      </c>
      <c r="L48">
        <v>0</v>
      </c>
      <c r="M48">
        <v>1000</v>
      </c>
      <c r="N48">
        <v>5000</v>
      </c>
      <c r="O48">
        <v>0</v>
      </c>
      <c r="P48">
        <v>0</v>
      </c>
      <c r="Q48">
        <v>0</v>
      </c>
      <c r="R48">
        <v>0</v>
      </c>
      <c r="S48">
        <v>74704336</v>
      </c>
      <c r="T48" s="19">
        <f t="shared" si="0"/>
        <v>308550</v>
      </c>
      <c r="U48" s="20">
        <f t="shared" si="1"/>
        <v>23550</v>
      </c>
      <c r="V48">
        <v>23</v>
      </c>
      <c r="W48" s="64">
        <f t="shared" si="2"/>
        <v>153000</v>
      </c>
      <c r="X48" s="20"/>
      <c r="Y48" s="64">
        <f t="shared" si="3"/>
        <v>153000</v>
      </c>
      <c r="Z48">
        <v>20</v>
      </c>
      <c r="AA48" s="20">
        <f t="shared" si="4"/>
        <v>132000</v>
      </c>
      <c r="AB48" s="20"/>
      <c r="AC48" s="20">
        <f t="shared" si="5"/>
        <v>132000</v>
      </c>
      <c r="AD48" s="20">
        <v>0</v>
      </c>
      <c r="AE48" s="20">
        <v>0</v>
      </c>
      <c r="AF48" s="20">
        <f t="shared" si="6"/>
        <v>0</v>
      </c>
      <c r="AG48" s="20">
        <v>0</v>
      </c>
      <c r="AH48" s="36">
        <v>0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ht="14.1" hidden="1" customHeight="1" x14ac:dyDescent="0.3">
      <c r="A49">
        <v>0</v>
      </c>
      <c r="B49">
        <v>0</v>
      </c>
      <c r="C49">
        <v>0</v>
      </c>
      <c r="D49">
        <v>0</v>
      </c>
      <c r="E49">
        <v>2400</v>
      </c>
      <c r="F49">
        <v>0</v>
      </c>
      <c r="G49">
        <v>1550</v>
      </c>
      <c r="H49">
        <v>0</v>
      </c>
      <c r="I49">
        <v>0</v>
      </c>
      <c r="J49">
        <v>0</v>
      </c>
      <c r="K49">
        <v>2500</v>
      </c>
      <c r="L49">
        <v>0</v>
      </c>
      <c r="M49">
        <v>1000</v>
      </c>
      <c r="N49">
        <v>0</v>
      </c>
      <c r="O49">
        <v>0</v>
      </c>
      <c r="P49">
        <v>0</v>
      </c>
      <c r="Q49">
        <v>0</v>
      </c>
      <c r="R49">
        <v>0</v>
      </c>
      <c r="S49">
        <v>174649085</v>
      </c>
      <c r="T49" s="19">
        <f t="shared" si="0"/>
        <v>130450</v>
      </c>
      <c r="U49" s="20">
        <f t="shared" si="1"/>
        <v>7450</v>
      </c>
      <c r="V49">
        <v>18</v>
      </c>
      <c r="W49" s="64">
        <f t="shared" si="2"/>
        <v>123000</v>
      </c>
      <c r="X49" s="20"/>
      <c r="Y49" s="64">
        <f t="shared" si="3"/>
        <v>123000</v>
      </c>
      <c r="Z49"/>
      <c r="AA49" s="20"/>
      <c r="AB49" s="20"/>
      <c r="AC49" s="20"/>
      <c r="AD49" s="20">
        <v>0</v>
      </c>
      <c r="AE49" s="20">
        <v>0</v>
      </c>
      <c r="AF49" s="20">
        <f t="shared" si="6"/>
        <v>0</v>
      </c>
      <c r="AG49" s="20">
        <v>0</v>
      </c>
      <c r="AH49" s="36">
        <v>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ht="14.1" hidden="1" customHeight="1" x14ac:dyDescent="0.3">
      <c r="A50">
        <v>5000</v>
      </c>
      <c r="B50">
        <v>5000</v>
      </c>
      <c r="C50">
        <v>0</v>
      </c>
      <c r="D50">
        <v>5000</v>
      </c>
      <c r="E50">
        <v>1075</v>
      </c>
      <c r="F50">
        <v>1500</v>
      </c>
      <c r="G50">
        <v>1550</v>
      </c>
      <c r="H50">
        <v>0</v>
      </c>
      <c r="I50">
        <v>0</v>
      </c>
      <c r="J50">
        <v>0</v>
      </c>
      <c r="K50">
        <v>2500</v>
      </c>
      <c r="L50">
        <v>2500</v>
      </c>
      <c r="M50">
        <v>1000</v>
      </c>
      <c r="N50">
        <v>5000</v>
      </c>
      <c r="O50">
        <v>0</v>
      </c>
      <c r="P50">
        <v>0</v>
      </c>
      <c r="Q50">
        <v>0</v>
      </c>
      <c r="R50">
        <v>0</v>
      </c>
      <c r="S50">
        <v>460690338</v>
      </c>
      <c r="T50" s="19">
        <f t="shared" si="0"/>
        <v>363125</v>
      </c>
      <c r="U50" s="20">
        <f t="shared" si="1"/>
        <v>30125</v>
      </c>
      <c r="V50">
        <v>26</v>
      </c>
      <c r="W50" s="64">
        <f t="shared" si="2"/>
        <v>171000</v>
      </c>
      <c r="X50" s="20"/>
      <c r="Y50" s="64">
        <f t="shared" si="3"/>
        <v>171000</v>
      </c>
      <c r="Z50">
        <v>22</v>
      </c>
      <c r="AA50" s="20">
        <f t="shared" si="4"/>
        <v>144000</v>
      </c>
      <c r="AB50" s="20">
        <v>18000</v>
      </c>
      <c r="AC50" s="20">
        <f t="shared" si="5"/>
        <v>162000</v>
      </c>
      <c r="AD50" s="20">
        <v>0</v>
      </c>
      <c r="AE50" s="20">
        <v>0</v>
      </c>
      <c r="AF50" s="20">
        <f t="shared" si="6"/>
        <v>0</v>
      </c>
      <c r="AG50" s="20">
        <v>0</v>
      </c>
      <c r="AH50" s="36">
        <v>0</v>
      </c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 ht="14.1" hidden="1" customHeight="1" x14ac:dyDescent="0.3">
      <c r="A51">
        <v>4500</v>
      </c>
      <c r="B51">
        <v>4000</v>
      </c>
      <c r="C51">
        <v>0</v>
      </c>
      <c r="D51">
        <v>6000</v>
      </c>
      <c r="E51">
        <v>2400</v>
      </c>
      <c r="F51">
        <v>2000</v>
      </c>
      <c r="G51">
        <v>1550</v>
      </c>
      <c r="H51">
        <v>0</v>
      </c>
      <c r="I51">
        <v>0</v>
      </c>
      <c r="J51">
        <v>0</v>
      </c>
      <c r="K51">
        <v>2500</v>
      </c>
      <c r="L51">
        <v>2500</v>
      </c>
      <c r="M51">
        <v>1000</v>
      </c>
      <c r="N51">
        <v>5000</v>
      </c>
      <c r="O51">
        <v>0</v>
      </c>
      <c r="P51">
        <v>0</v>
      </c>
      <c r="Q51">
        <v>0</v>
      </c>
      <c r="R51">
        <v>0</v>
      </c>
      <c r="S51">
        <v>164665069</v>
      </c>
      <c r="T51" s="19">
        <f t="shared" si="0"/>
        <v>312850</v>
      </c>
      <c r="U51" s="20">
        <f t="shared" si="1"/>
        <v>31450</v>
      </c>
      <c r="V51">
        <v>22</v>
      </c>
      <c r="W51" s="64">
        <f t="shared" si="2"/>
        <v>147000</v>
      </c>
      <c r="X51" s="20">
        <v>18000</v>
      </c>
      <c r="Y51" s="64">
        <f t="shared" si="3"/>
        <v>165000</v>
      </c>
      <c r="Z51">
        <v>15</v>
      </c>
      <c r="AA51" s="20">
        <f t="shared" si="4"/>
        <v>102000</v>
      </c>
      <c r="AB51" s="20">
        <v>14400</v>
      </c>
      <c r="AC51" s="20">
        <f t="shared" si="5"/>
        <v>116400</v>
      </c>
      <c r="AD51" s="20">
        <v>0</v>
      </c>
      <c r="AE51" s="20">
        <v>0</v>
      </c>
      <c r="AF51" s="20">
        <f t="shared" si="6"/>
        <v>0</v>
      </c>
      <c r="AG51" s="20">
        <v>0</v>
      </c>
      <c r="AH51" s="36">
        <v>0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 ht="14.1" hidden="1" customHeight="1" x14ac:dyDescent="0.3">
      <c r="A52">
        <v>0</v>
      </c>
      <c r="B52">
        <v>0</v>
      </c>
      <c r="C52">
        <v>0</v>
      </c>
      <c r="D52">
        <v>0</v>
      </c>
      <c r="E52">
        <v>2400</v>
      </c>
      <c r="F52">
        <v>1000</v>
      </c>
      <c r="G52">
        <v>1650</v>
      </c>
      <c r="H52">
        <v>0</v>
      </c>
      <c r="I52">
        <v>0</v>
      </c>
      <c r="J52">
        <v>0</v>
      </c>
      <c r="K52">
        <v>2500</v>
      </c>
      <c r="L52">
        <v>2500</v>
      </c>
      <c r="M52">
        <v>1000</v>
      </c>
      <c r="N52">
        <v>5000</v>
      </c>
      <c r="O52">
        <v>0</v>
      </c>
      <c r="P52">
        <v>0</v>
      </c>
      <c r="Q52">
        <v>0</v>
      </c>
      <c r="R52">
        <v>0</v>
      </c>
      <c r="S52">
        <v>274922028</v>
      </c>
      <c r="T52" s="19">
        <f t="shared" si="0"/>
        <v>263250</v>
      </c>
      <c r="U52" s="20">
        <f t="shared" si="1"/>
        <v>16050</v>
      </c>
      <c r="V52">
        <v>17</v>
      </c>
      <c r="W52" s="64">
        <f t="shared" si="2"/>
        <v>117000</v>
      </c>
      <c r="X52" s="20"/>
      <c r="Y52" s="64">
        <f t="shared" si="3"/>
        <v>117000</v>
      </c>
      <c r="Z52">
        <v>17</v>
      </c>
      <c r="AA52" s="20">
        <f t="shared" si="4"/>
        <v>114000</v>
      </c>
      <c r="AB52" s="20">
        <v>16200</v>
      </c>
      <c r="AC52" s="20">
        <f t="shared" si="5"/>
        <v>130200</v>
      </c>
      <c r="AD52" s="20">
        <v>0</v>
      </c>
      <c r="AE52" s="20">
        <v>0</v>
      </c>
      <c r="AF52" s="20">
        <f t="shared" si="6"/>
        <v>0</v>
      </c>
      <c r="AG52" s="20">
        <v>0</v>
      </c>
      <c r="AH52" s="36">
        <v>0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ht="14.1" hidden="1" customHeight="1" x14ac:dyDescent="0.3">
      <c r="A53">
        <v>5000</v>
      </c>
      <c r="B53">
        <v>4500</v>
      </c>
      <c r="C53">
        <v>0</v>
      </c>
      <c r="D53">
        <v>5000</v>
      </c>
      <c r="E53">
        <v>2400</v>
      </c>
      <c r="F53">
        <v>2500</v>
      </c>
      <c r="G53">
        <v>1650</v>
      </c>
      <c r="H53">
        <v>0</v>
      </c>
      <c r="I53">
        <v>0</v>
      </c>
      <c r="J53">
        <v>0</v>
      </c>
      <c r="K53">
        <v>2500</v>
      </c>
      <c r="L53">
        <v>2500</v>
      </c>
      <c r="M53">
        <v>1000</v>
      </c>
      <c r="N53">
        <v>5000</v>
      </c>
      <c r="O53">
        <v>0</v>
      </c>
      <c r="P53">
        <v>0</v>
      </c>
      <c r="Q53">
        <v>0</v>
      </c>
      <c r="R53">
        <v>0</v>
      </c>
      <c r="S53">
        <v>545875524</v>
      </c>
      <c r="T53" s="19">
        <f t="shared" si="0"/>
        <v>365650</v>
      </c>
      <c r="U53" s="20">
        <f t="shared" si="1"/>
        <v>32050</v>
      </c>
      <c r="V53">
        <v>25</v>
      </c>
      <c r="W53" s="64">
        <f t="shared" si="2"/>
        <v>165000</v>
      </c>
      <c r="X53" s="20"/>
      <c r="Y53" s="64">
        <f t="shared" si="3"/>
        <v>165000</v>
      </c>
      <c r="Z53">
        <v>24</v>
      </c>
      <c r="AA53" s="20">
        <f t="shared" si="4"/>
        <v>156000</v>
      </c>
      <c r="AB53" s="20">
        <v>12600</v>
      </c>
      <c r="AC53" s="20">
        <f t="shared" si="5"/>
        <v>168600</v>
      </c>
      <c r="AD53" s="20">
        <v>0</v>
      </c>
      <c r="AE53" s="20">
        <v>0</v>
      </c>
      <c r="AF53" s="20">
        <f t="shared" si="6"/>
        <v>0</v>
      </c>
      <c r="AG53" s="20">
        <v>0</v>
      </c>
      <c r="AH53" s="36">
        <v>0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 ht="14.1" hidden="1" customHeight="1" x14ac:dyDescent="0.3">
      <c r="A54">
        <v>0</v>
      </c>
      <c r="B54">
        <v>4000</v>
      </c>
      <c r="C54">
        <v>0</v>
      </c>
      <c r="D54">
        <v>5000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2500</v>
      </c>
      <c r="L54">
        <v>2500</v>
      </c>
      <c r="M54">
        <v>1000</v>
      </c>
      <c r="N54">
        <v>5000</v>
      </c>
      <c r="O54">
        <v>0</v>
      </c>
      <c r="P54">
        <v>0</v>
      </c>
      <c r="Q54">
        <v>0</v>
      </c>
      <c r="R54">
        <v>0</v>
      </c>
      <c r="S54">
        <v>208643037</v>
      </c>
      <c r="T54" s="19">
        <f t="shared" si="0"/>
        <v>341000</v>
      </c>
      <c r="U54" s="20">
        <f t="shared" si="1"/>
        <v>20000</v>
      </c>
      <c r="V54">
        <v>26</v>
      </c>
      <c r="W54" s="64">
        <f t="shared" si="2"/>
        <v>171000</v>
      </c>
      <c r="X54" s="20"/>
      <c r="Y54" s="64">
        <f t="shared" si="3"/>
        <v>171000</v>
      </c>
      <c r="Z54">
        <v>23</v>
      </c>
      <c r="AA54" s="20">
        <f t="shared" si="4"/>
        <v>150000</v>
      </c>
      <c r="AB54" s="20"/>
      <c r="AC54" s="20">
        <f t="shared" si="5"/>
        <v>150000</v>
      </c>
      <c r="AD54" s="20">
        <v>0</v>
      </c>
      <c r="AE54" s="20">
        <v>0</v>
      </c>
      <c r="AF54" s="20">
        <f t="shared" si="6"/>
        <v>0</v>
      </c>
      <c r="AG54" s="20">
        <v>0</v>
      </c>
      <c r="AH54" s="36">
        <v>0</v>
      </c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ht="14.1" hidden="1" customHeight="1" x14ac:dyDescent="0.3">
      <c r="A55">
        <v>4500</v>
      </c>
      <c r="B55">
        <v>0</v>
      </c>
      <c r="C55">
        <v>0</v>
      </c>
      <c r="D55">
        <v>6000</v>
      </c>
      <c r="E55">
        <v>2400</v>
      </c>
      <c r="F55">
        <v>2000</v>
      </c>
      <c r="G55">
        <v>1550</v>
      </c>
      <c r="H55">
        <v>0</v>
      </c>
      <c r="I55">
        <v>0</v>
      </c>
      <c r="J55">
        <v>0</v>
      </c>
      <c r="K55">
        <v>2500</v>
      </c>
      <c r="L55">
        <v>2500</v>
      </c>
      <c r="M55">
        <v>1000</v>
      </c>
      <c r="N55">
        <v>5000</v>
      </c>
      <c r="O55">
        <v>0</v>
      </c>
      <c r="P55">
        <v>0</v>
      </c>
      <c r="Q55">
        <v>0</v>
      </c>
      <c r="R55">
        <v>0</v>
      </c>
      <c r="S55">
        <v>209646314</v>
      </c>
      <c r="T55" s="19">
        <f t="shared" si="0"/>
        <v>351450</v>
      </c>
      <c r="U55" s="20">
        <f t="shared" si="1"/>
        <v>27450</v>
      </c>
      <c r="V55" t="s">
        <v>43</v>
      </c>
      <c r="W55" s="64">
        <v>144000</v>
      </c>
      <c r="X55" s="20">
        <v>18000</v>
      </c>
      <c r="Y55" s="64">
        <v>162000</v>
      </c>
      <c r="Z55">
        <v>22</v>
      </c>
      <c r="AA55" s="20">
        <f t="shared" si="4"/>
        <v>144000</v>
      </c>
      <c r="AB55" s="20">
        <v>18000</v>
      </c>
      <c r="AC55" s="20">
        <f t="shared" si="5"/>
        <v>162000</v>
      </c>
      <c r="AD55" s="20">
        <v>0</v>
      </c>
      <c r="AE55" s="20">
        <v>0</v>
      </c>
      <c r="AF55" s="20">
        <f t="shared" si="6"/>
        <v>0</v>
      </c>
      <c r="AG55" s="20">
        <v>0</v>
      </c>
      <c r="AH55" s="36">
        <v>0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1:50" ht="14.1" hidden="1" customHeight="1" x14ac:dyDescent="0.3">
      <c r="A56">
        <v>4500</v>
      </c>
      <c r="B56">
        <v>4500</v>
      </c>
      <c r="C56">
        <v>0</v>
      </c>
      <c r="D56">
        <v>4000</v>
      </c>
      <c r="E56">
        <v>2400</v>
      </c>
      <c r="F56">
        <v>2500</v>
      </c>
      <c r="G56">
        <v>1450</v>
      </c>
      <c r="H56">
        <v>0</v>
      </c>
      <c r="I56">
        <v>0</v>
      </c>
      <c r="J56">
        <v>0</v>
      </c>
      <c r="K56">
        <v>2500</v>
      </c>
      <c r="L56">
        <v>2500</v>
      </c>
      <c r="M56">
        <v>1000</v>
      </c>
      <c r="N56">
        <v>5000</v>
      </c>
      <c r="O56">
        <v>0</v>
      </c>
      <c r="P56">
        <v>0</v>
      </c>
      <c r="Q56">
        <v>0</v>
      </c>
      <c r="R56">
        <v>0</v>
      </c>
      <c r="S56">
        <v>206643363</v>
      </c>
      <c r="T56" s="19">
        <f t="shared" si="0"/>
        <v>381350</v>
      </c>
      <c r="U56" s="20">
        <f t="shared" si="1"/>
        <v>30350</v>
      </c>
      <c r="V56">
        <v>26</v>
      </c>
      <c r="W56" s="64">
        <f t="shared" ref="W56:W119" si="7">(V56+2.5)*6000</f>
        <v>171000</v>
      </c>
      <c r="X56" s="20">
        <v>18000</v>
      </c>
      <c r="Y56" s="64">
        <f t="shared" si="3"/>
        <v>189000</v>
      </c>
      <c r="Z56">
        <v>22</v>
      </c>
      <c r="AA56" s="20">
        <f t="shared" si="4"/>
        <v>144000</v>
      </c>
      <c r="AB56" s="20">
        <v>18000</v>
      </c>
      <c r="AC56" s="20">
        <f t="shared" si="5"/>
        <v>162000</v>
      </c>
      <c r="AD56" s="20">
        <v>0</v>
      </c>
      <c r="AE56" s="20">
        <v>0</v>
      </c>
      <c r="AF56" s="20">
        <f t="shared" si="6"/>
        <v>0</v>
      </c>
      <c r="AG56" s="20">
        <v>0</v>
      </c>
      <c r="AH56" s="36">
        <v>0</v>
      </c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 ht="14.1" hidden="1" customHeight="1" x14ac:dyDescent="0.3">
      <c r="A57">
        <v>5000</v>
      </c>
      <c r="B57">
        <v>5000</v>
      </c>
      <c r="C57">
        <v>0</v>
      </c>
      <c r="D57">
        <v>4000</v>
      </c>
      <c r="E57">
        <v>1075</v>
      </c>
      <c r="F57">
        <v>1000</v>
      </c>
      <c r="G57">
        <v>1450</v>
      </c>
      <c r="H57">
        <v>0</v>
      </c>
      <c r="I57">
        <v>0</v>
      </c>
      <c r="J57">
        <v>0</v>
      </c>
      <c r="K57">
        <v>2500</v>
      </c>
      <c r="L57">
        <v>2500</v>
      </c>
      <c r="M57">
        <v>1000</v>
      </c>
      <c r="N57">
        <v>5000</v>
      </c>
      <c r="O57">
        <v>0</v>
      </c>
      <c r="P57">
        <v>0</v>
      </c>
      <c r="Q57">
        <v>0</v>
      </c>
      <c r="R57">
        <v>0</v>
      </c>
      <c r="S57">
        <v>206662322</v>
      </c>
      <c r="T57" s="19">
        <f t="shared" si="0"/>
        <v>349525</v>
      </c>
      <c r="U57" s="20">
        <f t="shared" si="1"/>
        <v>28525</v>
      </c>
      <c r="V57">
        <v>23</v>
      </c>
      <c r="W57" s="64">
        <f t="shared" si="7"/>
        <v>153000</v>
      </c>
      <c r="X57" s="20"/>
      <c r="Y57" s="64">
        <f t="shared" si="3"/>
        <v>153000</v>
      </c>
      <c r="Z57">
        <v>26</v>
      </c>
      <c r="AA57" s="20">
        <f t="shared" si="4"/>
        <v>168000</v>
      </c>
      <c r="AB57" s="20"/>
      <c r="AC57" s="20">
        <f t="shared" si="5"/>
        <v>168000</v>
      </c>
      <c r="AD57" s="20">
        <v>0</v>
      </c>
      <c r="AE57" s="20">
        <v>0</v>
      </c>
      <c r="AF57" s="20">
        <f t="shared" si="6"/>
        <v>0</v>
      </c>
      <c r="AG57" s="20">
        <v>0</v>
      </c>
      <c r="AH57" s="36">
        <v>0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ht="14.1" hidden="1" customHeight="1" x14ac:dyDescent="0.3">
      <c r="A58">
        <v>5000</v>
      </c>
      <c r="B58">
        <v>5000</v>
      </c>
      <c r="C58">
        <v>0</v>
      </c>
      <c r="D58">
        <v>4000</v>
      </c>
      <c r="E58">
        <v>2400</v>
      </c>
      <c r="F58">
        <v>1500</v>
      </c>
      <c r="G58">
        <v>1650</v>
      </c>
      <c r="H58">
        <v>0</v>
      </c>
      <c r="I58">
        <v>0</v>
      </c>
      <c r="J58">
        <v>0</v>
      </c>
      <c r="K58">
        <v>2500</v>
      </c>
      <c r="L58">
        <v>2500</v>
      </c>
      <c r="M58">
        <v>1000</v>
      </c>
      <c r="N58">
        <v>5000</v>
      </c>
      <c r="O58">
        <v>0</v>
      </c>
      <c r="P58">
        <v>0</v>
      </c>
      <c r="Q58">
        <v>0</v>
      </c>
      <c r="R58">
        <v>0</v>
      </c>
      <c r="S58">
        <v>136780234</v>
      </c>
      <c r="T58" s="19">
        <f t="shared" si="0"/>
        <v>319750</v>
      </c>
      <c r="U58" s="20">
        <f t="shared" si="1"/>
        <v>30550</v>
      </c>
      <c r="V58">
        <v>22</v>
      </c>
      <c r="W58" s="64">
        <f t="shared" si="7"/>
        <v>147000</v>
      </c>
      <c r="X58" s="20"/>
      <c r="Y58" s="64">
        <f t="shared" si="3"/>
        <v>147000</v>
      </c>
      <c r="Z58">
        <v>19</v>
      </c>
      <c r="AA58" s="20">
        <f t="shared" si="4"/>
        <v>126000</v>
      </c>
      <c r="AB58" s="20">
        <v>16200</v>
      </c>
      <c r="AC58" s="20">
        <f t="shared" si="5"/>
        <v>142200</v>
      </c>
      <c r="AD58" s="20">
        <v>0</v>
      </c>
      <c r="AE58" s="20">
        <v>0</v>
      </c>
      <c r="AF58" s="20">
        <f t="shared" si="6"/>
        <v>0</v>
      </c>
      <c r="AG58" s="20">
        <v>0</v>
      </c>
      <c r="AH58" s="36">
        <v>0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ht="14.1" hidden="1" customHeight="1" x14ac:dyDescent="0.3">
      <c r="A59">
        <v>5000</v>
      </c>
      <c r="B59">
        <v>5000</v>
      </c>
      <c r="C59">
        <v>0</v>
      </c>
      <c r="D59">
        <v>6000</v>
      </c>
      <c r="E59">
        <v>1075</v>
      </c>
      <c r="F59">
        <v>1500</v>
      </c>
      <c r="G59">
        <v>1650</v>
      </c>
      <c r="H59">
        <v>0</v>
      </c>
      <c r="I59">
        <v>0</v>
      </c>
      <c r="J59">
        <v>0</v>
      </c>
      <c r="K59">
        <v>2500</v>
      </c>
      <c r="L59">
        <v>2500</v>
      </c>
      <c r="M59">
        <v>1000</v>
      </c>
      <c r="N59">
        <v>5000</v>
      </c>
      <c r="O59">
        <v>0</v>
      </c>
      <c r="P59">
        <v>0</v>
      </c>
      <c r="Q59">
        <v>0</v>
      </c>
      <c r="R59">
        <v>0</v>
      </c>
      <c r="S59">
        <v>164706633</v>
      </c>
      <c r="T59" s="19">
        <f t="shared" si="0"/>
        <v>342625</v>
      </c>
      <c r="U59" s="20">
        <f t="shared" si="1"/>
        <v>31225</v>
      </c>
      <c r="V59">
        <v>22</v>
      </c>
      <c r="W59" s="64">
        <f t="shared" si="7"/>
        <v>147000</v>
      </c>
      <c r="X59" s="20">
        <v>14400</v>
      </c>
      <c r="Y59" s="64">
        <f t="shared" si="3"/>
        <v>161400</v>
      </c>
      <c r="Z59">
        <v>20</v>
      </c>
      <c r="AA59" s="20">
        <f t="shared" si="4"/>
        <v>132000</v>
      </c>
      <c r="AB59" s="20">
        <v>18000</v>
      </c>
      <c r="AC59" s="20">
        <f t="shared" si="5"/>
        <v>150000</v>
      </c>
      <c r="AD59" s="20">
        <v>0</v>
      </c>
      <c r="AE59" s="20">
        <v>0</v>
      </c>
      <c r="AF59" s="20">
        <f t="shared" si="6"/>
        <v>0</v>
      </c>
      <c r="AG59" s="20">
        <v>0</v>
      </c>
      <c r="AH59" s="36">
        <v>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ht="14.1" hidden="1" customHeight="1" x14ac:dyDescent="0.3">
      <c r="A60">
        <v>5000</v>
      </c>
      <c r="B60">
        <v>0</v>
      </c>
      <c r="C60">
        <v>0</v>
      </c>
      <c r="D60">
        <v>6000</v>
      </c>
      <c r="E60">
        <v>0</v>
      </c>
      <c r="F60">
        <v>0</v>
      </c>
      <c r="G60">
        <v>650</v>
      </c>
      <c r="H60">
        <v>0</v>
      </c>
      <c r="I60">
        <v>0</v>
      </c>
      <c r="J60">
        <v>0</v>
      </c>
      <c r="K60">
        <v>2500</v>
      </c>
      <c r="L60">
        <v>2500</v>
      </c>
      <c r="M60">
        <v>1000</v>
      </c>
      <c r="N60">
        <v>0</v>
      </c>
      <c r="O60">
        <v>0</v>
      </c>
      <c r="P60">
        <v>0</v>
      </c>
      <c r="Q60">
        <v>0</v>
      </c>
      <c r="R60">
        <v>0</v>
      </c>
      <c r="S60">
        <v>340769605</v>
      </c>
      <c r="T60" s="19">
        <f t="shared" si="0"/>
        <v>341050</v>
      </c>
      <c r="U60" s="20">
        <f t="shared" si="1"/>
        <v>17650</v>
      </c>
      <c r="V60">
        <v>24</v>
      </c>
      <c r="W60" s="64">
        <f t="shared" si="7"/>
        <v>159000</v>
      </c>
      <c r="X60" s="20">
        <v>16200</v>
      </c>
      <c r="Y60" s="64">
        <f t="shared" si="3"/>
        <v>175200</v>
      </c>
      <c r="Z60">
        <v>20</v>
      </c>
      <c r="AA60" s="20">
        <f t="shared" si="4"/>
        <v>132000</v>
      </c>
      <c r="AB60" s="20">
        <v>16200</v>
      </c>
      <c r="AC60" s="20">
        <f t="shared" si="5"/>
        <v>148200</v>
      </c>
      <c r="AD60" s="20">
        <v>0</v>
      </c>
      <c r="AE60" s="20">
        <v>0</v>
      </c>
      <c r="AF60" s="20">
        <f t="shared" si="6"/>
        <v>0</v>
      </c>
      <c r="AG60" s="20">
        <v>0</v>
      </c>
      <c r="AH60" s="36">
        <v>0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ht="14.1" hidden="1" customHeight="1" x14ac:dyDescent="0.3">
      <c r="A61">
        <v>3500</v>
      </c>
      <c r="B61">
        <v>0</v>
      </c>
      <c r="C61">
        <v>0</v>
      </c>
      <c r="D61">
        <v>4000</v>
      </c>
      <c r="E61">
        <v>1075</v>
      </c>
      <c r="F61">
        <v>2000</v>
      </c>
      <c r="G61">
        <v>1550</v>
      </c>
      <c r="H61">
        <v>0</v>
      </c>
      <c r="I61">
        <v>0</v>
      </c>
      <c r="J61">
        <v>0</v>
      </c>
      <c r="K61">
        <v>2500</v>
      </c>
      <c r="L61">
        <v>2500</v>
      </c>
      <c r="M61">
        <v>1000</v>
      </c>
      <c r="N61">
        <v>5000</v>
      </c>
      <c r="O61">
        <v>0</v>
      </c>
      <c r="P61">
        <v>0</v>
      </c>
      <c r="Q61">
        <v>0</v>
      </c>
      <c r="R61">
        <v>0</v>
      </c>
      <c r="S61">
        <v>158764445</v>
      </c>
      <c r="T61" s="19">
        <f t="shared" si="0"/>
        <v>382525</v>
      </c>
      <c r="U61" s="20">
        <f t="shared" si="1"/>
        <v>23125</v>
      </c>
      <c r="V61">
        <v>24</v>
      </c>
      <c r="W61" s="64">
        <f t="shared" si="7"/>
        <v>159000</v>
      </c>
      <c r="X61" s="20">
        <v>14400</v>
      </c>
      <c r="Y61" s="64">
        <f t="shared" si="3"/>
        <v>173400</v>
      </c>
      <c r="Z61">
        <v>26</v>
      </c>
      <c r="AA61" s="20">
        <f t="shared" si="4"/>
        <v>168000</v>
      </c>
      <c r="AB61" s="20">
        <v>18000</v>
      </c>
      <c r="AC61" s="20">
        <f t="shared" si="5"/>
        <v>186000</v>
      </c>
      <c r="AD61" s="20">
        <v>0</v>
      </c>
      <c r="AE61" s="20">
        <v>0</v>
      </c>
      <c r="AF61" s="20">
        <f t="shared" si="6"/>
        <v>0</v>
      </c>
      <c r="AG61" s="20">
        <v>0</v>
      </c>
      <c r="AH61" s="36">
        <v>0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ht="14.1" hidden="1" customHeight="1" x14ac:dyDescent="0.3">
      <c r="A62">
        <v>5000</v>
      </c>
      <c r="B62">
        <v>0</v>
      </c>
      <c r="C62">
        <v>0</v>
      </c>
      <c r="D62">
        <v>0</v>
      </c>
      <c r="E62">
        <v>0</v>
      </c>
      <c r="F62">
        <v>1000</v>
      </c>
      <c r="G62">
        <v>1650</v>
      </c>
      <c r="H62">
        <v>0</v>
      </c>
      <c r="I62">
        <v>0</v>
      </c>
      <c r="J62">
        <v>0</v>
      </c>
      <c r="K62">
        <v>2500</v>
      </c>
      <c r="L62">
        <v>2500</v>
      </c>
      <c r="M62">
        <v>1000</v>
      </c>
      <c r="N62">
        <v>5000</v>
      </c>
      <c r="O62">
        <v>0</v>
      </c>
      <c r="P62">
        <v>0</v>
      </c>
      <c r="Q62">
        <v>0</v>
      </c>
      <c r="R62">
        <v>0</v>
      </c>
      <c r="S62">
        <v>200706167</v>
      </c>
      <c r="T62" s="19">
        <f t="shared" si="0"/>
        <v>355850</v>
      </c>
      <c r="U62" s="20">
        <f t="shared" si="1"/>
        <v>18650</v>
      </c>
      <c r="V62">
        <v>25</v>
      </c>
      <c r="W62" s="64">
        <f t="shared" si="7"/>
        <v>165000</v>
      </c>
      <c r="X62" s="20">
        <v>16200</v>
      </c>
      <c r="Y62" s="64">
        <f t="shared" si="3"/>
        <v>181200</v>
      </c>
      <c r="Z62">
        <v>24</v>
      </c>
      <c r="AA62" s="20">
        <f t="shared" si="4"/>
        <v>156000</v>
      </c>
      <c r="AB62" s="20"/>
      <c r="AC62" s="20">
        <f t="shared" si="5"/>
        <v>156000</v>
      </c>
      <c r="AD62" s="20">
        <v>0</v>
      </c>
      <c r="AE62" s="20">
        <v>0</v>
      </c>
      <c r="AF62" s="20">
        <f t="shared" si="6"/>
        <v>0</v>
      </c>
      <c r="AG62" s="20">
        <v>0</v>
      </c>
      <c r="AH62" s="36">
        <v>0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ht="14.1" hidden="1" customHeight="1" x14ac:dyDescent="0.3">
      <c r="A63">
        <v>0</v>
      </c>
      <c r="B63">
        <v>0</v>
      </c>
      <c r="C63">
        <v>0</v>
      </c>
      <c r="D63">
        <v>5000</v>
      </c>
      <c r="E63">
        <v>2400</v>
      </c>
      <c r="F63">
        <v>1000</v>
      </c>
      <c r="G63">
        <v>1650</v>
      </c>
      <c r="H63">
        <v>0</v>
      </c>
      <c r="I63">
        <v>0</v>
      </c>
      <c r="J63">
        <v>0</v>
      </c>
      <c r="K63">
        <v>2500</v>
      </c>
      <c r="L63">
        <v>2500</v>
      </c>
      <c r="M63">
        <v>1000</v>
      </c>
      <c r="N63">
        <v>5000</v>
      </c>
      <c r="O63">
        <v>0</v>
      </c>
      <c r="P63">
        <v>0</v>
      </c>
      <c r="Q63">
        <v>0</v>
      </c>
      <c r="R63">
        <v>0</v>
      </c>
      <c r="S63">
        <v>86703624</v>
      </c>
      <c r="T63" s="19">
        <f t="shared" si="0"/>
        <v>276050</v>
      </c>
      <c r="U63" s="20">
        <f t="shared" si="1"/>
        <v>21050</v>
      </c>
      <c r="V63">
        <v>16</v>
      </c>
      <c r="W63" s="64">
        <f t="shared" si="7"/>
        <v>111000</v>
      </c>
      <c r="X63" s="20"/>
      <c r="Y63" s="64">
        <f t="shared" si="3"/>
        <v>111000</v>
      </c>
      <c r="Z63">
        <v>19</v>
      </c>
      <c r="AA63" s="20">
        <f t="shared" si="4"/>
        <v>126000</v>
      </c>
      <c r="AB63" s="20">
        <v>18000</v>
      </c>
      <c r="AC63" s="20">
        <f t="shared" si="5"/>
        <v>144000</v>
      </c>
      <c r="AD63" s="20">
        <v>0</v>
      </c>
      <c r="AE63" s="20">
        <v>0</v>
      </c>
      <c r="AF63" s="20">
        <f t="shared" si="6"/>
        <v>0</v>
      </c>
      <c r="AG63" s="20">
        <v>0</v>
      </c>
      <c r="AH63" s="36">
        <v>0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ht="14.1" hidden="1" customHeight="1" x14ac:dyDescent="0.3">
      <c r="A64">
        <v>5000</v>
      </c>
      <c r="B64">
        <v>5000</v>
      </c>
      <c r="C64">
        <v>0</v>
      </c>
      <c r="D64">
        <v>4000</v>
      </c>
      <c r="E64">
        <v>2400</v>
      </c>
      <c r="F64">
        <v>1000</v>
      </c>
      <c r="G64">
        <v>1450</v>
      </c>
      <c r="H64">
        <v>0</v>
      </c>
      <c r="I64">
        <v>0</v>
      </c>
      <c r="J64">
        <v>0</v>
      </c>
      <c r="K64">
        <v>2500</v>
      </c>
      <c r="L64">
        <v>2500</v>
      </c>
      <c r="M64">
        <v>0</v>
      </c>
      <c r="N64">
        <v>5000</v>
      </c>
      <c r="O64">
        <v>0</v>
      </c>
      <c r="P64">
        <v>0</v>
      </c>
      <c r="Q64">
        <v>0</v>
      </c>
      <c r="R64">
        <v>0</v>
      </c>
      <c r="S64">
        <v>221700686</v>
      </c>
      <c r="T64" s="19">
        <f t="shared" si="0"/>
        <v>346250</v>
      </c>
      <c r="U64" s="20">
        <f t="shared" si="1"/>
        <v>28850</v>
      </c>
      <c r="V64">
        <v>22</v>
      </c>
      <c r="W64" s="64">
        <f t="shared" si="7"/>
        <v>147000</v>
      </c>
      <c r="X64" s="20">
        <v>14400</v>
      </c>
      <c r="Y64" s="64">
        <f t="shared" si="3"/>
        <v>161400</v>
      </c>
      <c r="Z64">
        <v>21</v>
      </c>
      <c r="AA64" s="20">
        <f t="shared" si="4"/>
        <v>138000</v>
      </c>
      <c r="AB64" s="20">
        <v>18000</v>
      </c>
      <c r="AC64" s="20">
        <f t="shared" si="5"/>
        <v>156000</v>
      </c>
      <c r="AD64" s="20">
        <v>0</v>
      </c>
      <c r="AE64" s="20">
        <v>0</v>
      </c>
      <c r="AF64" s="20">
        <f t="shared" si="6"/>
        <v>0</v>
      </c>
      <c r="AG64" s="20">
        <v>0</v>
      </c>
      <c r="AH64" s="36">
        <v>0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ht="14.1" hidden="1" customHeight="1" x14ac:dyDescent="0.3">
      <c r="A65">
        <v>5000</v>
      </c>
      <c r="B65">
        <v>4500</v>
      </c>
      <c r="C65">
        <v>0</v>
      </c>
      <c r="D65">
        <v>0</v>
      </c>
      <c r="E65">
        <v>2400</v>
      </c>
      <c r="F65">
        <v>2000</v>
      </c>
      <c r="G65">
        <v>1650</v>
      </c>
      <c r="H65">
        <v>0</v>
      </c>
      <c r="I65">
        <v>0</v>
      </c>
      <c r="J65">
        <v>0</v>
      </c>
      <c r="K65">
        <v>2500</v>
      </c>
      <c r="L65">
        <v>2500</v>
      </c>
      <c r="M65">
        <v>1000</v>
      </c>
      <c r="N65">
        <v>0</v>
      </c>
      <c r="O65">
        <v>0</v>
      </c>
      <c r="P65">
        <v>0</v>
      </c>
      <c r="Q65">
        <v>0</v>
      </c>
      <c r="R65">
        <v>0</v>
      </c>
      <c r="S65">
        <v>322769646</v>
      </c>
      <c r="T65" s="19">
        <f t="shared" si="0"/>
        <v>366550</v>
      </c>
      <c r="U65" s="20">
        <f t="shared" si="1"/>
        <v>21550</v>
      </c>
      <c r="V65">
        <v>22</v>
      </c>
      <c r="W65" s="64">
        <f>(V65+3.5)*6000</f>
        <v>153000</v>
      </c>
      <c r="X65" s="20">
        <v>18000</v>
      </c>
      <c r="Y65" s="64">
        <f t="shared" si="3"/>
        <v>171000</v>
      </c>
      <c r="Z65">
        <v>24</v>
      </c>
      <c r="AA65" s="20">
        <f t="shared" si="4"/>
        <v>156000</v>
      </c>
      <c r="AB65" s="20">
        <v>18000</v>
      </c>
      <c r="AC65" s="20">
        <f t="shared" si="5"/>
        <v>174000</v>
      </c>
      <c r="AD65" s="20">
        <v>0</v>
      </c>
      <c r="AE65" s="20">
        <v>0</v>
      </c>
      <c r="AF65" s="20">
        <f t="shared" si="6"/>
        <v>0</v>
      </c>
      <c r="AG65" s="20">
        <v>0</v>
      </c>
      <c r="AH65" s="36">
        <v>0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ht="14.1" hidden="1" customHeight="1" x14ac:dyDescent="0.3">
      <c r="A66">
        <v>4500</v>
      </c>
      <c r="B66">
        <v>5000</v>
      </c>
      <c r="C66">
        <v>0</v>
      </c>
      <c r="D66">
        <v>3000</v>
      </c>
      <c r="E66">
        <v>2400</v>
      </c>
      <c r="F66">
        <v>2500</v>
      </c>
      <c r="G66">
        <v>1550</v>
      </c>
      <c r="H66">
        <v>0</v>
      </c>
      <c r="I66">
        <v>0</v>
      </c>
      <c r="J66">
        <v>0</v>
      </c>
      <c r="K66">
        <v>2500</v>
      </c>
      <c r="L66">
        <v>2500</v>
      </c>
      <c r="M66">
        <v>1000</v>
      </c>
      <c r="N66">
        <v>5000</v>
      </c>
      <c r="O66">
        <v>0</v>
      </c>
      <c r="P66">
        <v>0</v>
      </c>
      <c r="Q66">
        <v>0</v>
      </c>
      <c r="R66">
        <v>0</v>
      </c>
      <c r="S66">
        <v>100727909</v>
      </c>
      <c r="T66" s="19">
        <f t="shared" si="0"/>
        <v>349150</v>
      </c>
      <c r="U66" s="20">
        <f t="shared" si="1"/>
        <v>29950</v>
      </c>
      <c r="V66">
        <v>22</v>
      </c>
      <c r="W66" s="64">
        <f t="shared" si="7"/>
        <v>147000</v>
      </c>
      <c r="X66" s="20">
        <v>16200</v>
      </c>
      <c r="Y66" s="64">
        <f t="shared" si="3"/>
        <v>163200</v>
      </c>
      <c r="Z66">
        <v>21</v>
      </c>
      <c r="AA66" s="20">
        <f t="shared" si="4"/>
        <v>138000</v>
      </c>
      <c r="AB66" s="20">
        <v>18000</v>
      </c>
      <c r="AC66" s="20">
        <f t="shared" si="5"/>
        <v>156000</v>
      </c>
      <c r="AD66" s="20">
        <v>0</v>
      </c>
      <c r="AE66" s="20">
        <v>0</v>
      </c>
      <c r="AF66" s="20">
        <f t="shared" si="6"/>
        <v>0</v>
      </c>
      <c r="AG66" s="20">
        <v>0</v>
      </c>
      <c r="AH66" s="36">
        <v>0</v>
      </c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ht="14.1" hidden="1" customHeight="1" x14ac:dyDescent="0.3">
      <c r="A67">
        <v>3500</v>
      </c>
      <c r="B67">
        <v>0</v>
      </c>
      <c r="C67">
        <v>0</v>
      </c>
      <c r="D67">
        <v>0</v>
      </c>
      <c r="E67">
        <v>0</v>
      </c>
      <c r="F67">
        <v>1500</v>
      </c>
      <c r="G67">
        <v>0</v>
      </c>
      <c r="H67">
        <v>0</v>
      </c>
      <c r="I67">
        <v>0</v>
      </c>
      <c r="J67">
        <v>0</v>
      </c>
      <c r="K67">
        <v>2500</v>
      </c>
      <c r="L67">
        <v>2500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160665137</v>
      </c>
      <c r="T67" s="19">
        <f t="shared" si="0"/>
        <v>331000</v>
      </c>
      <c r="U67" s="20">
        <f t="shared" si="1"/>
        <v>10000</v>
      </c>
      <c r="V67">
        <v>24</v>
      </c>
      <c r="W67" s="64">
        <f t="shared" si="7"/>
        <v>159000</v>
      </c>
      <c r="X67" s="20"/>
      <c r="Y67" s="64">
        <f t="shared" si="3"/>
        <v>159000</v>
      </c>
      <c r="Z67">
        <v>25</v>
      </c>
      <c r="AA67" s="20">
        <f t="shared" si="4"/>
        <v>162000</v>
      </c>
      <c r="AB67" s="20"/>
      <c r="AC67" s="20">
        <f t="shared" si="5"/>
        <v>162000</v>
      </c>
      <c r="AD67" s="20">
        <v>0</v>
      </c>
      <c r="AE67" s="20">
        <v>0</v>
      </c>
      <c r="AF67" s="20">
        <f t="shared" si="6"/>
        <v>0</v>
      </c>
      <c r="AG67" s="20">
        <v>0</v>
      </c>
      <c r="AH67" s="36">
        <v>0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ht="14.1" hidden="1" customHeight="1" x14ac:dyDescent="0.3">
      <c r="A68">
        <v>5000</v>
      </c>
      <c r="B68">
        <v>4500</v>
      </c>
      <c r="C68">
        <v>0</v>
      </c>
      <c r="D68">
        <v>5000</v>
      </c>
      <c r="E68">
        <v>2400</v>
      </c>
      <c r="F68">
        <v>1000</v>
      </c>
      <c r="G68">
        <v>0</v>
      </c>
      <c r="H68">
        <v>0</v>
      </c>
      <c r="I68">
        <v>0</v>
      </c>
      <c r="J68">
        <v>0</v>
      </c>
      <c r="K68">
        <v>2500</v>
      </c>
      <c r="L68">
        <v>2500</v>
      </c>
      <c r="M68">
        <v>1000</v>
      </c>
      <c r="N68">
        <v>5000</v>
      </c>
      <c r="O68">
        <v>0</v>
      </c>
      <c r="P68">
        <v>0</v>
      </c>
      <c r="Q68">
        <v>0</v>
      </c>
      <c r="R68">
        <v>0</v>
      </c>
      <c r="S68">
        <v>211803138</v>
      </c>
      <c r="T68" s="19">
        <f t="shared" si="0"/>
        <v>373900</v>
      </c>
      <c r="U68" s="20">
        <f t="shared" si="1"/>
        <v>28900</v>
      </c>
      <c r="V68">
        <v>26</v>
      </c>
      <c r="W68" s="64">
        <f t="shared" si="7"/>
        <v>171000</v>
      </c>
      <c r="X68" s="20"/>
      <c r="Y68" s="64">
        <f t="shared" si="3"/>
        <v>171000</v>
      </c>
      <c r="Z68">
        <v>27</v>
      </c>
      <c r="AA68" s="20">
        <f t="shared" si="4"/>
        <v>174000</v>
      </c>
      <c r="AB68" s="20"/>
      <c r="AC68" s="20">
        <f t="shared" si="5"/>
        <v>174000</v>
      </c>
      <c r="AD68" s="20">
        <v>0</v>
      </c>
      <c r="AE68" s="20">
        <v>0</v>
      </c>
      <c r="AF68" s="20">
        <f t="shared" si="6"/>
        <v>0</v>
      </c>
      <c r="AG68" s="20">
        <v>0</v>
      </c>
      <c r="AH68" s="36">
        <v>0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ht="14.1" hidden="1" customHeight="1" x14ac:dyDescent="0.3">
      <c r="A69">
        <v>0</v>
      </c>
      <c r="B69">
        <v>0</v>
      </c>
      <c r="C69">
        <v>0</v>
      </c>
      <c r="D69">
        <v>4000</v>
      </c>
      <c r="E69">
        <v>2400</v>
      </c>
      <c r="F69">
        <v>1500</v>
      </c>
      <c r="G69">
        <v>650</v>
      </c>
      <c r="H69">
        <v>0</v>
      </c>
      <c r="I69">
        <v>0</v>
      </c>
      <c r="J69">
        <v>0</v>
      </c>
      <c r="K69">
        <v>0</v>
      </c>
      <c r="L69">
        <v>2500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115748993</v>
      </c>
      <c r="T69" s="19">
        <f t="shared" si="0"/>
        <v>278050</v>
      </c>
      <c r="U69" s="20">
        <f t="shared" si="1"/>
        <v>11050</v>
      </c>
      <c r="V69">
        <v>21</v>
      </c>
      <c r="W69" s="64">
        <f t="shared" si="7"/>
        <v>141000</v>
      </c>
      <c r="X69" s="20"/>
      <c r="Y69" s="64">
        <f t="shared" si="3"/>
        <v>141000</v>
      </c>
      <c r="Z69">
        <v>19</v>
      </c>
      <c r="AA69" s="20">
        <f t="shared" si="4"/>
        <v>126000</v>
      </c>
      <c r="AB69" s="20"/>
      <c r="AC69" s="20">
        <f t="shared" si="5"/>
        <v>126000</v>
      </c>
      <c r="AD69" s="20">
        <v>0</v>
      </c>
      <c r="AE69" s="20">
        <v>0</v>
      </c>
      <c r="AF69" s="20">
        <f t="shared" si="6"/>
        <v>0</v>
      </c>
      <c r="AG69" s="20">
        <v>0</v>
      </c>
      <c r="AH69" s="36">
        <v>0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ht="14.1" hidden="1" customHeight="1" x14ac:dyDescent="0.3">
      <c r="A70">
        <v>4500</v>
      </c>
      <c r="B70">
        <v>3500</v>
      </c>
      <c r="C70">
        <v>0</v>
      </c>
      <c r="D70">
        <v>0</v>
      </c>
      <c r="E70">
        <v>2400</v>
      </c>
      <c r="F70">
        <v>2000</v>
      </c>
      <c r="G70">
        <v>1650</v>
      </c>
      <c r="H70">
        <v>0</v>
      </c>
      <c r="I70">
        <v>0</v>
      </c>
      <c r="J70">
        <v>0</v>
      </c>
      <c r="K70">
        <v>2500</v>
      </c>
      <c r="L70">
        <v>2500</v>
      </c>
      <c r="M70">
        <v>1000</v>
      </c>
      <c r="N70">
        <v>5000</v>
      </c>
      <c r="O70">
        <v>0</v>
      </c>
      <c r="P70">
        <v>0</v>
      </c>
      <c r="Q70">
        <v>0</v>
      </c>
      <c r="R70">
        <v>0</v>
      </c>
      <c r="S70">
        <v>202645271</v>
      </c>
      <c r="T70" s="19">
        <f t="shared" si="0"/>
        <v>236050</v>
      </c>
      <c r="U70" s="20">
        <f t="shared" si="1"/>
        <v>25050</v>
      </c>
      <c r="V70">
        <v>13</v>
      </c>
      <c r="W70" s="64">
        <f t="shared" si="7"/>
        <v>93000</v>
      </c>
      <c r="X70" s="20"/>
      <c r="Y70" s="64">
        <f t="shared" si="3"/>
        <v>93000</v>
      </c>
      <c r="Z70">
        <v>16</v>
      </c>
      <c r="AA70" s="20">
        <f t="shared" si="4"/>
        <v>108000</v>
      </c>
      <c r="AB70" s="20">
        <v>10000</v>
      </c>
      <c r="AC70" s="20">
        <f t="shared" si="5"/>
        <v>118000</v>
      </c>
      <c r="AD70" s="20">
        <v>0</v>
      </c>
      <c r="AE70" s="20">
        <v>0</v>
      </c>
      <c r="AF70" s="20">
        <f t="shared" si="6"/>
        <v>0</v>
      </c>
      <c r="AG70" s="20">
        <v>0</v>
      </c>
      <c r="AH70" s="36">
        <v>0</v>
      </c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ht="14.1" hidden="1" customHeight="1" x14ac:dyDescent="0.3">
      <c r="A71">
        <v>5000</v>
      </c>
      <c r="B71">
        <v>4500</v>
      </c>
      <c r="C71">
        <v>0</v>
      </c>
      <c r="D71">
        <v>5000</v>
      </c>
      <c r="E71">
        <v>2400</v>
      </c>
      <c r="F71">
        <v>1500</v>
      </c>
      <c r="G71">
        <v>1650</v>
      </c>
      <c r="H71">
        <v>0</v>
      </c>
      <c r="I71">
        <v>0</v>
      </c>
      <c r="J71">
        <v>0</v>
      </c>
      <c r="K71">
        <v>2500</v>
      </c>
      <c r="L71">
        <v>2500</v>
      </c>
      <c r="M71">
        <v>1000</v>
      </c>
      <c r="N71">
        <v>5000</v>
      </c>
      <c r="O71">
        <v>0</v>
      </c>
      <c r="P71">
        <v>0</v>
      </c>
      <c r="Q71">
        <v>0</v>
      </c>
      <c r="R71">
        <v>0</v>
      </c>
      <c r="S71">
        <v>220083702</v>
      </c>
      <c r="T71" s="19">
        <f t="shared" si="0"/>
        <v>358050</v>
      </c>
      <c r="U71" s="20">
        <f t="shared" si="1"/>
        <v>31050</v>
      </c>
      <c r="V71">
        <v>25</v>
      </c>
      <c r="W71" s="64">
        <f t="shared" si="7"/>
        <v>165000</v>
      </c>
      <c r="X71" s="20"/>
      <c r="Y71" s="64">
        <f t="shared" si="3"/>
        <v>165000</v>
      </c>
      <c r="Z71">
        <v>22</v>
      </c>
      <c r="AA71" s="20">
        <f t="shared" si="4"/>
        <v>144000</v>
      </c>
      <c r="AB71" s="20">
        <v>18000</v>
      </c>
      <c r="AC71" s="20">
        <f t="shared" si="5"/>
        <v>162000</v>
      </c>
      <c r="AD71" s="20">
        <v>0</v>
      </c>
      <c r="AE71" s="20">
        <v>0</v>
      </c>
      <c r="AF71" s="20">
        <f t="shared" si="6"/>
        <v>0</v>
      </c>
      <c r="AG71" s="20">
        <v>0</v>
      </c>
      <c r="AH71" s="36">
        <v>0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ht="14.1" hidden="1" customHeight="1" x14ac:dyDescent="0.3">
      <c r="A72">
        <v>4500</v>
      </c>
      <c r="B72">
        <v>5000</v>
      </c>
      <c r="C72">
        <v>0</v>
      </c>
      <c r="D72">
        <v>0</v>
      </c>
      <c r="E72">
        <v>2400</v>
      </c>
      <c r="F72">
        <v>0</v>
      </c>
      <c r="G72">
        <v>1650</v>
      </c>
      <c r="H72">
        <v>0</v>
      </c>
      <c r="I72">
        <v>0</v>
      </c>
      <c r="J72">
        <v>0</v>
      </c>
      <c r="K72">
        <v>2500</v>
      </c>
      <c r="L72">
        <v>2500</v>
      </c>
      <c r="M72">
        <v>1000</v>
      </c>
      <c r="N72">
        <v>0</v>
      </c>
      <c r="O72">
        <v>0</v>
      </c>
      <c r="P72">
        <v>0</v>
      </c>
      <c r="Q72">
        <v>0</v>
      </c>
      <c r="R72">
        <v>0</v>
      </c>
      <c r="S72">
        <v>172663808</v>
      </c>
      <c r="T72" s="19">
        <f t="shared" si="0"/>
        <v>322950</v>
      </c>
      <c r="U72" s="20">
        <f t="shared" si="1"/>
        <v>19550</v>
      </c>
      <c r="V72">
        <v>21</v>
      </c>
      <c r="W72" s="64">
        <f t="shared" si="7"/>
        <v>141000</v>
      </c>
      <c r="X72" s="20">
        <v>14400</v>
      </c>
      <c r="Y72" s="64">
        <f t="shared" si="3"/>
        <v>155400</v>
      </c>
      <c r="Z72">
        <v>21</v>
      </c>
      <c r="AA72" s="20">
        <f t="shared" si="4"/>
        <v>138000</v>
      </c>
      <c r="AB72" s="20">
        <v>10000</v>
      </c>
      <c r="AC72" s="20">
        <f t="shared" si="5"/>
        <v>148000</v>
      </c>
      <c r="AD72" s="20">
        <v>0</v>
      </c>
      <c r="AE72" s="20">
        <v>0</v>
      </c>
      <c r="AF72" s="20">
        <f t="shared" si="6"/>
        <v>0</v>
      </c>
      <c r="AG72" s="20">
        <v>0</v>
      </c>
      <c r="AH72" s="36">
        <v>0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ht="14.1" hidden="1" customHeight="1" x14ac:dyDescent="0.3">
      <c r="A73">
        <v>0</v>
      </c>
      <c r="B73">
        <v>0</v>
      </c>
      <c r="C73">
        <v>0</v>
      </c>
      <c r="D73">
        <v>4000</v>
      </c>
      <c r="E73">
        <v>0</v>
      </c>
      <c r="F73">
        <v>1500</v>
      </c>
      <c r="G73">
        <v>0</v>
      </c>
      <c r="H73">
        <v>0</v>
      </c>
      <c r="I73">
        <v>0</v>
      </c>
      <c r="J73">
        <v>0</v>
      </c>
      <c r="K73">
        <v>2500</v>
      </c>
      <c r="L73">
        <v>0</v>
      </c>
      <c r="M73">
        <v>1000</v>
      </c>
      <c r="N73">
        <v>5000</v>
      </c>
      <c r="O73">
        <v>0</v>
      </c>
      <c r="P73">
        <v>0</v>
      </c>
      <c r="Q73">
        <v>0</v>
      </c>
      <c r="R73">
        <v>0</v>
      </c>
      <c r="S73">
        <v>187683533</v>
      </c>
      <c r="T73" s="19">
        <f t="shared" si="0"/>
        <v>349400</v>
      </c>
      <c r="U73" s="20">
        <f t="shared" si="1"/>
        <v>14000</v>
      </c>
      <c r="V73">
        <v>25</v>
      </c>
      <c r="W73" s="64">
        <f t="shared" si="7"/>
        <v>165000</v>
      </c>
      <c r="X73" s="20">
        <v>14400</v>
      </c>
      <c r="Y73" s="64">
        <f t="shared" si="3"/>
        <v>179400</v>
      </c>
      <c r="Z73">
        <v>21</v>
      </c>
      <c r="AA73" s="20">
        <f t="shared" si="4"/>
        <v>138000</v>
      </c>
      <c r="AB73" s="20">
        <v>18000</v>
      </c>
      <c r="AC73" s="20">
        <f t="shared" si="5"/>
        <v>156000</v>
      </c>
      <c r="AD73" s="20">
        <v>0</v>
      </c>
      <c r="AE73" s="20">
        <v>0</v>
      </c>
      <c r="AF73" s="20">
        <f t="shared" si="6"/>
        <v>0</v>
      </c>
      <c r="AG73" s="20">
        <v>0</v>
      </c>
      <c r="AH73" s="36">
        <v>0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ht="14.1" hidden="1" customHeight="1" x14ac:dyDescent="0.3">
      <c r="A74">
        <v>3000</v>
      </c>
      <c r="B74">
        <v>4500</v>
      </c>
      <c r="C74">
        <v>0</v>
      </c>
      <c r="D74">
        <v>5000</v>
      </c>
      <c r="E74">
        <v>0</v>
      </c>
      <c r="F74">
        <v>0</v>
      </c>
      <c r="G74">
        <v>1850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178683336</v>
      </c>
      <c r="T74" s="19">
        <f t="shared" si="0"/>
        <v>311350</v>
      </c>
      <c r="U74" s="20">
        <f t="shared" si="1"/>
        <v>14350</v>
      </c>
      <c r="V74">
        <v>23</v>
      </c>
      <c r="W74" s="64">
        <f t="shared" si="7"/>
        <v>153000</v>
      </c>
      <c r="X74" s="20"/>
      <c r="Y74" s="64">
        <f t="shared" si="3"/>
        <v>153000</v>
      </c>
      <c r="Z74">
        <v>22</v>
      </c>
      <c r="AA74" s="20">
        <f t="shared" si="4"/>
        <v>144000</v>
      </c>
      <c r="AB74" s="20"/>
      <c r="AC74" s="20">
        <f t="shared" si="5"/>
        <v>144000</v>
      </c>
      <c r="AD74" s="20">
        <v>0</v>
      </c>
      <c r="AE74" s="20">
        <v>0</v>
      </c>
      <c r="AF74" s="20">
        <f t="shared" si="6"/>
        <v>0</v>
      </c>
      <c r="AG74" s="20">
        <v>0</v>
      </c>
      <c r="AH74" s="36">
        <v>0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ht="14.1" hidden="1" customHeight="1" x14ac:dyDescent="0.3">
      <c r="A75">
        <v>5000</v>
      </c>
      <c r="B75">
        <v>3500</v>
      </c>
      <c r="C75">
        <v>0</v>
      </c>
      <c r="D75">
        <v>5000</v>
      </c>
      <c r="E75">
        <v>2400</v>
      </c>
      <c r="F75">
        <v>0</v>
      </c>
      <c r="G75">
        <v>1650</v>
      </c>
      <c r="H75">
        <v>0</v>
      </c>
      <c r="I75">
        <v>0</v>
      </c>
      <c r="J75">
        <v>0</v>
      </c>
      <c r="K75">
        <v>0</v>
      </c>
      <c r="L75">
        <v>2500</v>
      </c>
      <c r="M75">
        <v>1000</v>
      </c>
      <c r="N75">
        <v>5000</v>
      </c>
      <c r="O75">
        <v>0</v>
      </c>
      <c r="P75">
        <v>0</v>
      </c>
      <c r="Q75">
        <v>0</v>
      </c>
      <c r="R75">
        <v>0</v>
      </c>
      <c r="S75">
        <v>166660295</v>
      </c>
      <c r="T75" s="19">
        <f t="shared" si="0"/>
        <v>317050</v>
      </c>
      <c r="U75" s="20">
        <f t="shared" si="1"/>
        <v>26050</v>
      </c>
      <c r="V75">
        <v>22</v>
      </c>
      <c r="W75" s="64">
        <f t="shared" si="7"/>
        <v>147000</v>
      </c>
      <c r="X75" s="20">
        <v>18000</v>
      </c>
      <c r="Y75" s="64">
        <f t="shared" si="3"/>
        <v>165000</v>
      </c>
      <c r="Z75">
        <v>19</v>
      </c>
      <c r="AA75" s="20">
        <f t="shared" si="4"/>
        <v>126000</v>
      </c>
      <c r="AB75" s="20"/>
      <c r="AC75" s="20">
        <f t="shared" si="5"/>
        <v>126000</v>
      </c>
      <c r="AD75" s="20">
        <v>0</v>
      </c>
      <c r="AE75" s="20">
        <v>0</v>
      </c>
      <c r="AF75" s="20">
        <f t="shared" si="6"/>
        <v>0</v>
      </c>
      <c r="AG75" s="20">
        <v>0</v>
      </c>
      <c r="AH75" s="36">
        <v>0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ht="14.1" hidden="1" customHeight="1" x14ac:dyDescent="0.3">
      <c r="A76">
        <v>4500</v>
      </c>
      <c r="B76">
        <v>3000</v>
      </c>
      <c r="C76">
        <v>0</v>
      </c>
      <c r="D76">
        <v>0</v>
      </c>
      <c r="E76">
        <v>0</v>
      </c>
      <c r="F76">
        <v>1000</v>
      </c>
      <c r="G76">
        <v>1550</v>
      </c>
      <c r="H76">
        <v>0</v>
      </c>
      <c r="I76">
        <v>0</v>
      </c>
      <c r="J76">
        <v>0</v>
      </c>
      <c r="K76">
        <v>2500</v>
      </c>
      <c r="L76">
        <v>2500</v>
      </c>
      <c r="M76">
        <v>1000</v>
      </c>
      <c r="N76">
        <v>5000</v>
      </c>
      <c r="O76">
        <v>0</v>
      </c>
      <c r="P76">
        <v>0</v>
      </c>
      <c r="Q76">
        <v>0</v>
      </c>
      <c r="R76">
        <v>0</v>
      </c>
      <c r="S76">
        <v>207681223</v>
      </c>
      <c r="T76" s="19">
        <f t="shared" si="0"/>
        <v>244250</v>
      </c>
      <c r="U76" s="20">
        <f t="shared" si="1"/>
        <v>21050</v>
      </c>
      <c r="V76">
        <v>12</v>
      </c>
      <c r="W76" s="64">
        <f t="shared" si="7"/>
        <v>87000</v>
      </c>
      <c r="X76" s="20">
        <v>16200</v>
      </c>
      <c r="Y76" s="64">
        <f t="shared" si="3"/>
        <v>103200</v>
      </c>
      <c r="Z76">
        <v>18</v>
      </c>
      <c r="AA76" s="20">
        <v>120000</v>
      </c>
      <c r="AB76" s="20"/>
      <c r="AC76" s="20">
        <f t="shared" si="5"/>
        <v>120000</v>
      </c>
      <c r="AD76" s="20">
        <v>0</v>
      </c>
      <c r="AE76" s="20">
        <v>0</v>
      </c>
      <c r="AF76" s="20">
        <f t="shared" si="6"/>
        <v>0</v>
      </c>
      <c r="AG76" s="20">
        <v>0</v>
      </c>
      <c r="AH76" s="36">
        <v>0</v>
      </c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ht="14.1" hidden="1" customHeight="1" x14ac:dyDescent="0.3">
      <c r="A77">
        <v>3500</v>
      </c>
      <c r="B77">
        <v>4500</v>
      </c>
      <c r="C77">
        <v>0</v>
      </c>
      <c r="D77">
        <v>5000</v>
      </c>
      <c r="E77">
        <v>1075</v>
      </c>
      <c r="F77">
        <v>3000</v>
      </c>
      <c r="G77">
        <v>1650</v>
      </c>
      <c r="H77">
        <v>0</v>
      </c>
      <c r="I77">
        <v>0</v>
      </c>
      <c r="J77">
        <v>0</v>
      </c>
      <c r="K77">
        <v>2500</v>
      </c>
      <c r="L77">
        <v>2500</v>
      </c>
      <c r="M77">
        <v>1000</v>
      </c>
      <c r="N77">
        <v>5000</v>
      </c>
      <c r="O77">
        <v>0</v>
      </c>
      <c r="P77">
        <v>0</v>
      </c>
      <c r="Q77">
        <v>0</v>
      </c>
      <c r="R77">
        <v>0</v>
      </c>
      <c r="S77">
        <v>206706906</v>
      </c>
      <c r="T77" s="19">
        <f t="shared" si="0"/>
        <v>266725</v>
      </c>
      <c r="U77" s="20">
        <f t="shared" si="1"/>
        <v>29725</v>
      </c>
      <c r="V77">
        <v>18</v>
      </c>
      <c r="W77" s="64">
        <f t="shared" si="7"/>
        <v>123000</v>
      </c>
      <c r="X77" s="20"/>
      <c r="Y77" s="64">
        <f t="shared" si="3"/>
        <v>123000</v>
      </c>
      <c r="Z77">
        <v>17</v>
      </c>
      <c r="AA77" s="20">
        <f t="shared" si="4"/>
        <v>114000</v>
      </c>
      <c r="AB77" s="20"/>
      <c r="AC77" s="20">
        <f t="shared" si="5"/>
        <v>114000</v>
      </c>
      <c r="AD77" s="20">
        <v>0</v>
      </c>
      <c r="AE77" s="20">
        <v>0</v>
      </c>
      <c r="AF77" s="20">
        <f t="shared" si="6"/>
        <v>0</v>
      </c>
      <c r="AG77" s="20">
        <v>0</v>
      </c>
      <c r="AH77" s="36">
        <v>0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ht="14.1" hidden="1" customHeight="1" x14ac:dyDescent="0.3">
      <c r="A78">
        <v>4500</v>
      </c>
      <c r="B78">
        <v>0</v>
      </c>
      <c r="C78">
        <v>0</v>
      </c>
      <c r="D78">
        <v>6000</v>
      </c>
      <c r="E78">
        <v>2400</v>
      </c>
      <c r="F78">
        <v>2000</v>
      </c>
      <c r="G78">
        <v>1450</v>
      </c>
      <c r="H78">
        <v>0</v>
      </c>
      <c r="I78">
        <v>0</v>
      </c>
      <c r="J78">
        <v>0</v>
      </c>
      <c r="K78">
        <v>2500</v>
      </c>
      <c r="L78">
        <v>2500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72707759</v>
      </c>
      <c r="T78" s="19">
        <f t="shared" si="0"/>
        <v>168350</v>
      </c>
      <c r="U78" s="20">
        <f t="shared" si="1"/>
        <v>21350</v>
      </c>
      <c r="V78">
        <v>22</v>
      </c>
      <c r="W78" s="64">
        <f t="shared" si="7"/>
        <v>147000</v>
      </c>
      <c r="X78" s="20"/>
      <c r="Y78" s="64">
        <f t="shared" si="3"/>
        <v>147000</v>
      </c>
      <c r="Z78"/>
      <c r="AA78" s="20"/>
      <c r="AB78" s="20"/>
      <c r="AC78" s="20"/>
      <c r="AD78" s="20">
        <v>0</v>
      </c>
      <c r="AE78" s="20">
        <v>0</v>
      </c>
      <c r="AF78" s="20">
        <f t="shared" si="6"/>
        <v>0</v>
      </c>
      <c r="AG78" s="20">
        <v>0</v>
      </c>
      <c r="AH78" s="36">
        <v>0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ht="14.1" hidden="1" customHeight="1" x14ac:dyDescent="0.3">
      <c r="A79">
        <v>0</v>
      </c>
      <c r="B79">
        <v>0</v>
      </c>
      <c r="C79">
        <v>0</v>
      </c>
      <c r="D79">
        <v>0</v>
      </c>
      <c r="E79">
        <v>2400</v>
      </c>
      <c r="F79">
        <v>0</v>
      </c>
      <c r="G79">
        <v>0</v>
      </c>
      <c r="H79">
        <v>0</v>
      </c>
      <c r="I79">
        <v>0</v>
      </c>
      <c r="J79">
        <v>0</v>
      </c>
      <c r="K79">
        <v>2500</v>
      </c>
      <c r="L79">
        <v>0</v>
      </c>
      <c r="M79">
        <v>1000</v>
      </c>
      <c r="N79">
        <v>5000</v>
      </c>
      <c r="O79">
        <v>0</v>
      </c>
      <c r="P79">
        <v>0</v>
      </c>
      <c r="Q79">
        <v>0</v>
      </c>
      <c r="R79">
        <v>0</v>
      </c>
      <c r="S79">
        <v>200624271</v>
      </c>
      <c r="T79" s="19">
        <f t="shared" si="0"/>
        <v>217900</v>
      </c>
      <c r="U79" s="20">
        <f t="shared" si="1"/>
        <v>10900</v>
      </c>
      <c r="V79">
        <v>20</v>
      </c>
      <c r="W79" s="64">
        <f t="shared" si="7"/>
        <v>135000</v>
      </c>
      <c r="X79" s="20"/>
      <c r="Y79" s="64">
        <f t="shared" si="3"/>
        <v>135000</v>
      </c>
      <c r="Z79">
        <v>10</v>
      </c>
      <c r="AA79" s="20">
        <f t="shared" si="4"/>
        <v>72000</v>
      </c>
      <c r="AB79" s="20"/>
      <c r="AC79" s="20">
        <f t="shared" si="5"/>
        <v>72000</v>
      </c>
      <c r="AD79" s="20">
        <v>0</v>
      </c>
      <c r="AE79" s="20">
        <v>0</v>
      </c>
      <c r="AF79" s="20">
        <f t="shared" si="6"/>
        <v>0</v>
      </c>
      <c r="AG79" s="20">
        <v>0</v>
      </c>
      <c r="AH79" s="36">
        <v>0</v>
      </c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ht="14.1" hidden="1" customHeight="1" x14ac:dyDescent="0.3">
      <c r="A80">
        <v>3500</v>
      </c>
      <c r="B80">
        <v>0</v>
      </c>
      <c r="C80">
        <v>0</v>
      </c>
      <c r="D80">
        <v>4000</v>
      </c>
      <c r="E80">
        <v>2400</v>
      </c>
      <c r="F80">
        <v>2000</v>
      </c>
      <c r="G80">
        <v>1450</v>
      </c>
      <c r="H80">
        <v>0</v>
      </c>
      <c r="I80">
        <v>0</v>
      </c>
      <c r="J80">
        <v>0</v>
      </c>
      <c r="K80">
        <v>2500</v>
      </c>
      <c r="L80">
        <v>2500</v>
      </c>
      <c r="M80">
        <v>1000</v>
      </c>
      <c r="N80">
        <v>0</v>
      </c>
      <c r="O80">
        <v>0</v>
      </c>
      <c r="P80">
        <v>0</v>
      </c>
      <c r="Q80">
        <v>0</v>
      </c>
      <c r="R80">
        <v>0</v>
      </c>
      <c r="S80">
        <v>198684235</v>
      </c>
      <c r="T80" s="19">
        <f t="shared" si="0"/>
        <v>310950</v>
      </c>
      <c r="U80" s="20">
        <f t="shared" si="1"/>
        <v>19350</v>
      </c>
      <c r="V80">
        <v>21</v>
      </c>
      <c r="W80" s="64">
        <f t="shared" si="7"/>
        <v>141000</v>
      </c>
      <c r="X80" s="20">
        <v>12600</v>
      </c>
      <c r="Y80" s="64">
        <f t="shared" si="3"/>
        <v>153600</v>
      </c>
      <c r="Z80">
        <v>21</v>
      </c>
      <c r="AA80" s="20">
        <f t="shared" si="4"/>
        <v>138000</v>
      </c>
      <c r="AB80" s="20"/>
      <c r="AC80" s="20">
        <f t="shared" si="5"/>
        <v>138000</v>
      </c>
      <c r="AD80" s="20">
        <v>0</v>
      </c>
      <c r="AE80" s="20">
        <v>0</v>
      </c>
      <c r="AF80" s="20">
        <f t="shared" si="6"/>
        <v>0</v>
      </c>
      <c r="AG80" s="20">
        <v>0</v>
      </c>
      <c r="AH80" s="36">
        <v>0</v>
      </c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ht="14.1" hidden="1" customHeight="1" x14ac:dyDescent="0.3">
      <c r="A81">
        <v>4000</v>
      </c>
      <c r="B81">
        <v>4500</v>
      </c>
      <c r="C81">
        <v>0</v>
      </c>
      <c r="D81">
        <v>5000</v>
      </c>
      <c r="E81">
        <v>0</v>
      </c>
      <c r="F81">
        <v>0</v>
      </c>
      <c r="G81">
        <v>1550</v>
      </c>
      <c r="H81">
        <v>0</v>
      </c>
      <c r="I81">
        <v>0</v>
      </c>
      <c r="J81">
        <v>0</v>
      </c>
      <c r="K81">
        <v>2500</v>
      </c>
      <c r="L81">
        <v>2500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159665465</v>
      </c>
      <c r="T81" s="62">
        <f t="shared" si="0"/>
        <v>305650</v>
      </c>
      <c r="U81" s="63">
        <f>SUM(A81:R81)</f>
        <v>20050</v>
      </c>
      <c r="V81">
        <v>24</v>
      </c>
      <c r="W81" s="64">
        <f t="shared" si="7"/>
        <v>159000</v>
      </c>
      <c r="X81" s="63"/>
      <c r="Y81" s="64">
        <f t="shared" si="3"/>
        <v>159000</v>
      </c>
      <c r="Z81">
        <v>17</v>
      </c>
      <c r="AA81" s="20">
        <f t="shared" si="4"/>
        <v>114000</v>
      </c>
      <c r="AB81" s="63">
        <v>12600</v>
      </c>
      <c r="AC81" s="20">
        <f t="shared" si="5"/>
        <v>126600</v>
      </c>
      <c r="AD81" s="63">
        <v>0</v>
      </c>
      <c r="AE81" s="63">
        <v>0</v>
      </c>
      <c r="AF81" s="63">
        <f>SUM(AD81:AE81)</f>
        <v>0</v>
      </c>
      <c r="AG81" s="63">
        <v>0</v>
      </c>
      <c r="AH81" s="36">
        <v>0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ht="14.1" hidden="1" customHeight="1" x14ac:dyDescent="0.3">
      <c r="A82">
        <v>4000</v>
      </c>
      <c r="B82">
        <v>4500</v>
      </c>
      <c r="C82">
        <v>0</v>
      </c>
      <c r="D82">
        <v>5000</v>
      </c>
      <c r="E82">
        <v>2400</v>
      </c>
      <c r="F82">
        <v>2000</v>
      </c>
      <c r="G82">
        <v>1650</v>
      </c>
      <c r="H82">
        <v>0</v>
      </c>
      <c r="I82">
        <v>0</v>
      </c>
      <c r="J82">
        <v>0</v>
      </c>
      <c r="K82">
        <v>0</v>
      </c>
      <c r="L82">
        <v>2500</v>
      </c>
      <c r="M82">
        <v>1000</v>
      </c>
      <c r="N82">
        <v>5000</v>
      </c>
      <c r="O82">
        <v>0</v>
      </c>
      <c r="P82">
        <v>0</v>
      </c>
      <c r="Q82">
        <v>0</v>
      </c>
      <c r="R82">
        <v>0</v>
      </c>
      <c r="S82">
        <v>104725193</v>
      </c>
      <c r="T82" s="19">
        <f t="shared" si="0"/>
        <v>268050</v>
      </c>
      <c r="U82" s="20">
        <f t="shared" si="1"/>
        <v>28050</v>
      </c>
      <c r="V82">
        <v>14</v>
      </c>
      <c r="W82" s="64">
        <f t="shared" si="7"/>
        <v>99000</v>
      </c>
      <c r="X82" s="20">
        <v>14400</v>
      </c>
      <c r="Y82" s="64">
        <f t="shared" si="3"/>
        <v>113400</v>
      </c>
      <c r="Z82">
        <v>17</v>
      </c>
      <c r="AA82" s="20">
        <f t="shared" si="4"/>
        <v>114000</v>
      </c>
      <c r="AB82" s="20">
        <v>12600</v>
      </c>
      <c r="AC82" s="20">
        <f t="shared" si="5"/>
        <v>126600</v>
      </c>
      <c r="AD82" s="20">
        <v>0</v>
      </c>
      <c r="AE82" s="20">
        <v>0</v>
      </c>
      <c r="AF82" s="20">
        <f t="shared" si="6"/>
        <v>0</v>
      </c>
      <c r="AG82" s="20">
        <v>0</v>
      </c>
      <c r="AH82" s="36">
        <v>0</v>
      </c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ht="14.1" hidden="1" customHeight="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2500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42784034</v>
      </c>
      <c r="T83" s="19">
        <f t="shared" si="0"/>
        <v>263500</v>
      </c>
      <c r="U83" s="20">
        <f t="shared" si="1"/>
        <v>2500</v>
      </c>
      <c r="V83">
        <v>21</v>
      </c>
      <c r="W83" s="64">
        <f t="shared" si="7"/>
        <v>141000</v>
      </c>
      <c r="X83" s="20"/>
      <c r="Y83" s="64">
        <f t="shared" si="3"/>
        <v>141000</v>
      </c>
      <c r="Z83">
        <v>18</v>
      </c>
      <c r="AA83" s="20">
        <f t="shared" si="4"/>
        <v>120000</v>
      </c>
      <c r="AB83" s="20"/>
      <c r="AC83" s="20">
        <f t="shared" si="5"/>
        <v>120000</v>
      </c>
      <c r="AD83" s="20">
        <v>0</v>
      </c>
      <c r="AE83" s="20">
        <v>0</v>
      </c>
      <c r="AF83" s="20">
        <f t="shared" si="6"/>
        <v>0</v>
      </c>
      <c r="AG83" s="20">
        <v>0</v>
      </c>
      <c r="AH83" s="36">
        <v>0</v>
      </c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ht="14.1" hidden="1" customHeight="1" x14ac:dyDescent="0.3">
      <c r="A84">
        <v>4500</v>
      </c>
      <c r="B84">
        <v>5000</v>
      </c>
      <c r="C84">
        <v>0</v>
      </c>
      <c r="D84">
        <v>4000</v>
      </c>
      <c r="E84">
        <v>2400</v>
      </c>
      <c r="F84">
        <v>1000</v>
      </c>
      <c r="G84">
        <v>1850</v>
      </c>
      <c r="H84">
        <v>0</v>
      </c>
      <c r="I84">
        <v>0</v>
      </c>
      <c r="J84">
        <v>0</v>
      </c>
      <c r="K84">
        <v>2500</v>
      </c>
      <c r="L84">
        <v>2500</v>
      </c>
      <c r="M84">
        <v>1000</v>
      </c>
      <c r="N84">
        <v>5000</v>
      </c>
      <c r="O84">
        <v>0</v>
      </c>
      <c r="P84">
        <v>0</v>
      </c>
      <c r="Q84">
        <v>0</v>
      </c>
      <c r="R84">
        <v>0</v>
      </c>
      <c r="S84">
        <v>65903987</v>
      </c>
      <c r="T84" s="19">
        <f t="shared" si="0"/>
        <v>353150</v>
      </c>
      <c r="U84" s="20">
        <f t="shared" si="1"/>
        <v>29750</v>
      </c>
      <c r="V84">
        <v>21</v>
      </c>
      <c r="W84" s="64">
        <f t="shared" si="7"/>
        <v>141000</v>
      </c>
      <c r="X84" s="20">
        <v>14400</v>
      </c>
      <c r="Y84" s="64">
        <f t="shared" si="3"/>
        <v>155400</v>
      </c>
      <c r="Z84">
        <v>26</v>
      </c>
      <c r="AA84" s="20">
        <f t="shared" si="4"/>
        <v>168000</v>
      </c>
      <c r="AB84" s="20"/>
      <c r="AC84" s="20">
        <f t="shared" si="5"/>
        <v>168000</v>
      </c>
      <c r="AD84" s="20">
        <v>0</v>
      </c>
      <c r="AE84" s="20">
        <v>0</v>
      </c>
      <c r="AF84" s="20">
        <f t="shared" si="6"/>
        <v>0</v>
      </c>
      <c r="AG84" s="20">
        <v>0</v>
      </c>
      <c r="AH84" s="36">
        <v>0</v>
      </c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ht="14.1" hidden="1" customHeight="1" x14ac:dyDescent="0.3">
      <c r="A85">
        <v>3000</v>
      </c>
      <c r="B85">
        <v>4000</v>
      </c>
      <c r="C85">
        <v>0</v>
      </c>
      <c r="D85">
        <v>4000</v>
      </c>
      <c r="E85">
        <v>2400</v>
      </c>
      <c r="F85">
        <v>1500</v>
      </c>
      <c r="G85">
        <v>1650</v>
      </c>
      <c r="H85">
        <v>0</v>
      </c>
      <c r="I85">
        <v>0</v>
      </c>
      <c r="J85">
        <v>0</v>
      </c>
      <c r="K85">
        <v>2500</v>
      </c>
      <c r="L85">
        <v>2500</v>
      </c>
      <c r="M85">
        <v>1000</v>
      </c>
      <c r="N85">
        <v>5000</v>
      </c>
      <c r="O85">
        <v>0</v>
      </c>
      <c r="P85">
        <v>0</v>
      </c>
      <c r="Q85">
        <v>0</v>
      </c>
      <c r="R85">
        <v>0</v>
      </c>
      <c r="S85">
        <v>181706661</v>
      </c>
      <c r="T85" s="19">
        <f t="shared" si="0"/>
        <v>276550</v>
      </c>
      <c r="U85" s="20">
        <f t="shared" si="1"/>
        <v>27550</v>
      </c>
      <c r="V85">
        <v>20</v>
      </c>
      <c r="W85" s="64">
        <f t="shared" si="7"/>
        <v>135000</v>
      </c>
      <c r="X85" s="20"/>
      <c r="Y85" s="64">
        <f t="shared" si="3"/>
        <v>135000</v>
      </c>
      <c r="Z85">
        <v>17</v>
      </c>
      <c r="AA85" s="20">
        <f t="shared" si="4"/>
        <v>114000</v>
      </c>
      <c r="AB85" s="20"/>
      <c r="AC85" s="20">
        <f t="shared" si="5"/>
        <v>114000</v>
      </c>
      <c r="AD85" s="20">
        <v>0</v>
      </c>
      <c r="AE85" s="20">
        <v>0</v>
      </c>
      <c r="AF85" s="20">
        <f t="shared" si="6"/>
        <v>0</v>
      </c>
      <c r="AG85" s="20">
        <v>0</v>
      </c>
      <c r="AH85" s="36">
        <v>0</v>
      </c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ht="14.1" hidden="1" customHeight="1" x14ac:dyDescent="0.3">
      <c r="A86">
        <v>3500</v>
      </c>
      <c r="B86">
        <v>5000</v>
      </c>
      <c r="C86">
        <v>0</v>
      </c>
      <c r="D86">
        <v>6000</v>
      </c>
      <c r="E86">
        <v>2400</v>
      </c>
      <c r="F86">
        <v>1500</v>
      </c>
      <c r="G86">
        <v>650</v>
      </c>
      <c r="H86">
        <v>0</v>
      </c>
      <c r="I86">
        <v>0</v>
      </c>
      <c r="J86">
        <v>0</v>
      </c>
      <c r="K86">
        <v>2500</v>
      </c>
      <c r="L86">
        <v>2500</v>
      </c>
      <c r="M86">
        <v>1000</v>
      </c>
      <c r="N86">
        <v>5000</v>
      </c>
      <c r="O86">
        <v>0</v>
      </c>
      <c r="P86">
        <v>0</v>
      </c>
      <c r="Q86">
        <v>0</v>
      </c>
      <c r="R86">
        <v>0</v>
      </c>
      <c r="S86">
        <v>159703709</v>
      </c>
      <c r="T86" s="19">
        <f t="shared" si="0"/>
        <v>379250</v>
      </c>
      <c r="U86" s="20">
        <f t="shared" si="1"/>
        <v>30050</v>
      </c>
      <c r="V86">
        <v>24</v>
      </c>
      <c r="W86" s="64">
        <f t="shared" si="7"/>
        <v>159000</v>
      </c>
      <c r="X86" s="20">
        <v>18000</v>
      </c>
      <c r="Y86" s="64">
        <f t="shared" si="3"/>
        <v>177000</v>
      </c>
      <c r="Z86">
        <v>24</v>
      </c>
      <c r="AA86" s="20">
        <f t="shared" si="4"/>
        <v>156000</v>
      </c>
      <c r="AB86" s="20">
        <v>16200</v>
      </c>
      <c r="AC86" s="20">
        <f t="shared" si="5"/>
        <v>172200</v>
      </c>
      <c r="AD86" s="20">
        <v>0</v>
      </c>
      <c r="AE86" s="20">
        <v>0</v>
      </c>
      <c r="AF86" s="20">
        <f t="shared" si="6"/>
        <v>0</v>
      </c>
      <c r="AG86" s="20">
        <v>0</v>
      </c>
      <c r="AH86" s="36">
        <v>0</v>
      </c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ht="14.1" hidden="1" customHeight="1" x14ac:dyDescent="0.3">
      <c r="A87">
        <v>0</v>
      </c>
      <c r="B87">
        <v>4000</v>
      </c>
      <c r="C87">
        <v>0</v>
      </c>
      <c r="D87">
        <v>0</v>
      </c>
      <c r="E87">
        <v>1075</v>
      </c>
      <c r="F87">
        <v>0</v>
      </c>
      <c r="G87">
        <v>1650</v>
      </c>
      <c r="H87">
        <v>0</v>
      </c>
      <c r="I87">
        <v>0</v>
      </c>
      <c r="J87">
        <v>0</v>
      </c>
      <c r="K87">
        <v>2500</v>
      </c>
      <c r="L87">
        <v>2500</v>
      </c>
      <c r="M87">
        <v>1000</v>
      </c>
      <c r="N87">
        <v>5000</v>
      </c>
      <c r="O87">
        <v>0</v>
      </c>
      <c r="P87">
        <v>0</v>
      </c>
      <c r="Q87">
        <v>0</v>
      </c>
      <c r="R87">
        <v>0</v>
      </c>
      <c r="S87">
        <v>173687679</v>
      </c>
      <c r="T87" s="19">
        <f t="shared" si="0"/>
        <v>284725</v>
      </c>
      <c r="U87" s="20">
        <f t="shared" si="1"/>
        <v>17725</v>
      </c>
      <c r="V87">
        <v>21</v>
      </c>
      <c r="W87" s="64">
        <f t="shared" si="7"/>
        <v>141000</v>
      </c>
      <c r="X87" s="20"/>
      <c r="Y87" s="64">
        <f t="shared" si="3"/>
        <v>141000</v>
      </c>
      <c r="Z87">
        <v>19</v>
      </c>
      <c r="AA87" s="20">
        <f t="shared" si="4"/>
        <v>126000</v>
      </c>
      <c r="AB87" s="20"/>
      <c r="AC87" s="20">
        <f t="shared" si="5"/>
        <v>126000</v>
      </c>
      <c r="AD87" s="20">
        <v>0</v>
      </c>
      <c r="AE87" s="20">
        <v>0</v>
      </c>
      <c r="AF87" s="20">
        <f t="shared" si="6"/>
        <v>0</v>
      </c>
      <c r="AG87" s="20">
        <v>0</v>
      </c>
      <c r="AH87" s="36">
        <v>0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ht="14.1" hidden="1" customHeight="1" x14ac:dyDescent="0.3">
      <c r="A88">
        <v>5000</v>
      </c>
      <c r="B88">
        <v>5000</v>
      </c>
      <c r="C88">
        <v>0</v>
      </c>
      <c r="D88">
        <v>4000</v>
      </c>
      <c r="E88">
        <v>2400</v>
      </c>
      <c r="F88">
        <v>1000</v>
      </c>
      <c r="G88">
        <v>1550</v>
      </c>
      <c r="H88">
        <v>0</v>
      </c>
      <c r="I88">
        <v>0</v>
      </c>
      <c r="J88">
        <v>0</v>
      </c>
      <c r="K88">
        <v>2500</v>
      </c>
      <c r="L88">
        <v>2500</v>
      </c>
      <c r="M88">
        <v>0</v>
      </c>
      <c r="N88">
        <v>5000</v>
      </c>
      <c r="O88">
        <v>0</v>
      </c>
      <c r="P88">
        <v>0</v>
      </c>
      <c r="Q88">
        <v>0</v>
      </c>
      <c r="R88">
        <v>0</v>
      </c>
      <c r="S88">
        <v>163682016</v>
      </c>
      <c r="T88" s="19">
        <f t="shared" si="0"/>
        <v>322350</v>
      </c>
      <c r="U88" s="20">
        <f t="shared" si="1"/>
        <v>28950</v>
      </c>
      <c r="V88">
        <v>18</v>
      </c>
      <c r="W88" s="64">
        <f t="shared" si="7"/>
        <v>123000</v>
      </c>
      <c r="X88" s="20">
        <v>14400</v>
      </c>
      <c r="Y88" s="64">
        <f t="shared" si="3"/>
        <v>137400</v>
      </c>
      <c r="Z88">
        <v>21</v>
      </c>
      <c r="AA88" s="20">
        <f t="shared" si="4"/>
        <v>138000</v>
      </c>
      <c r="AB88" s="20">
        <v>18000</v>
      </c>
      <c r="AC88" s="20">
        <f t="shared" si="5"/>
        <v>156000</v>
      </c>
      <c r="AD88" s="20">
        <v>0</v>
      </c>
      <c r="AE88" s="20">
        <v>0</v>
      </c>
      <c r="AF88" s="20">
        <f t="shared" si="6"/>
        <v>0</v>
      </c>
      <c r="AG88" s="20">
        <v>0</v>
      </c>
      <c r="AH88" s="36">
        <v>0</v>
      </c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ht="14.1" hidden="1" customHeight="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2500</v>
      </c>
      <c r="L89">
        <v>2500</v>
      </c>
      <c r="M89">
        <v>1000</v>
      </c>
      <c r="N89">
        <v>0</v>
      </c>
      <c r="O89">
        <v>0</v>
      </c>
      <c r="P89">
        <v>0</v>
      </c>
      <c r="Q89">
        <v>0</v>
      </c>
      <c r="R89">
        <v>0</v>
      </c>
      <c r="S89">
        <v>168662713</v>
      </c>
      <c r="T89" s="19">
        <f t="shared" ref="T89:T152" si="8" xml:space="preserve"> SUM(U89, Y89, AC89, AF89, AG89, AH89)</f>
        <v>303000</v>
      </c>
      <c r="U89" s="20">
        <f t="shared" si="1"/>
        <v>6000</v>
      </c>
      <c r="V89">
        <v>26</v>
      </c>
      <c r="W89" s="64">
        <f t="shared" si="7"/>
        <v>171000</v>
      </c>
      <c r="X89" s="20"/>
      <c r="Y89" s="64">
        <f t="shared" si="3"/>
        <v>171000</v>
      </c>
      <c r="Z89">
        <v>16</v>
      </c>
      <c r="AA89" s="20">
        <f t="shared" si="4"/>
        <v>108000</v>
      </c>
      <c r="AB89" s="20">
        <v>18000</v>
      </c>
      <c r="AC89" s="20">
        <f t="shared" si="5"/>
        <v>126000</v>
      </c>
      <c r="AD89" s="20">
        <v>0</v>
      </c>
      <c r="AE89" s="20">
        <v>0</v>
      </c>
      <c r="AF89" s="20">
        <f t="shared" si="6"/>
        <v>0</v>
      </c>
      <c r="AG89" s="20">
        <v>0</v>
      </c>
      <c r="AH89" s="36">
        <v>0</v>
      </c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ht="14.1" hidden="1" customHeight="1" x14ac:dyDescent="0.3">
      <c r="A90">
        <v>3500</v>
      </c>
      <c r="B90">
        <v>3500</v>
      </c>
      <c r="C90">
        <v>0</v>
      </c>
      <c r="D90">
        <v>0</v>
      </c>
      <c r="E90">
        <v>2400</v>
      </c>
      <c r="F90">
        <v>2500</v>
      </c>
      <c r="G90">
        <v>1650</v>
      </c>
      <c r="H90">
        <v>0</v>
      </c>
      <c r="I90">
        <v>0</v>
      </c>
      <c r="J90">
        <v>0</v>
      </c>
      <c r="K90">
        <v>2500</v>
      </c>
      <c r="L90">
        <v>2500</v>
      </c>
      <c r="M90">
        <v>1000</v>
      </c>
      <c r="N90">
        <v>5000</v>
      </c>
      <c r="O90">
        <v>0</v>
      </c>
      <c r="P90">
        <v>0</v>
      </c>
      <c r="Q90">
        <v>0</v>
      </c>
      <c r="R90">
        <v>0</v>
      </c>
      <c r="S90">
        <v>173661129</v>
      </c>
      <c r="T90" s="19">
        <f t="shared" si="8"/>
        <v>269950</v>
      </c>
      <c r="U90" s="20">
        <f t="shared" ref="U90:U153" si="9">SUM(A90:R90)</f>
        <v>24550</v>
      </c>
      <c r="V90">
        <v>18</v>
      </c>
      <c r="W90" s="64">
        <f t="shared" si="7"/>
        <v>123000</v>
      </c>
      <c r="X90" s="20"/>
      <c r="Y90" s="64">
        <f t="shared" ref="Y90:Y153" si="10">W90+X90</f>
        <v>123000</v>
      </c>
      <c r="Z90">
        <v>16</v>
      </c>
      <c r="AA90" s="20">
        <f t="shared" ref="AA90:AA153" si="11">(Z90+2)*6000</f>
        <v>108000</v>
      </c>
      <c r="AB90" s="20">
        <v>14400</v>
      </c>
      <c r="AC90" s="20">
        <f t="shared" ref="AC90:AC147" si="12">SUM(AA90:AB90)</f>
        <v>122400</v>
      </c>
      <c r="AD90" s="20">
        <v>0</v>
      </c>
      <c r="AE90" s="20">
        <v>0</v>
      </c>
      <c r="AF90" s="20">
        <f t="shared" ref="AF90:AF153" si="13">SUM(AD90:AE90)</f>
        <v>0</v>
      </c>
      <c r="AG90" s="20">
        <v>0</v>
      </c>
      <c r="AH90" s="36">
        <v>0</v>
      </c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ht="14.1" hidden="1" customHeight="1" x14ac:dyDescent="0.3">
      <c r="A91">
        <v>5000</v>
      </c>
      <c r="B91">
        <v>5000</v>
      </c>
      <c r="C91">
        <v>0</v>
      </c>
      <c r="D91">
        <v>6000</v>
      </c>
      <c r="E91">
        <v>2400</v>
      </c>
      <c r="F91">
        <v>1500</v>
      </c>
      <c r="G91">
        <v>1750</v>
      </c>
      <c r="H91">
        <v>0</v>
      </c>
      <c r="I91">
        <v>0</v>
      </c>
      <c r="J91">
        <v>0</v>
      </c>
      <c r="K91">
        <v>2500</v>
      </c>
      <c r="L91">
        <v>2500</v>
      </c>
      <c r="M91">
        <v>1000</v>
      </c>
      <c r="N91">
        <v>5000</v>
      </c>
      <c r="O91">
        <v>0</v>
      </c>
      <c r="P91">
        <v>0</v>
      </c>
      <c r="Q91">
        <v>0</v>
      </c>
      <c r="R91">
        <v>0</v>
      </c>
      <c r="S91">
        <v>594343231</v>
      </c>
      <c r="T91" s="19">
        <f t="shared" si="8"/>
        <v>344050</v>
      </c>
      <c r="U91" s="20">
        <f t="shared" si="9"/>
        <v>32650</v>
      </c>
      <c r="V91">
        <v>26</v>
      </c>
      <c r="W91" s="64">
        <f t="shared" si="7"/>
        <v>171000</v>
      </c>
      <c r="X91" s="20"/>
      <c r="Y91" s="64">
        <f t="shared" si="10"/>
        <v>171000</v>
      </c>
      <c r="Z91">
        <v>19</v>
      </c>
      <c r="AA91" s="20">
        <f t="shared" si="11"/>
        <v>126000</v>
      </c>
      <c r="AB91" s="20">
        <v>14400</v>
      </c>
      <c r="AC91" s="20">
        <f t="shared" si="12"/>
        <v>140400</v>
      </c>
      <c r="AD91" s="20">
        <v>0</v>
      </c>
      <c r="AE91" s="20">
        <v>0</v>
      </c>
      <c r="AF91" s="20">
        <f t="shared" si="13"/>
        <v>0</v>
      </c>
      <c r="AG91" s="20">
        <v>0</v>
      </c>
      <c r="AH91" s="36">
        <v>0</v>
      </c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ht="14.1" hidden="1" customHeight="1" x14ac:dyDescent="0.3">
      <c r="A92">
        <v>4500</v>
      </c>
      <c r="B92">
        <v>4500</v>
      </c>
      <c r="C92">
        <v>0</v>
      </c>
      <c r="D92">
        <v>6000</v>
      </c>
      <c r="E92">
        <v>2400</v>
      </c>
      <c r="F92">
        <v>1000</v>
      </c>
      <c r="G92">
        <v>1750</v>
      </c>
      <c r="H92">
        <v>0</v>
      </c>
      <c r="I92">
        <v>0</v>
      </c>
      <c r="J92">
        <v>0</v>
      </c>
      <c r="K92">
        <v>2500</v>
      </c>
      <c r="L92">
        <v>2500</v>
      </c>
      <c r="M92">
        <v>1000</v>
      </c>
      <c r="N92">
        <v>5000</v>
      </c>
      <c r="O92">
        <v>0</v>
      </c>
      <c r="P92">
        <v>0</v>
      </c>
      <c r="Q92">
        <v>0</v>
      </c>
      <c r="R92">
        <v>0</v>
      </c>
      <c r="S92">
        <v>171703862</v>
      </c>
      <c r="T92" s="19">
        <f t="shared" si="8"/>
        <v>328150</v>
      </c>
      <c r="U92" s="20">
        <f t="shared" si="9"/>
        <v>31150</v>
      </c>
      <c r="V92">
        <v>23</v>
      </c>
      <c r="W92" s="64">
        <f t="shared" si="7"/>
        <v>153000</v>
      </c>
      <c r="X92" s="20"/>
      <c r="Y92" s="64">
        <f t="shared" si="10"/>
        <v>153000</v>
      </c>
      <c r="Z92">
        <v>22</v>
      </c>
      <c r="AA92" s="20">
        <f t="shared" si="11"/>
        <v>144000</v>
      </c>
      <c r="AB92" s="20"/>
      <c r="AC92" s="20">
        <f t="shared" si="12"/>
        <v>144000</v>
      </c>
      <c r="AD92" s="20">
        <v>0</v>
      </c>
      <c r="AE92" s="20">
        <v>0</v>
      </c>
      <c r="AF92" s="20">
        <f t="shared" si="13"/>
        <v>0</v>
      </c>
      <c r="AG92" s="20">
        <v>0</v>
      </c>
      <c r="AH92" s="36">
        <v>0</v>
      </c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ht="14.1" hidden="1" customHeight="1" x14ac:dyDescent="0.3">
      <c r="A93">
        <v>4500</v>
      </c>
      <c r="B93">
        <v>4500</v>
      </c>
      <c r="C93">
        <v>0</v>
      </c>
      <c r="D93">
        <v>5000</v>
      </c>
      <c r="E93">
        <v>2400</v>
      </c>
      <c r="F93">
        <v>1500</v>
      </c>
      <c r="G93">
        <v>1450</v>
      </c>
      <c r="H93">
        <v>0</v>
      </c>
      <c r="I93">
        <v>0</v>
      </c>
      <c r="J93">
        <v>0</v>
      </c>
      <c r="K93">
        <v>2500</v>
      </c>
      <c r="L93">
        <v>2500</v>
      </c>
      <c r="M93">
        <v>1000</v>
      </c>
      <c r="N93">
        <v>5000</v>
      </c>
      <c r="O93">
        <v>0</v>
      </c>
      <c r="P93">
        <v>0</v>
      </c>
      <c r="Q93">
        <v>0</v>
      </c>
      <c r="R93">
        <v>0</v>
      </c>
      <c r="S93">
        <v>167665116</v>
      </c>
      <c r="T93" s="19">
        <f t="shared" si="8"/>
        <v>327350</v>
      </c>
      <c r="U93" s="20">
        <f t="shared" si="9"/>
        <v>30350</v>
      </c>
      <c r="V93">
        <v>19</v>
      </c>
      <c r="W93" s="64">
        <f t="shared" si="7"/>
        <v>129000</v>
      </c>
      <c r="X93" s="20">
        <v>18000</v>
      </c>
      <c r="Y93" s="64">
        <f t="shared" si="10"/>
        <v>147000</v>
      </c>
      <c r="Z93">
        <v>20</v>
      </c>
      <c r="AA93" s="20">
        <f t="shared" si="11"/>
        <v>132000</v>
      </c>
      <c r="AB93" s="20">
        <v>18000</v>
      </c>
      <c r="AC93" s="20">
        <f t="shared" si="12"/>
        <v>150000</v>
      </c>
      <c r="AD93" s="20">
        <v>0</v>
      </c>
      <c r="AE93" s="20">
        <v>0</v>
      </c>
      <c r="AF93" s="20">
        <f t="shared" si="13"/>
        <v>0</v>
      </c>
      <c r="AG93" s="20">
        <v>0</v>
      </c>
      <c r="AH93" s="36">
        <v>0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ht="14.1" hidden="1" customHeight="1" x14ac:dyDescent="0.3">
      <c r="A94">
        <v>4000</v>
      </c>
      <c r="B94">
        <v>3500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194640857</v>
      </c>
      <c r="T94" s="19">
        <f t="shared" si="8"/>
        <v>124500</v>
      </c>
      <c r="U94" s="20">
        <f t="shared" si="9"/>
        <v>7500</v>
      </c>
      <c r="V94">
        <v>17</v>
      </c>
      <c r="W94" s="64">
        <f t="shared" si="7"/>
        <v>117000</v>
      </c>
      <c r="X94" s="20"/>
      <c r="Y94" s="64">
        <f t="shared" si="10"/>
        <v>117000</v>
      </c>
      <c r="Z94"/>
      <c r="AA94" s="20"/>
      <c r="AB94" s="20"/>
      <c r="AC94" s="20"/>
      <c r="AD94" s="20">
        <v>0</v>
      </c>
      <c r="AE94" s="20">
        <v>0</v>
      </c>
      <c r="AF94" s="20">
        <f t="shared" si="13"/>
        <v>0</v>
      </c>
      <c r="AG94" s="20">
        <v>0</v>
      </c>
      <c r="AH94" s="36">
        <v>0</v>
      </c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ht="14.1" hidden="1" customHeight="1" x14ac:dyDescent="0.3">
      <c r="A95">
        <v>5000</v>
      </c>
      <c r="B95">
        <v>5000</v>
      </c>
      <c r="C95">
        <v>0</v>
      </c>
      <c r="D95">
        <v>4000</v>
      </c>
      <c r="E95">
        <v>2400</v>
      </c>
      <c r="F95">
        <v>2500</v>
      </c>
      <c r="G95">
        <v>1450</v>
      </c>
      <c r="H95">
        <v>0</v>
      </c>
      <c r="I95">
        <v>0</v>
      </c>
      <c r="J95">
        <v>0</v>
      </c>
      <c r="K95">
        <v>2500</v>
      </c>
      <c r="L95">
        <v>2500</v>
      </c>
      <c r="M95">
        <v>1000</v>
      </c>
      <c r="N95">
        <v>5000</v>
      </c>
      <c r="O95">
        <v>0</v>
      </c>
      <c r="P95">
        <v>0</v>
      </c>
      <c r="Q95">
        <v>0</v>
      </c>
      <c r="R95">
        <v>0</v>
      </c>
      <c r="S95">
        <v>142784565</v>
      </c>
      <c r="T95" s="19">
        <f t="shared" si="8"/>
        <v>340350</v>
      </c>
      <c r="U95" s="20">
        <f t="shared" si="9"/>
        <v>31350</v>
      </c>
      <c r="V95">
        <v>25</v>
      </c>
      <c r="W95" s="64">
        <f t="shared" si="7"/>
        <v>165000</v>
      </c>
      <c r="X95" s="20"/>
      <c r="Y95" s="64">
        <f t="shared" si="10"/>
        <v>165000</v>
      </c>
      <c r="Z95">
        <v>22</v>
      </c>
      <c r="AA95" s="20">
        <f t="shared" si="11"/>
        <v>144000</v>
      </c>
      <c r="AB95" s="20"/>
      <c r="AC95" s="20">
        <f t="shared" si="12"/>
        <v>144000</v>
      </c>
      <c r="AD95" s="20">
        <v>0</v>
      </c>
      <c r="AE95" s="20">
        <v>0</v>
      </c>
      <c r="AF95" s="20">
        <f t="shared" si="13"/>
        <v>0</v>
      </c>
      <c r="AG95" s="20">
        <v>0</v>
      </c>
      <c r="AH95" s="36">
        <v>0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ht="14.1" hidden="1" customHeight="1" x14ac:dyDescent="0.3">
      <c r="A96">
        <v>5000</v>
      </c>
      <c r="B96">
        <v>4000</v>
      </c>
      <c r="C96">
        <v>0</v>
      </c>
      <c r="D96">
        <v>4000</v>
      </c>
      <c r="E96">
        <v>2400</v>
      </c>
      <c r="F96">
        <v>1500</v>
      </c>
      <c r="G96">
        <v>1650</v>
      </c>
      <c r="H96">
        <v>0</v>
      </c>
      <c r="I96">
        <v>0</v>
      </c>
      <c r="J96">
        <v>0</v>
      </c>
      <c r="K96">
        <v>2500</v>
      </c>
      <c r="L96">
        <v>2500</v>
      </c>
      <c r="M96">
        <v>1000</v>
      </c>
      <c r="N96">
        <v>5000</v>
      </c>
      <c r="O96">
        <v>0</v>
      </c>
      <c r="P96">
        <v>0</v>
      </c>
      <c r="Q96">
        <v>0</v>
      </c>
      <c r="R96">
        <v>0</v>
      </c>
      <c r="S96">
        <v>215173082</v>
      </c>
      <c r="T96" s="19">
        <f t="shared" si="8"/>
        <v>338550</v>
      </c>
      <c r="U96" s="20">
        <f t="shared" si="9"/>
        <v>29550</v>
      </c>
      <c r="V96">
        <v>23</v>
      </c>
      <c r="W96" s="64">
        <f t="shared" si="7"/>
        <v>153000</v>
      </c>
      <c r="X96" s="20"/>
      <c r="Y96" s="64">
        <f t="shared" si="10"/>
        <v>153000</v>
      </c>
      <c r="Z96">
        <v>21</v>
      </c>
      <c r="AA96" s="20">
        <f t="shared" si="11"/>
        <v>138000</v>
      </c>
      <c r="AB96" s="20">
        <v>18000</v>
      </c>
      <c r="AC96" s="20">
        <f t="shared" si="12"/>
        <v>156000</v>
      </c>
      <c r="AD96" s="20">
        <v>0</v>
      </c>
      <c r="AE96" s="20">
        <v>0</v>
      </c>
      <c r="AF96" s="20">
        <f t="shared" si="13"/>
        <v>0</v>
      </c>
      <c r="AG96" s="20">
        <v>0</v>
      </c>
      <c r="AH96" s="36">
        <v>0</v>
      </c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ht="14.1" hidden="1" customHeight="1" x14ac:dyDescent="0.3">
      <c r="A97">
        <v>0</v>
      </c>
      <c r="B97">
        <v>0</v>
      </c>
      <c r="C97">
        <v>0</v>
      </c>
      <c r="D97">
        <v>5000</v>
      </c>
      <c r="E97">
        <v>1075</v>
      </c>
      <c r="F97">
        <v>1000</v>
      </c>
      <c r="G97">
        <v>1850</v>
      </c>
      <c r="H97">
        <v>0</v>
      </c>
      <c r="I97">
        <v>0</v>
      </c>
      <c r="J97">
        <v>0</v>
      </c>
      <c r="K97">
        <v>2500</v>
      </c>
      <c r="L97">
        <v>2500</v>
      </c>
      <c r="M97">
        <v>1000</v>
      </c>
      <c r="N97">
        <v>0</v>
      </c>
      <c r="O97">
        <v>0</v>
      </c>
      <c r="P97">
        <v>0</v>
      </c>
      <c r="Q97">
        <v>0</v>
      </c>
      <c r="R97">
        <v>0</v>
      </c>
      <c r="S97">
        <v>802841182</v>
      </c>
      <c r="T97" s="19">
        <f t="shared" si="8"/>
        <v>239925</v>
      </c>
      <c r="U97" s="20">
        <f t="shared" si="9"/>
        <v>14925</v>
      </c>
      <c r="V97">
        <v>18</v>
      </c>
      <c r="W97" s="64">
        <f t="shared" si="7"/>
        <v>123000</v>
      </c>
      <c r="X97" s="20"/>
      <c r="Y97" s="64">
        <f t="shared" si="10"/>
        <v>123000</v>
      </c>
      <c r="Z97">
        <v>15</v>
      </c>
      <c r="AA97" s="20">
        <f t="shared" si="11"/>
        <v>102000</v>
      </c>
      <c r="AB97" s="20"/>
      <c r="AC97" s="20">
        <f t="shared" si="12"/>
        <v>102000</v>
      </c>
      <c r="AD97" s="20">
        <v>0</v>
      </c>
      <c r="AE97" s="20">
        <v>0</v>
      </c>
      <c r="AF97" s="20">
        <f t="shared" si="13"/>
        <v>0</v>
      </c>
      <c r="AG97" s="20">
        <v>0</v>
      </c>
      <c r="AH97" s="36">
        <v>0</v>
      </c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ht="14.1" hidden="1" customHeight="1" x14ac:dyDescent="0.3">
      <c r="A98">
        <v>4500</v>
      </c>
      <c r="B98">
        <v>0</v>
      </c>
      <c r="C98">
        <v>0</v>
      </c>
      <c r="D98">
        <v>4000</v>
      </c>
      <c r="E98">
        <v>2400</v>
      </c>
      <c r="F98">
        <v>1500</v>
      </c>
      <c r="G98">
        <v>1750</v>
      </c>
      <c r="H98">
        <v>0</v>
      </c>
      <c r="I98">
        <v>0</v>
      </c>
      <c r="J98">
        <v>0</v>
      </c>
      <c r="K98">
        <v>2500</v>
      </c>
      <c r="L98">
        <v>2500</v>
      </c>
      <c r="M98">
        <v>1000</v>
      </c>
      <c r="N98">
        <v>5000</v>
      </c>
      <c r="O98">
        <v>0</v>
      </c>
      <c r="P98">
        <v>0</v>
      </c>
      <c r="Q98">
        <v>0</v>
      </c>
      <c r="R98">
        <v>0</v>
      </c>
      <c r="S98">
        <v>144767666</v>
      </c>
      <c r="T98" s="19">
        <f t="shared" si="8"/>
        <v>298150</v>
      </c>
      <c r="U98" s="20">
        <f t="shared" si="9"/>
        <v>25150</v>
      </c>
      <c r="V98">
        <v>23</v>
      </c>
      <c r="W98" s="64">
        <f t="shared" si="7"/>
        <v>153000</v>
      </c>
      <c r="X98" s="20"/>
      <c r="Y98" s="64">
        <f t="shared" si="10"/>
        <v>153000</v>
      </c>
      <c r="Z98">
        <v>15</v>
      </c>
      <c r="AA98" s="20">
        <f t="shared" si="11"/>
        <v>102000</v>
      </c>
      <c r="AB98" s="20">
        <v>18000</v>
      </c>
      <c r="AC98" s="20">
        <f t="shared" si="12"/>
        <v>120000</v>
      </c>
      <c r="AD98" s="20">
        <v>0</v>
      </c>
      <c r="AE98" s="20">
        <v>0</v>
      </c>
      <c r="AF98" s="20">
        <f t="shared" si="13"/>
        <v>0</v>
      </c>
      <c r="AG98" s="20">
        <v>0</v>
      </c>
      <c r="AH98" s="36">
        <v>0</v>
      </c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ht="14.1" hidden="1" customHeight="1" x14ac:dyDescent="0.3">
      <c r="A99">
        <v>5000</v>
      </c>
      <c r="B99">
        <v>5000</v>
      </c>
      <c r="C99">
        <v>0</v>
      </c>
      <c r="D99">
        <v>5000</v>
      </c>
      <c r="E99">
        <v>2400</v>
      </c>
      <c r="F99">
        <v>1500</v>
      </c>
      <c r="G99">
        <v>1450</v>
      </c>
      <c r="H99">
        <v>0</v>
      </c>
      <c r="I99">
        <v>0</v>
      </c>
      <c r="J99">
        <v>0</v>
      </c>
      <c r="K99">
        <v>2500</v>
      </c>
      <c r="L99">
        <v>2500</v>
      </c>
      <c r="M99">
        <v>1000</v>
      </c>
      <c r="N99">
        <v>5000</v>
      </c>
      <c r="O99">
        <v>0</v>
      </c>
      <c r="P99">
        <v>0</v>
      </c>
      <c r="Q99">
        <v>0</v>
      </c>
      <c r="R99">
        <v>0</v>
      </c>
      <c r="S99">
        <v>203649596</v>
      </c>
      <c r="T99" s="19">
        <f t="shared" si="8"/>
        <v>286350</v>
      </c>
      <c r="U99" s="20">
        <f t="shared" si="9"/>
        <v>31350</v>
      </c>
      <c r="V99">
        <v>20</v>
      </c>
      <c r="W99" s="64">
        <f t="shared" si="7"/>
        <v>135000</v>
      </c>
      <c r="X99" s="20"/>
      <c r="Y99" s="64">
        <f t="shared" si="10"/>
        <v>135000</v>
      </c>
      <c r="Z99">
        <v>18</v>
      </c>
      <c r="AA99" s="20">
        <f t="shared" si="11"/>
        <v>120000</v>
      </c>
      <c r="AB99" s="20"/>
      <c r="AC99" s="20">
        <f t="shared" si="12"/>
        <v>120000</v>
      </c>
      <c r="AD99" s="20">
        <v>0</v>
      </c>
      <c r="AE99" s="20">
        <v>0</v>
      </c>
      <c r="AF99" s="20">
        <f t="shared" si="13"/>
        <v>0</v>
      </c>
      <c r="AG99" s="20">
        <v>0</v>
      </c>
      <c r="AH99" s="36">
        <v>0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ht="14.1" hidden="1" customHeight="1" x14ac:dyDescent="0.3">
      <c r="A100">
        <v>5000</v>
      </c>
      <c r="B100">
        <v>5000</v>
      </c>
      <c r="C100">
        <v>0</v>
      </c>
      <c r="D100">
        <v>6000</v>
      </c>
      <c r="E100">
        <v>2400</v>
      </c>
      <c r="F100">
        <v>2000</v>
      </c>
      <c r="G100">
        <v>1650</v>
      </c>
      <c r="H100">
        <v>0</v>
      </c>
      <c r="I100">
        <v>0</v>
      </c>
      <c r="J100">
        <v>0</v>
      </c>
      <c r="K100">
        <v>2500</v>
      </c>
      <c r="L100">
        <v>2500</v>
      </c>
      <c r="M100">
        <v>1000</v>
      </c>
      <c r="N100">
        <v>5000</v>
      </c>
      <c r="O100">
        <v>0</v>
      </c>
      <c r="P100">
        <v>0</v>
      </c>
      <c r="Q100">
        <v>0</v>
      </c>
      <c r="R100">
        <v>0</v>
      </c>
      <c r="S100">
        <v>183666613</v>
      </c>
      <c r="T100" s="19">
        <f t="shared" si="8"/>
        <v>372050</v>
      </c>
      <c r="U100" s="20">
        <f t="shared" si="9"/>
        <v>33050</v>
      </c>
      <c r="V100">
        <v>26</v>
      </c>
      <c r="W100" s="64">
        <f t="shared" si="7"/>
        <v>171000</v>
      </c>
      <c r="X100" s="20"/>
      <c r="Y100" s="64">
        <f t="shared" si="10"/>
        <v>171000</v>
      </c>
      <c r="Z100">
        <v>26</v>
      </c>
      <c r="AA100" s="20">
        <f t="shared" si="11"/>
        <v>168000</v>
      </c>
      <c r="AB100" s="20"/>
      <c r="AC100" s="20">
        <f t="shared" si="12"/>
        <v>168000</v>
      </c>
      <c r="AD100" s="20">
        <v>0</v>
      </c>
      <c r="AE100" s="20">
        <v>0</v>
      </c>
      <c r="AF100" s="20">
        <f t="shared" si="13"/>
        <v>0</v>
      </c>
      <c r="AG100" s="20">
        <v>0</v>
      </c>
      <c r="AH100" s="36">
        <v>0</v>
      </c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ht="14.1" hidden="1" customHeight="1" x14ac:dyDescent="0.3">
      <c r="A101">
        <v>0</v>
      </c>
      <c r="B101">
        <v>0</v>
      </c>
      <c r="C101">
        <v>0</v>
      </c>
      <c r="D101">
        <v>6000</v>
      </c>
      <c r="E101">
        <v>0</v>
      </c>
      <c r="F101">
        <v>1500</v>
      </c>
      <c r="G101">
        <v>1550</v>
      </c>
      <c r="H101">
        <v>0</v>
      </c>
      <c r="I101">
        <v>0</v>
      </c>
      <c r="J101">
        <v>0</v>
      </c>
      <c r="K101">
        <v>2500</v>
      </c>
      <c r="L101">
        <v>2500</v>
      </c>
      <c r="M101">
        <v>1000</v>
      </c>
      <c r="N101">
        <v>5000</v>
      </c>
      <c r="O101">
        <v>0</v>
      </c>
      <c r="P101">
        <v>0</v>
      </c>
      <c r="Q101">
        <v>0</v>
      </c>
      <c r="R101">
        <v>0</v>
      </c>
      <c r="S101">
        <v>183681760</v>
      </c>
      <c r="T101" s="19">
        <f t="shared" si="8"/>
        <v>319450</v>
      </c>
      <c r="U101" s="20">
        <f t="shared" si="9"/>
        <v>20050</v>
      </c>
      <c r="V101">
        <v>19</v>
      </c>
      <c r="W101" s="64">
        <f t="shared" si="7"/>
        <v>129000</v>
      </c>
      <c r="X101" s="20">
        <v>14400</v>
      </c>
      <c r="Y101" s="64">
        <f t="shared" si="10"/>
        <v>143400</v>
      </c>
      <c r="Z101">
        <v>21</v>
      </c>
      <c r="AA101" s="20">
        <f t="shared" si="11"/>
        <v>138000</v>
      </c>
      <c r="AB101" s="20">
        <v>18000</v>
      </c>
      <c r="AC101" s="20">
        <f t="shared" si="12"/>
        <v>156000</v>
      </c>
      <c r="AD101" s="20">
        <v>0</v>
      </c>
      <c r="AE101" s="20">
        <v>0</v>
      </c>
      <c r="AF101" s="20">
        <f t="shared" si="13"/>
        <v>0</v>
      </c>
      <c r="AG101" s="20">
        <v>0</v>
      </c>
      <c r="AH101" s="36">
        <v>0</v>
      </c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ht="14.1" hidden="1" customHeight="1" x14ac:dyDescent="0.3">
      <c r="A102">
        <v>5000</v>
      </c>
      <c r="B102">
        <v>0</v>
      </c>
      <c r="C102">
        <v>0</v>
      </c>
      <c r="D102">
        <v>2000</v>
      </c>
      <c r="E102">
        <v>2400</v>
      </c>
      <c r="F102">
        <v>2500</v>
      </c>
      <c r="G102">
        <v>1550</v>
      </c>
      <c r="H102">
        <v>0</v>
      </c>
      <c r="I102">
        <v>0</v>
      </c>
      <c r="J102">
        <v>0</v>
      </c>
      <c r="K102">
        <v>2500</v>
      </c>
      <c r="L102">
        <v>2500</v>
      </c>
      <c r="M102">
        <v>1000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196640248</v>
      </c>
      <c r="T102" s="19">
        <f t="shared" si="8"/>
        <v>352450</v>
      </c>
      <c r="U102" s="20">
        <f t="shared" si="9"/>
        <v>19450</v>
      </c>
      <c r="V102">
        <v>27</v>
      </c>
      <c r="W102" s="64">
        <f t="shared" si="7"/>
        <v>177000</v>
      </c>
      <c r="X102" s="20"/>
      <c r="Y102" s="64">
        <f t="shared" si="10"/>
        <v>177000</v>
      </c>
      <c r="Z102">
        <v>24</v>
      </c>
      <c r="AA102" s="20">
        <f t="shared" si="11"/>
        <v>156000</v>
      </c>
      <c r="AB102" s="20"/>
      <c r="AC102" s="20">
        <f t="shared" si="12"/>
        <v>156000</v>
      </c>
      <c r="AD102" s="20">
        <v>0</v>
      </c>
      <c r="AE102" s="20">
        <v>0</v>
      </c>
      <c r="AF102" s="20">
        <f t="shared" si="13"/>
        <v>0</v>
      </c>
      <c r="AG102" s="20">
        <v>0</v>
      </c>
      <c r="AH102" s="36">
        <v>0</v>
      </c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ht="14.1" hidden="1" customHeight="1" x14ac:dyDescent="0.3">
      <c r="A103">
        <v>0</v>
      </c>
      <c r="B103">
        <v>0</v>
      </c>
      <c r="C103">
        <v>0</v>
      </c>
      <c r="D103">
        <v>0</v>
      </c>
      <c r="E103">
        <v>2400</v>
      </c>
      <c r="F103">
        <v>0</v>
      </c>
      <c r="G103">
        <v>1750</v>
      </c>
      <c r="H103">
        <v>0</v>
      </c>
      <c r="I103">
        <v>0</v>
      </c>
      <c r="J103">
        <v>0</v>
      </c>
      <c r="K103">
        <v>2500</v>
      </c>
      <c r="L103">
        <v>2500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43749861</v>
      </c>
      <c r="T103" s="19">
        <f t="shared" si="8"/>
        <v>336150</v>
      </c>
      <c r="U103" s="20">
        <f t="shared" si="9"/>
        <v>9150</v>
      </c>
      <c r="V103">
        <v>25</v>
      </c>
      <c r="W103" s="64">
        <f t="shared" si="7"/>
        <v>165000</v>
      </c>
      <c r="X103" s="20"/>
      <c r="Y103" s="64">
        <f t="shared" si="10"/>
        <v>165000</v>
      </c>
      <c r="Z103">
        <v>22</v>
      </c>
      <c r="AA103" s="20">
        <f t="shared" si="11"/>
        <v>144000</v>
      </c>
      <c r="AB103" s="20">
        <v>18000</v>
      </c>
      <c r="AC103" s="20">
        <f t="shared" si="12"/>
        <v>162000</v>
      </c>
      <c r="AD103" s="20">
        <v>0</v>
      </c>
      <c r="AE103" s="20">
        <v>0</v>
      </c>
      <c r="AF103" s="20">
        <f t="shared" si="13"/>
        <v>0</v>
      </c>
      <c r="AG103" s="20">
        <v>0</v>
      </c>
      <c r="AH103" s="36">
        <v>0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ht="14.1" hidden="1" customHeight="1" x14ac:dyDescent="0.3">
      <c r="A104">
        <v>0</v>
      </c>
      <c r="B104">
        <v>0</v>
      </c>
      <c r="C104">
        <v>0</v>
      </c>
      <c r="D104">
        <v>2000</v>
      </c>
      <c r="E104">
        <v>2400</v>
      </c>
      <c r="F104">
        <v>1000</v>
      </c>
      <c r="G104">
        <v>1650</v>
      </c>
      <c r="H104">
        <v>0</v>
      </c>
      <c r="I104">
        <v>0</v>
      </c>
      <c r="J104">
        <v>0</v>
      </c>
      <c r="K104">
        <v>2500</v>
      </c>
      <c r="L104">
        <v>2500</v>
      </c>
      <c r="M104">
        <v>1000</v>
      </c>
      <c r="N104">
        <v>5000</v>
      </c>
      <c r="O104">
        <v>0</v>
      </c>
      <c r="P104">
        <v>0</v>
      </c>
      <c r="Q104">
        <v>0</v>
      </c>
      <c r="R104">
        <v>0</v>
      </c>
      <c r="S104">
        <v>194661414</v>
      </c>
      <c r="T104" s="19">
        <f t="shared" si="8"/>
        <v>315050</v>
      </c>
      <c r="U104" s="20">
        <f t="shared" si="9"/>
        <v>18050</v>
      </c>
      <c r="V104">
        <v>24</v>
      </c>
      <c r="W104" s="64">
        <f t="shared" si="7"/>
        <v>159000</v>
      </c>
      <c r="X104" s="20"/>
      <c r="Y104" s="64">
        <f t="shared" si="10"/>
        <v>159000</v>
      </c>
      <c r="Z104">
        <v>21</v>
      </c>
      <c r="AA104" s="20">
        <f t="shared" si="11"/>
        <v>138000</v>
      </c>
      <c r="AB104" s="20"/>
      <c r="AC104" s="20">
        <f t="shared" si="12"/>
        <v>138000</v>
      </c>
      <c r="AD104" s="20">
        <v>0</v>
      </c>
      <c r="AE104" s="20">
        <v>0</v>
      </c>
      <c r="AF104" s="20">
        <f t="shared" si="13"/>
        <v>0</v>
      </c>
      <c r="AG104" s="20">
        <v>0</v>
      </c>
      <c r="AH104" s="36">
        <v>0</v>
      </c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ht="14.1" hidden="1" customHeight="1" x14ac:dyDescent="0.3">
      <c r="A105">
        <v>0</v>
      </c>
      <c r="B105">
        <v>5000</v>
      </c>
      <c r="C105">
        <v>0</v>
      </c>
      <c r="D105">
        <v>5000</v>
      </c>
      <c r="E105">
        <v>1075</v>
      </c>
      <c r="F105">
        <v>1500</v>
      </c>
      <c r="G105">
        <v>1550</v>
      </c>
      <c r="H105">
        <v>0</v>
      </c>
      <c r="I105">
        <v>0</v>
      </c>
      <c r="J105">
        <v>0</v>
      </c>
      <c r="K105">
        <v>2500</v>
      </c>
      <c r="L105">
        <v>2500</v>
      </c>
      <c r="M105">
        <v>1000</v>
      </c>
      <c r="N105">
        <v>5000</v>
      </c>
      <c r="O105">
        <v>0</v>
      </c>
      <c r="P105">
        <v>0</v>
      </c>
      <c r="Q105">
        <v>0</v>
      </c>
      <c r="R105">
        <v>0</v>
      </c>
      <c r="S105">
        <v>151809723</v>
      </c>
      <c r="T105" s="19">
        <f t="shared" si="8"/>
        <v>340125</v>
      </c>
      <c r="U105" s="20">
        <f t="shared" si="9"/>
        <v>25125</v>
      </c>
      <c r="V105">
        <v>23</v>
      </c>
      <c r="W105" s="64">
        <f t="shared" si="7"/>
        <v>153000</v>
      </c>
      <c r="X105" s="20"/>
      <c r="Y105" s="64">
        <f t="shared" si="10"/>
        <v>153000</v>
      </c>
      <c r="Z105">
        <v>22</v>
      </c>
      <c r="AA105" s="20">
        <f t="shared" si="11"/>
        <v>144000</v>
      </c>
      <c r="AB105" s="20">
        <v>18000</v>
      </c>
      <c r="AC105" s="20">
        <f t="shared" si="12"/>
        <v>162000</v>
      </c>
      <c r="AD105" s="20">
        <v>0</v>
      </c>
      <c r="AE105" s="20">
        <v>0</v>
      </c>
      <c r="AF105" s="20">
        <f t="shared" si="13"/>
        <v>0</v>
      </c>
      <c r="AG105" s="20">
        <v>0</v>
      </c>
      <c r="AH105" s="36">
        <v>0</v>
      </c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ht="14.1" hidden="1" customHeight="1" x14ac:dyDescent="0.3">
      <c r="A106">
        <v>0</v>
      </c>
      <c r="B106">
        <v>0</v>
      </c>
      <c r="C106">
        <v>0</v>
      </c>
      <c r="D106">
        <v>0</v>
      </c>
      <c r="E106">
        <v>1075</v>
      </c>
      <c r="F106">
        <v>0</v>
      </c>
      <c r="G106">
        <v>1650</v>
      </c>
      <c r="H106">
        <v>0</v>
      </c>
      <c r="I106">
        <v>0</v>
      </c>
      <c r="J106">
        <v>0</v>
      </c>
      <c r="K106">
        <v>2500</v>
      </c>
      <c r="L106">
        <v>2500</v>
      </c>
      <c r="M106">
        <v>1000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177661594</v>
      </c>
      <c r="T106" s="19">
        <f t="shared" si="8"/>
        <v>293725</v>
      </c>
      <c r="U106" s="20">
        <f t="shared" si="9"/>
        <v>8725</v>
      </c>
      <c r="V106">
        <v>21</v>
      </c>
      <c r="W106" s="64">
        <f t="shared" si="7"/>
        <v>141000</v>
      </c>
      <c r="X106" s="20"/>
      <c r="Y106" s="64">
        <f t="shared" si="10"/>
        <v>141000</v>
      </c>
      <c r="Z106">
        <v>22</v>
      </c>
      <c r="AA106" s="20">
        <f t="shared" si="11"/>
        <v>144000</v>
      </c>
      <c r="AB106" s="20"/>
      <c r="AC106" s="20">
        <f t="shared" si="12"/>
        <v>144000</v>
      </c>
      <c r="AD106" s="20">
        <v>0</v>
      </c>
      <c r="AE106" s="20">
        <v>0</v>
      </c>
      <c r="AF106" s="20">
        <f t="shared" si="13"/>
        <v>0</v>
      </c>
      <c r="AG106" s="20">
        <v>0</v>
      </c>
      <c r="AH106" s="36">
        <v>0</v>
      </c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ht="14.1" hidden="1" customHeight="1" x14ac:dyDescent="0.3">
      <c r="A107">
        <v>4500</v>
      </c>
      <c r="B107">
        <v>0</v>
      </c>
      <c r="C107">
        <v>0</v>
      </c>
      <c r="D107">
        <v>0</v>
      </c>
      <c r="E107">
        <v>2400</v>
      </c>
      <c r="F107">
        <v>1500</v>
      </c>
      <c r="G107">
        <v>1550</v>
      </c>
      <c r="H107">
        <v>0</v>
      </c>
      <c r="I107">
        <v>0</v>
      </c>
      <c r="J107">
        <v>0</v>
      </c>
      <c r="K107">
        <v>2500</v>
      </c>
      <c r="L107">
        <v>0</v>
      </c>
      <c r="M107">
        <v>1000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137867874</v>
      </c>
      <c r="T107" s="19">
        <f t="shared" si="8"/>
        <v>368650</v>
      </c>
      <c r="U107" s="20">
        <f t="shared" si="9"/>
        <v>13450</v>
      </c>
      <c r="V107">
        <v>25</v>
      </c>
      <c r="W107" s="64">
        <f t="shared" si="7"/>
        <v>165000</v>
      </c>
      <c r="X107" s="20">
        <v>16200</v>
      </c>
      <c r="Y107" s="64">
        <f t="shared" si="10"/>
        <v>181200</v>
      </c>
      <c r="Z107">
        <v>27</v>
      </c>
      <c r="AA107" s="20">
        <f t="shared" si="11"/>
        <v>174000</v>
      </c>
      <c r="AB107" s="20"/>
      <c r="AC107" s="20">
        <f t="shared" si="12"/>
        <v>174000</v>
      </c>
      <c r="AD107" s="20">
        <v>0</v>
      </c>
      <c r="AE107" s="20">
        <v>0</v>
      </c>
      <c r="AF107" s="20">
        <f t="shared" si="13"/>
        <v>0</v>
      </c>
      <c r="AG107" s="20">
        <v>0</v>
      </c>
      <c r="AH107" s="36">
        <v>0</v>
      </c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ht="14.1" hidden="1" customHeight="1" x14ac:dyDescent="0.3">
      <c r="A108">
        <v>4500</v>
      </c>
      <c r="B108">
        <v>5000</v>
      </c>
      <c r="C108">
        <v>0</v>
      </c>
      <c r="D108">
        <v>5000</v>
      </c>
      <c r="E108">
        <v>1075</v>
      </c>
      <c r="F108">
        <v>2500</v>
      </c>
      <c r="G108">
        <v>1650</v>
      </c>
      <c r="H108">
        <v>0</v>
      </c>
      <c r="I108">
        <v>0</v>
      </c>
      <c r="J108">
        <v>0</v>
      </c>
      <c r="K108">
        <v>2500</v>
      </c>
      <c r="L108">
        <v>2500</v>
      </c>
      <c r="M108">
        <v>1000</v>
      </c>
      <c r="N108">
        <v>5000</v>
      </c>
      <c r="O108">
        <v>0</v>
      </c>
      <c r="P108">
        <v>0</v>
      </c>
      <c r="Q108">
        <v>0</v>
      </c>
      <c r="R108">
        <v>0</v>
      </c>
      <c r="S108">
        <v>191669098</v>
      </c>
      <c r="T108" s="19">
        <f t="shared" si="8"/>
        <v>207725</v>
      </c>
      <c r="U108" s="20">
        <f t="shared" si="9"/>
        <v>30725</v>
      </c>
      <c r="V108">
        <v>27</v>
      </c>
      <c r="W108" s="64">
        <f t="shared" si="7"/>
        <v>177000</v>
      </c>
      <c r="X108" s="20"/>
      <c r="Y108" s="64">
        <f t="shared" si="10"/>
        <v>177000</v>
      </c>
      <c r="Z108"/>
      <c r="AA108" s="20"/>
      <c r="AB108" s="20"/>
      <c r="AC108" s="20"/>
      <c r="AD108" s="20">
        <v>0</v>
      </c>
      <c r="AE108" s="20">
        <v>0</v>
      </c>
      <c r="AF108" s="20">
        <f t="shared" si="13"/>
        <v>0</v>
      </c>
      <c r="AG108" s="20">
        <v>0</v>
      </c>
      <c r="AH108" s="36">
        <v>0</v>
      </c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ht="14.1" hidden="1" customHeight="1" x14ac:dyDescent="0.3">
      <c r="A109">
        <v>0</v>
      </c>
      <c r="B109">
        <v>4500</v>
      </c>
      <c r="C109">
        <v>0</v>
      </c>
      <c r="D109">
        <v>0</v>
      </c>
      <c r="E109">
        <v>0</v>
      </c>
      <c r="F109">
        <v>0</v>
      </c>
      <c r="G109">
        <v>1750</v>
      </c>
      <c r="H109">
        <v>0</v>
      </c>
      <c r="I109">
        <v>0</v>
      </c>
      <c r="J109">
        <v>0</v>
      </c>
      <c r="K109">
        <v>2500</v>
      </c>
      <c r="L109">
        <v>2500</v>
      </c>
      <c r="M109">
        <v>1000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185669136</v>
      </c>
      <c r="T109" s="19">
        <f t="shared" si="8"/>
        <v>309250</v>
      </c>
      <c r="U109" s="20">
        <f t="shared" si="9"/>
        <v>12250</v>
      </c>
      <c r="V109">
        <v>22</v>
      </c>
      <c r="W109" s="64">
        <f t="shared" si="7"/>
        <v>147000</v>
      </c>
      <c r="X109" s="20"/>
      <c r="Y109" s="64">
        <f t="shared" si="10"/>
        <v>147000</v>
      </c>
      <c r="Z109">
        <v>20</v>
      </c>
      <c r="AA109" s="20">
        <f t="shared" si="11"/>
        <v>132000</v>
      </c>
      <c r="AB109" s="20">
        <v>18000</v>
      </c>
      <c r="AC109" s="20">
        <f t="shared" si="12"/>
        <v>150000</v>
      </c>
      <c r="AD109" s="20">
        <v>0</v>
      </c>
      <c r="AE109" s="20">
        <v>0</v>
      </c>
      <c r="AF109" s="20">
        <f t="shared" si="13"/>
        <v>0</v>
      </c>
      <c r="AG109" s="20">
        <v>0</v>
      </c>
      <c r="AH109" s="36">
        <v>0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ht="14.1" hidden="1" customHeight="1" x14ac:dyDescent="0.3">
      <c r="A110">
        <v>4000</v>
      </c>
      <c r="B110">
        <v>4000</v>
      </c>
      <c r="C110">
        <v>0</v>
      </c>
      <c r="D110">
        <v>4000</v>
      </c>
      <c r="E110">
        <v>2400</v>
      </c>
      <c r="F110">
        <v>2500</v>
      </c>
      <c r="G110">
        <v>1550</v>
      </c>
      <c r="H110">
        <v>0</v>
      </c>
      <c r="I110">
        <v>0</v>
      </c>
      <c r="J110">
        <v>0</v>
      </c>
      <c r="K110">
        <v>2500</v>
      </c>
      <c r="L110">
        <v>2500</v>
      </c>
      <c r="M110">
        <v>1000</v>
      </c>
      <c r="N110">
        <v>5000</v>
      </c>
      <c r="O110">
        <v>0</v>
      </c>
      <c r="P110">
        <v>0</v>
      </c>
      <c r="Q110">
        <v>0</v>
      </c>
      <c r="R110">
        <v>0</v>
      </c>
      <c r="S110">
        <v>203645143</v>
      </c>
      <c r="T110" s="19">
        <f t="shared" si="8"/>
        <v>352850</v>
      </c>
      <c r="U110" s="20">
        <f t="shared" si="9"/>
        <v>29450</v>
      </c>
      <c r="V110">
        <v>21</v>
      </c>
      <c r="W110" s="64">
        <f t="shared" si="7"/>
        <v>141000</v>
      </c>
      <c r="X110" s="20">
        <v>14400</v>
      </c>
      <c r="Y110" s="64">
        <f t="shared" si="10"/>
        <v>155400</v>
      </c>
      <c r="Z110">
        <v>23</v>
      </c>
      <c r="AA110" s="20">
        <f t="shared" si="11"/>
        <v>150000</v>
      </c>
      <c r="AB110" s="20">
        <v>18000</v>
      </c>
      <c r="AC110" s="20">
        <f t="shared" si="12"/>
        <v>168000</v>
      </c>
      <c r="AD110" s="20">
        <v>0</v>
      </c>
      <c r="AE110" s="20">
        <v>0</v>
      </c>
      <c r="AF110" s="20">
        <f t="shared" si="13"/>
        <v>0</v>
      </c>
      <c r="AG110" s="20">
        <v>0</v>
      </c>
      <c r="AH110" s="36">
        <v>0</v>
      </c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ht="14.1" hidden="1" customHeight="1" x14ac:dyDescent="0.3">
      <c r="A111">
        <v>5000</v>
      </c>
      <c r="B111">
        <v>4000</v>
      </c>
      <c r="C111">
        <v>0</v>
      </c>
      <c r="D111">
        <v>0</v>
      </c>
      <c r="E111">
        <v>1075</v>
      </c>
      <c r="F111">
        <v>2500</v>
      </c>
      <c r="G111">
        <v>1550</v>
      </c>
      <c r="H111">
        <v>0</v>
      </c>
      <c r="I111">
        <v>0</v>
      </c>
      <c r="J111">
        <v>0</v>
      </c>
      <c r="K111">
        <v>2500</v>
      </c>
      <c r="L111">
        <v>2500</v>
      </c>
      <c r="M111">
        <v>1000</v>
      </c>
      <c r="N111">
        <v>5000</v>
      </c>
      <c r="O111">
        <v>0</v>
      </c>
      <c r="P111">
        <v>0</v>
      </c>
      <c r="Q111">
        <v>0</v>
      </c>
      <c r="R111">
        <v>0</v>
      </c>
      <c r="S111">
        <v>206643334</v>
      </c>
      <c r="T111" s="19">
        <f t="shared" si="8"/>
        <v>370125</v>
      </c>
      <c r="U111" s="20">
        <f t="shared" si="9"/>
        <v>25125</v>
      </c>
      <c r="V111">
        <v>24</v>
      </c>
      <c r="W111" s="64">
        <f t="shared" si="7"/>
        <v>159000</v>
      </c>
      <c r="X111" s="20">
        <v>18000</v>
      </c>
      <c r="Y111" s="64">
        <f t="shared" si="10"/>
        <v>177000</v>
      </c>
      <c r="Z111">
        <v>23</v>
      </c>
      <c r="AA111" s="20">
        <f t="shared" si="11"/>
        <v>150000</v>
      </c>
      <c r="AB111" s="20">
        <v>18000</v>
      </c>
      <c r="AC111" s="20">
        <f t="shared" si="12"/>
        <v>168000</v>
      </c>
      <c r="AD111" s="20">
        <v>0</v>
      </c>
      <c r="AE111" s="20">
        <v>0</v>
      </c>
      <c r="AF111" s="20">
        <f t="shared" si="13"/>
        <v>0</v>
      </c>
      <c r="AG111" s="20">
        <v>0</v>
      </c>
      <c r="AH111" s="36">
        <v>0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ht="14.1" hidden="1" customHeight="1" x14ac:dyDescent="0.3">
      <c r="A112">
        <v>5000</v>
      </c>
      <c r="B112">
        <v>4500</v>
      </c>
      <c r="C112">
        <v>0</v>
      </c>
      <c r="D112">
        <v>5000</v>
      </c>
      <c r="E112">
        <v>2400</v>
      </c>
      <c r="F112">
        <v>2000</v>
      </c>
      <c r="G112">
        <v>1650</v>
      </c>
      <c r="H112">
        <v>0</v>
      </c>
      <c r="I112">
        <v>0</v>
      </c>
      <c r="J112">
        <v>0</v>
      </c>
      <c r="K112">
        <v>2500</v>
      </c>
      <c r="L112">
        <v>2500</v>
      </c>
      <c r="M112">
        <v>1000</v>
      </c>
      <c r="N112">
        <v>5000</v>
      </c>
      <c r="O112">
        <v>0</v>
      </c>
      <c r="P112">
        <v>0</v>
      </c>
      <c r="Q112">
        <v>0</v>
      </c>
      <c r="R112">
        <v>0</v>
      </c>
      <c r="S112">
        <v>164682871</v>
      </c>
      <c r="T112" s="19">
        <f t="shared" si="8"/>
        <v>369350</v>
      </c>
      <c r="U112" s="20">
        <f t="shared" si="9"/>
        <v>31550</v>
      </c>
      <c r="V112">
        <v>23</v>
      </c>
      <c r="W112" s="64">
        <f t="shared" si="7"/>
        <v>153000</v>
      </c>
      <c r="X112" s="20">
        <v>12600</v>
      </c>
      <c r="Y112" s="64">
        <f t="shared" si="10"/>
        <v>165600</v>
      </c>
      <c r="Z112">
        <v>24</v>
      </c>
      <c r="AA112" s="20">
        <f t="shared" si="11"/>
        <v>156000</v>
      </c>
      <c r="AB112" s="20">
        <v>16200</v>
      </c>
      <c r="AC112" s="20">
        <f t="shared" si="12"/>
        <v>172200</v>
      </c>
      <c r="AD112" s="20">
        <v>0</v>
      </c>
      <c r="AE112" s="20">
        <v>0</v>
      </c>
      <c r="AF112" s="20">
        <f t="shared" si="13"/>
        <v>0</v>
      </c>
      <c r="AG112" s="20">
        <v>0</v>
      </c>
      <c r="AH112" s="36">
        <v>0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ht="14.1" hidden="1" customHeight="1" x14ac:dyDescent="0.3">
      <c r="A113">
        <v>4000</v>
      </c>
      <c r="B113">
        <v>4000</v>
      </c>
      <c r="C113">
        <v>0</v>
      </c>
      <c r="D113">
        <v>0</v>
      </c>
      <c r="E113">
        <v>2400</v>
      </c>
      <c r="F113">
        <v>2500</v>
      </c>
      <c r="G113">
        <v>0</v>
      </c>
      <c r="H113">
        <v>0</v>
      </c>
      <c r="I113">
        <v>0</v>
      </c>
      <c r="J113">
        <v>0</v>
      </c>
      <c r="K113">
        <v>2500</v>
      </c>
      <c r="L113">
        <v>2500</v>
      </c>
      <c r="M113">
        <v>1000</v>
      </c>
      <c r="N113">
        <v>5000</v>
      </c>
      <c r="O113">
        <v>0</v>
      </c>
      <c r="P113">
        <v>0</v>
      </c>
      <c r="Q113">
        <v>0</v>
      </c>
      <c r="R113">
        <v>0</v>
      </c>
      <c r="S113">
        <v>100765139</v>
      </c>
      <c r="T113" s="19">
        <f t="shared" si="8"/>
        <v>338900</v>
      </c>
      <c r="U113" s="20">
        <f t="shared" si="9"/>
        <v>23900</v>
      </c>
      <c r="V113">
        <v>23</v>
      </c>
      <c r="W113" s="64">
        <f t="shared" si="7"/>
        <v>153000</v>
      </c>
      <c r="X113" s="20"/>
      <c r="Y113" s="64">
        <f t="shared" si="10"/>
        <v>153000</v>
      </c>
      <c r="Z113">
        <v>22</v>
      </c>
      <c r="AA113" s="20">
        <f t="shared" si="11"/>
        <v>144000</v>
      </c>
      <c r="AB113" s="20">
        <v>18000</v>
      </c>
      <c r="AC113" s="20">
        <f t="shared" si="12"/>
        <v>162000</v>
      </c>
      <c r="AD113" s="20">
        <v>0</v>
      </c>
      <c r="AE113" s="20">
        <v>0</v>
      </c>
      <c r="AF113" s="20">
        <f t="shared" si="13"/>
        <v>0</v>
      </c>
      <c r="AG113" s="20">
        <v>0</v>
      </c>
      <c r="AH113" s="36">
        <v>0</v>
      </c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ht="14.1" hidden="1" customHeight="1" x14ac:dyDescent="0.3">
      <c r="A114">
        <v>4000</v>
      </c>
      <c r="B114">
        <v>4000</v>
      </c>
      <c r="C114">
        <v>0</v>
      </c>
      <c r="D114">
        <v>4000</v>
      </c>
      <c r="E114">
        <v>2400</v>
      </c>
      <c r="F114">
        <v>1000</v>
      </c>
      <c r="G114">
        <v>1550</v>
      </c>
      <c r="H114">
        <v>0</v>
      </c>
      <c r="I114">
        <v>0</v>
      </c>
      <c r="J114">
        <v>0</v>
      </c>
      <c r="K114">
        <v>2500</v>
      </c>
      <c r="L114">
        <v>2500</v>
      </c>
      <c r="M114">
        <v>1000</v>
      </c>
      <c r="N114">
        <v>5000</v>
      </c>
      <c r="O114">
        <v>0</v>
      </c>
      <c r="P114">
        <v>0</v>
      </c>
      <c r="Q114">
        <v>0</v>
      </c>
      <c r="R114">
        <v>0</v>
      </c>
      <c r="S114">
        <v>78701860</v>
      </c>
      <c r="T114" s="19">
        <f t="shared" si="8"/>
        <v>318950</v>
      </c>
      <c r="U114" s="20">
        <f t="shared" si="9"/>
        <v>27950</v>
      </c>
      <c r="V114">
        <v>23</v>
      </c>
      <c r="W114" s="64">
        <f t="shared" si="7"/>
        <v>153000</v>
      </c>
      <c r="X114" s="20"/>
      <c r="Y114" s="64">
        <f t="shared" si="10"/>
        <v>153000</v>
      </c>
      <c r="Z114">
        <v>21</v>
      </c>
      <c r="AA114" s="20">
        <f t="shared" si="11"/>
        <v>138000</v>
      </c>
      <c r="AB114" s="20"/>
      <c r="AC114" s="20">
        <f t="shared" si="12"/>
        <v>138000</v>
      </c>
      <c r="AD114" s="20">
        <v>0</v>
      </c>
      <c r="AE114" s="20">
        <v>0</v>
      </c>
      <c r="AF114" s="20">
        <f t="shared" si="13"/>
        <v>0</v>
      </c>
      <c r="AG114" s="20">
        <v>0</v>
      </c>
      <c r="AH114" s="36">
        <v>0</v>
      </c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ht="14.1" hidden="1" customHeight="1" x14ac:dyDescent="0.3">
      <c r="A115">
        <v>4500</v>
      </c>
      <c r="B115">
        <v>4500</v>
      </c>
      <c r="C115">
        <v>0</v>
      </c>
      <c r="D115">
        <v>4000</v>
      </c>
      <c r="E115">
        <v>2400</v>
      </c>
      <c r="F115">
        <v>3000</v>
      </c>
      <c r="G115">
        <v>1450</v>
      </c>
      <c r="H115">
        <v>0</v>
      </c>
      <c r="I115">
        <v>0</v>
      </c>
      <c r="J115">
        <v>0</v>
      </c>
      <c r="K115">
        <v>2500</v>
      </c>
      <c r="L115">
        <v>2500</v>
      </c>
      <c r="M115">
        <v>1000</v>
      </c>
      <c r="N115">
        <v>5000</v>
      </c>
      <c r="O115">
        <v>0</v>
      </c>
      <c r="P115">
        <v>0</v>
      </c>
      <c r="Q115">
        <v>0</v>
      </c>
      <c r="R115">
        <v>0</v>
      </c>
      <c r="S115">
        <v>164660007</v>
      </c>
      <c r="T115" s="19">
        <f t="shared" si="8"/>
        <v>369850</v>
      </c>
      <c r="U115" s="20">
        <f t="shared" si="9"/>
        <v>30850</v>
      </c>
      <c r="V115">
        <v>25</v>
      </c>
      <c r="W115" s="64">
        <f t="shared" si="7"/>
        <v>165000</v>
      </c>
      <c r="X115" s="20"/>
      <c r="Y115" s="64">
        <f t="shared" si="10"/>
        <v>165000</v>
      </c>
      <c r="Z115">
        <v>24</v>
      </c>
      <c r="AA115" s="20">
        <f t="shared" si="11"/>
        <v>156000</v>
      </c>
      <c r="AB115" s="20">
        <v>18000</v>
      </c>
      <c r="AC115" s="20">
        <f t="shared" si="12"/>
        <v>174000</v>
      </c>
      <c r="AD115" s="20">
        <v>0</v>
      </c>
      <c r="AE115" s="20">
        <v>0</v>
      </c>
      <c r="AF115" s="20">
        <f t="shared" si="13"/>
        <v>0</v>
      </c>
      <c r="AG115" s="20">
        <v>0</v>
      </c>
      <c r="AH115" s="36">
        <v>0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ht="14.1" hidden="1" customHeight="1" x14ac:dyDescent="0.3">
      <c r="A116">
        <v>4500</v>
      </c>
      <c r="B116">
        <v>0</v>
      </c>
      <c r="C116">
        <v>0</v>
      </c>
      <c r="D116">
        <v>5000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2500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248616816</v>
      </c>
      <c r="T116" s="19">
        <f t="shared" si="8"/>
        <v>327000</v>
      </c>
      <c r="U116" s="20">
        <f t="shared" si="9"/>
        <v>12000</v>
      </c>
      <c r="V116">
        <v>24</v>
      </c>
      <c r="W116" s="64">
        <f t="shared" si="7"/>
        <v>159000</v>
      </c>
      <c r="X116" s="20"/>
      <c r="Y116" s="64">
        <f t="shared" si="10"/>
        <v>159000</v>
      </c>
      <c r="Z116">
        <v>24</v>
      </c>
      <c r="AA116" s="20">
        <f t="shared" si="11"/>
        <v>156000</v>
      </c>
      <c r="AB116" s="20"/>
      <c r="AC116" s="20">
        <f t="shared" si="12"/>
        <v>156000</v>
      </c>
      <c r="AD116" s="20">
        <v>0</v>
      </c>
      <c r="AE116" s="20">
        <v>0</v>
      </c>
      <c r="AF116" s="20">
        <f t="shared" si="13"/>
        <v>0</v>
      </c>
      <c r="AG116" s="20">
        <v>0</v>
      </c>
      <c r="AH116" s="36">
        <v>0</v>
      </c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ht="14.1" hidden="1" customHeight="1" x14ac:dyDescent="0.3">
      <c r="A117">
        <v>3500</v>
      </c>
      <c r="B117">
        <v>4500</v>
      </c>
      <c r="C117">
        <v>0</v>
      </c>
      <c r="D117">
        <v>4000</v>
      </c>
      <c r="E117">
        <v>2400</v>
      </c>
      <c r="F117">
        <v>1500</v>
      </c>
      <c r="G117">
        <v>1650</v>
      </c>
      <c r="H117">
        <v>0</v>
      </c>
      <c r="I117">
        <v>0</v>
      </c>
      <c r="J117">
        <v>0</v>
      </c>
      <c r="K117">
        <v>2500</v>
      </c>
      <c r="L117">
        <v>2500</v>
      </c>
      <c r="M117">
        <v>1000</v>
      </c>
      <c r="N117">
        <v>5000</v>
      </c>
      <c r="O117">
        <v>0</v>
      </c>
      <c r="P117">
        <v>0</v>
      </c>
      <c r="Q117">
        <v>0</v>
      </c>
      <c r="R117">
        <v>0</v>
      </c>
      <c r="S117">
        <v>202641027</v>
      </c>
      <c r="T117" s="19">
        <f t="shared" si="8"/>
        <v>365750</v>
      </c>
      <c r="U117" s="20">
        <f t="shared" si="9"/>
        <v>28550</v>
      </c>
      <c r="V117">
        <v>24</v>
      </c>
      <c r="W117" s="64">
        <f t="shared" si="7"/>
        <v>159000</v>
      </c>
      <c r="X117" s="20">
        <v>16200</v>
      </c>
      <c r="Y117" s="64">
        <f t="shared" si="10"/>
        <v>175200</v>
      </c>
      <c r="Z117">
        <v>22</v>
      </c>
      <c r="AA117" s="20">
        <f t="shared" si="11"/>
        <v>144000</v>
      </c>
      <c r="AB117" s="20">
        <v>18000</v>
      </c>
      <c r="AC117" s="20">
        <f t="shared" si="12"/>
        <v>162000</v>
      </c>
      <c r="AD117" s="20">
        <v>0</v>
      </c>
      <c r="AE117" s="20">
        <v>0</v>
      </c>
      <c r="AF117" s="20">
        <f t="shared" si="13"/>
        <v>0</v>
      </c>
      <c r="AG117" s="20">
        <v>0</v>
      </c>
      <c r="AH117" s="36">
        <v>0</v>
      </c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ht="14.1" hidden="1" customHeight="1" x14ac:dyDescent="0.3">
      <c r="A118">
        <v>5000</v>
      </c>
      <c r="B118">
        <v>5000</v>
      </c>
      <c r="C118">
        <v>0</v>
      </c>
      <c r="D118">
        <v>0</v>
      </c>
      <c r="E118">
        <v>0</v>
      </c>
      <c r="F118">
        <v>0</v>
      </c>
      <c r="G118">
        <v>1550</v>
      </c>
      <c r="H118">
        <v>0</v>
      </c>
      <c r="I118">
        <v>0</v>
      </c>
      <c r="J118">
        <v>0</v>
      </c>
      <c r="K118">
        <v>2500</v>
      </c>
      <c r="L118">
        <v>2500</v>
      </c>
      <c r="M118">
        <v>1000</v>
      </c>
      <c r="N118">
        <v>5000</v>
      </c>
      <c r="O118">
        <v>0</v>
      </c>
      <c r="P118">
        <v>0</v>
      </c>
      <c r="Q118">
        <v>0</v>
      </c>
      <c r="R118">
        <v>0</v>
      </c>
      <c r="S118">
        <v>1708994</v>
      </c>
      <c r="T118" s="19">
        <f t="shared" si="8"/>
        <v>318350</v>
      </c>
      <c r="U118" s="20">
        <f t="shared" si="9"/>
        <v>22550</v>
      </c>
      <c r="V118">
        <v>21</v>
      </c>
      <c r="W118" s="64">
        <f t="shared" si="7"/>
        <v>141000</v>
      </c>
      <c r="X118" s="20">
        <v>16200</v>
      </c>
      <c r="Y118" s="64">
        <f t="shared" si="10"/>
        <v>157200</v>
      </c>
      <c r="Z118">
        <v>19</v>
      </c>
      <c r="AA118" s="20">
        <f t="shared" si="11"/>
        <v>126000</v>
      </c>
      <c r="AB118" s="20">
        <v>12600</v>
      </c>
      <c r="AC118" s="20">
        <f t="shared" si="12"/>
        <v>138600</v>
      </c>
      <c r="AD118" s="20">
        <v>0</v>
      </c>
      <c r="AE118" s="20">
        <v>0</v>
      </c>
      <c r="AF118" s="20">
        <f t="shared" si="13"/>
        <v>0</v>
      </c>
      <c r="AG118" s="20">
        <v>0</v>
      </c>
      <c r="AH118" s="36">
        <v>0</v>
      </c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ht="14.1" hidden="1" customHeight="1" x14ac:dyDescent="0.3">
      <c r="A119">
        <v>4000</v>
      </c>
      <c r="B119">
        <v>5000</v>
      </c>
      <c r="C119">
        <v>0</v>
      </c>
      <c r="D119">
        <v>0</v>
      </c>
      <c r="E119">
        <v>2400</v>
      </c>
      <c r="F119">
        <v>1000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2500</v>
      </c>
      <c r="M119">
        <v>1000</v>
      </c>
      <c r="N119">
        <v>5000</v>
      </c>
      <c r="O119">
        <v>0</v>
      </c>
      <c r="P119">
        <v>0</v>
      </c>
      <c r="Q119">
        <v>0</v>
      </c>
      <c r="R119">
        <v>0</v>
      </c>
      <c r="S119">
        <v>195646702</v>
      </c>
      <c r="T119" s="19">
        <f t="shared" si="8"/>
        <v>354500</v>
      </c>
      <c r="U119" s="20">
        <f t="shared" si="9"/>
        <v>20900</v>
      </c>
      <c r="V119">
        <v>23</v>
      </c>
      <c r="W119" s="64">
        <f t="shared" si="7"/>
        <v>153000</v>
      </c>
      <c r="X119" s="20">
        <v>14400</v>
      </c>
      <c r="Y119" s="64">
        <f t="shared" si="10"/>
        <v>167400</v>
      </c>
      <c r="Z119">
        <v>23</v>
      </c>
      <c r="AA119" s="20">
        <f t="shared" si="11"/>
        <v>150000</v>
      </c>
      <c r="AB119" s="20">
        <v>16200</v>
      </c>
      <c r="AC119" s="20">
        <f t="shared" si="12"/>
        <v>166200</v>
      </c>
      <c r="AD119" s="20">
        <v>0</v>
      </c>
      <c r="AE119" s="20">
        <v>0</v>
      </c>
      <c r="AF119" s="20">
        <f t="shared" si="13"/>
        <v>0</v>
      </c>
      <c r="AG119" s="20">
        <v>0</v>
      </c>
      <c r="AH119" s="36">
        <v>0</v>
      </c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ht="14.1" hidden="1" customHeight="1" x14ac:dyDescent="0.3">
      <c r="A120">
        <v>3000</v>
      </c>
      <c r="B120">
        <v>4500</v>
      </c>
      <c r="C120">
        <v>0</v>
      </c>
      <c r="D120">
        <v>5000</v>
      </c>
      <c r="E120">
        <v>2400</v>
      </c>
      <c r="F120">
        <v>1500</v>
      </c>
      <c r="G120">
        <v>1650</v>
      </c>
      <c r="H120">
        <v>0</v>
      </c>
      <c r="I120">
        <v>0</v>
      </c>
      <c r="J120">
        <v>0</v>
      </c>
      <c r="K120">
        <v>2500</v>
      </c>
      <c r="L120">
        <v>2500</v>
      </c>
      <c r="M120">
        <v>1000</v>
      </c>
      <c r="N120">
        <v>5000</v>
      </c>
      <c r="O120">
        <v>0</v>
      </c>
      <c r="P120">
        <v>0</v>
      </c>
      <c r="Q120">
        <v>0</v>
      </c>
      <c r="R120">
        <v>0</v>
      </c>
      <c r="S120">
        <v>189504826</v>
      </c>
      <c r="T120" s="19">
        <f t="shared" si="8"/>
        <v>302050</v>
      </c>
      <c r="U120" s="20">
        <f t="shared" si="9"/>
        <v>29050</v>
      </c>
      <c r="V120">
        <v>19</v>
      </c>
      <c r="W120" s="64">
        <f t="shared" ref="W120:W166" si="14">(V120+2.5)*6000</f>
        <v>129000</v>
      </c>
      <c r="X120" s="20"/>
      <c r="Y120" s="64">
        <f t="shared" si="10"/>
        <v>129000</v>
      </c>
      <c r="Z120">
        <v>22</v>
      </c>
      <c r="AA120" s="20">
        <f t="shared" si="11"/>
        <v>144000</v>
      </c>
      <c r="AB120" s="20"/>
      <c r="AC120" s="20">
        <f t="shared" si="12"/>
        <v>144000</v>
      </c>
      <c r="AD120" s="20">
        <v>0</v>
      </c>
      <c r="AE120" s="20">
        <v>0</v>
      </c>
      <c r="AF120" s="20">
        <f t="shared" si="13"/>
        <v>0</v>
      </c>
      <c r="AG120" s="20">
        <v>0</v>
      </c>
      <c r="AH120" s="36">
        <v>0</v>
      </c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ht="14.1" hidden="1" customHeight="1" x14ac:dyDescent="0.3">
      <c r="A121">
        <v>4500</v>
      </c>
      <c r="B121">
        <v>5000</v>
      </c>
      <c r="C121">
        <v>0</v>
      </c>
      <c r="D121">
        <v>6000</v>
      </c>
      <c r="E121">
        <v>1075</v>
      </c>
      <c r="F121">
        <v>2500</v>
      </c>
      <c r="G121">
        <v>1450</v>
      </c>
      <c r="H121">
        <v>0</v>
      </c>
      <c r="I121">
        <v>0</v>
      </c>
      <c r="J121">
        <v>0</v>
      </c>
      <c r="K121">
        <v>2500</v>
      </c>
      <c r="L121">
        <v>2500</v>
      </c>
      <c r="M121">
        <v>1000</v>
      </c>
      <c r="N121">
        <v>5000</v>
      </c>
      <c r="O121">
        <v>0</v>
      </c>
      <c r="P121">
        <v>0</v>
      </c>
      <c r="Q121">
        <v>0</v>
      </c>
      <c r="R121">
        <v>0</v>
      </c>
      <c r="S121">
        <v>160664681</v>
      </c>
      <c r="T121" s="19">
        <f t="shared" si="8"/>
        <v>358525</v>
      </c>
      <c r="U121" s="20">
        <f t="shared" si="9"/>
        <v>31525</v>
      </c>
      <c r="V121">
        <v>26</v>
      </c>
      <c r="W121" s="64">
        <f t="shared" si="14"/>
        <v>171000</v>
      </c>
      <c r="X121" s="20"/>
      <c r="Y121" s="64">
        <f t="shared" si="10"/>
        <v>171000</v>
      </c>
      <c r="Z121">
        <v>21</v>
      </c>
      <c r="AA121" s="20">
        <f t="shared" si="11"/>
        <v>138000</v>
      </c>
      <c r="AB121" s="20">
        <v>18000</v>
      </c>
      <c r="AC121" s="20">
        <f t="shared" si="12"/>
        <v>156000</v>
      </c>
      <c r="AD121" s="20">
        <v>0</v>
      </c>
      <c r="AE121" s="20">
        <v>0</v>
      </c>
      <c r="AF121" s="20">
        <f t="shared" si="13"/>
        <v>0</v>
      </c>
      <c r="AG121" s="20">
        <v>0</v>
      </c>
      <c r="AH121" s="36">
        <v>0</v>
      </c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ht="14.1" hidden="1" customHeight="1" x14ac:dyDescent="0.3">
      <c r="A122">
        <v>4500</v>
      </c>
      <c r="B122">
        <v>0</v>
      </c>
      <c r="C122">
        <v>0</v>
      </c>
      <c r="D122">
        <v>0</v>
      </c>
      <c r="E122">
        <v>2400</v>
      </c>
      <c r="F122">
        <v>1000</v>
      </c>
      <c r="G122">
        <v>1650</v>
      </c>
      <c r="H122">
        <v>0</v>
      </c>
      <c r="I122">
        <v>0</v>
      </c>
      <c r="J122">
        <v>0</v>
      </c>
      <c r="K122">
        <v>2500</v>
      </c>
      <c r="L122">
        <v>2500</v>
      </c>
      <c r="M122">
        <v>1000</v>
      </c>
      <c r="N122">
        <v>5000</v>
      </c>
      <c r="O122">
        <v>0</v>
      </c>
      <c r="P122">
        <v>0</v>
      </c>
      <c r="Q122">
        <v>0</v>
      </c>
      <c r="R122">
        <v>0</v>
      </c>
      <c r="S122">
        <v>217087158</v>
      </c>
      <c r="T122" s="19">
        <f t="shared" si="8"/>
        <v>355950</v>
      </c>
      <c r="U122" s="20">
        <f t="shared" si="9"/>
        <v>20550</v>
      </c>
      <c r="V122">
        <v>21</v>
      </c>
      <c r="W122" s="64">
        <f t="shared" si="14"/>
        <v>141000</v>
      </c>
      <c r="X122" s="20">
        <v>14400</v>
      </c>
      <c r="Y122" s="64">
        <f t="shared" si="10"/>
        <v>155400</v>
      </c>
      <c r="Z122">
        <v>25</v>
      </c>
      <c r="AA122" s="20">
        <f t="shared" si="11"/>
        <v>162000</v>
      </c>
      <c r="AB122" s="20">
        <v>18000</v>
      </c>
      <c r="AC122" s="20">
        <f t="shared" si="12"/>
        <v>180000</v>
      </c>
      <c r="AD122" s="20">
        <v>0</v>
      </c>
      <c r="AE122" s="20">
        <v>0</v>
      </c>
      <c r="AF122" s="20">
        <f t="shared" si="13"/>
        <v>0</v>
      </c>
      <c r="AG122" s="20">
        <v>0</v>
      </c>
      <c r="AH122" s="36">
        <v>0</v>
      </c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ht="14.1" hidden="1" customHeight="1" x14ac:dyDescent="0.3">
      <c r="A123">
        <v>5000</v>
      </c>
      <c r="B123">
        <v>5000</v>
      </c>
      <c r="C123">
        <v>0</v>
      </c>
      <c r="D123">
        <v>6000</v>
      </c>
      <c r="E123">
        <v>2400</v>
      </c>
      <c r="F123">
        <v>1500</v>
      </c>
      <c r="G123">
        <v>1650</v>
      </c>
      <c r="H123">
        <v>0</v>
      </c>
      <c r="I123">
        <v>0</v>
      </c>
      <c r="J123">
        <v>0</v>
      </c>
      <c r="K123">
        <v>2500</v>
      </c>
      <c r="L123">
        <v>2500</v>
      </c>
      <c r="M123">
        <v>1000</v>
      </c>
      <c r="N123">
        <v>5000</v>
      </c>
      <c r="O123">
        <v>0</v>
      </c>
      <c r="P123">
        <v>0</v>
      </c>
      <c r="Q123">
        <v>0</v>
      </c>
      <c r="R123">
        <v>0</v>
      </c>
      <c r="S123">
        <v>4822736</v>
      </c>
      <c r="T123" s="19">
        <f t="shared" si="8"/>
        <v>381750</v>
      </c>
      <c r="U123" s="20">
        <f t="shared" si="9"/>
        <v>32550</v>
      </c>
      <c r="V123">
        <v>24</v>
      </c>
      <c r="W123" s="64">
        <f t="shared" si="14"/>
        <v>159000</v>
      </c>
      <c r="X123" s="20">
        <v>16200</v>
      </c>
      <c r="Y123" s="64">
        <f t="shared" si="10"/>
        <v>175200</v>
      </c>
      <c r="Z123">
        <v>24</v>
      </c>
      <c r="AA123" s="20">
        <f t="shared" si="11"/>
        <v>156000</v>
      </c>
      <c r="AB123" s="20">
        <v>18000</v>
      </c>
      <c r="AC123" s="20">
        <f t="shared" si="12"/>
        <v>174000</v>
      </c>
      <c r="AD123" s="20">
        <v>0</v>
      </c>
      <c r="AE123" s="20">
        <v>0</v>
      </c>
      <c r="AF123" s="20">
        <f t="shared" si="13"/>
        <v>0</v>
      </c>
      <c r="AG123" s="20">
        <v>0</v>
      </c>
      <c r="AH123" s="36">
        <v>0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ht="14.1" hidden="1" customHeight="1" x14ac:dyDescent="0.3">
      <c r="A124">
        <v>4000</v>
      </c>
      <c r="B124">
        <v>0</v>
      </c>
      <c r="C124">
        <v>0</v>
      </c>
      <c r="D124">
        <v>4000</v>
      </c>
      <c r="E124">
        <v>2400</v>
      </c>
      <c r="F124">
        <v>1500</v>
      </c>
      <c r="G124">
        <v>0</v>
      </c>
      <c r="H124">
        <v>0</v>
      </c>
      <c r="I124">
        <v>0</v>
      </c>
      <c r="J124">
        <v>0</v>
      </c>
      <c r="K124">
        <v>2500</v>
      </c>
      <c r="L124">
        <v>2500</v>
      </c>
      <c r="M124">
        <v>0</v>
      </c>
      <c r="N124">
        <v>5000</v>
      </c>
      <c r="O124">
        <v>0</v>
      </c>
      <c r="P124">
        <v>0</v>
      </c>
      <c r="Q124">
        <v>0</v>
      </c>
      <c r="R124">
        <v>0</v>
      </c>
      <c r="S124">
        <v>195624417</v>
      </c>
      <c r="T124" s="19">
        <f t="shared" si="8"/>
        <v>301500</v>
      </c>
      <c r="U124" s="20">
        <f t="shared" si="9"/>
        <v>21900</v>
      </c>
      <c r="V124">
        <v>21</v>
      </c>
      <c r="W124" s="64">
        <f t="shared" si="14"/>
        <v>141000</v>
      </c>
      <c r="X124" s="20"/>
      <c r="Y124" s="64">
        <f t="shared" si="10"/>
        <v>141000</v>
      </c>
      <c r="Z124">
        <v>19</v>
      </c>
      <c r="AA124" s="20">
        <f t="shared" si="11"/>
        <v>126000</v>
      </c>
      <c r="AB124" s="20">
        <v>12600</v>
      </c>
      <c r="AC124" s="20">
        <f t="shared" si="12"/>
        <v>138600</v>
      </c>
      <c r="AD124" s="20">
        <v>0</v>
      </c>
      <c r="AE124" s="20">
        <v>0</v>
      </c>
      <c r="AF124" s="20">
        <f t="shared" si="13"/>
        <v>0</v>
      </c>
      <c r="AG124" s="20">
        <v>0</v>
      </c>
      <c r="AH124" s="36">
        <v>0</v>
      </c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ht="14.1" hidden="1" customHeight="1" x14ac:dyDescent="0.3">
      <c r="A125">
        <v>4000</v>
      </c>
      <c r="B125">
        <v>5000</v>
      </c>
      <c r="C125">
        <v>0</v>
      </c>
      <c r="D125">
        <v>6000</v>
      </c>
      <c r="E125">
        <v>1075</v>
      </c>
      <c r="F125">
        <v>2000</v>
      </c>
      <c r="G125">
        <v>1650</v>
      </c>
      <c r="H125">
        <v>0</v>
      </c>
      <c r="I125">
        <v>0</v>
      </c>
      <c r="J125">
        <v>0</v>
      </c>
      <c r="K125">
        <v>2500</v>
      </c>
      <c r="L125">
        <v>2500</v>
      </c>
      <c r="M125">
        <v>1000</v>
      </c>
      <c r="N125">
        <v>5000</v>
      </c>
      <c r="O125">
        <v>0</v>
      </c>
      <c r="P125">
        <v>0</v>
      </c>
      <c r="Q125">
        <v>0</v>
      </c>
      <c r="R125">
        <v>0</v>
      </c>
      <c r="S125">
        <v>203643508</v>
      </c>
      <c r="T125" s="19">
        <f t="shared" si="8"/>
        <v>321725</v>
      </c>
      <c r="U125" s="20">
        <f t="shared" si="9"/>
        <v>30725</v>
      </c>
      <c r="V125">
        <v>27</v>
      </c>
      <c r="W125" s="64">
        <f t="shared" si="14"/>
        <v>177000</v>
      </c>
      <c r="X125" s="20"/>
      <c r="Y125" s="64">
        <f t="shared" si="10"/>
        <v>177000</v>
      </c>
      <c r="Z125">
        <v>14</v>
      </c>
      <c r="AA125" s="20">
        <f t="shared" si="11"/>
        <v>96000</v>
      </c>
      <c r="AB125" s="20">
        <v>18000</v>
      </c>
      <c r="AC125" s="20">
        <f t="shared" si="12"/>
        <v>114000</v>
      </c>
      <c r="AD125" s="20">
        <v>0</v>
      </c>
      <c r="AE125" s="20">
        <v>0</v>
      </c>
      <c r="AF125" s="20">
        <f t="shared" si="13"/>
        <v>0</v>
      </c>
      <c r="AG125" s="20">
        <v>0</v>
      </c>
      <c r="AH125" s="36">
        <v>0</v>
      </c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ht="14.1" hidden="1" customHeight="1" x14ac:dyDescent="0.3">
      <c r="A126">
        <v>4500</v>
      </c>
      <c r="B126">
        <v>3500</v>
      </c>
      <c r="C126">
        <v>0</v>
      </c>
      <c r="D126">
        <v>4000</v>
      </c>
      <c r="E126">
        <v>2400</v>
      </c>
      <c r="F126">
        <v>1000</v>
      </c>
      <c r="G126">
        <v>1550</v>
      </c>
      <c r="H126">
        <v>0</v>
      </c>
      <c r="I126">
        <v>0</v>
      </c>
      <c r="J126">
        <v>0</v>
      </c>
      <c r="K126">
        <v>2500</v>
      </c>
      <c r="L126">
        <v>2500</v>
      </c>
      <c r="M126">
        <v>1000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167669280</v>
      </c>
      <c r="T126" s="19">
        <f t="shared" si="8"/>
        <v>313950</v>
      </c>
      <c r="U126" s="20">
        <f t="shared" si="9"/>
        <v>22950</v>
      </c>
      <c r="V126">
        <v>24</v>
      </c>
      <c r="W126" s="64">
        <f t="shared" si="14"/>
        <v>159000</v>
      </c>
      <c r="X126" s="20"/>
      <c r="Y126" s="64">
        <f t="shared" si="10"/>
        <v>159000</v>
      </c>
      <c r="Z126">
        <v>20</v>
      </c>
      <c r="AA126" s="20">
        <f t="shared" si="11"/>
        <v>132000</v>
      </c>
      <c r="AB126" s="20"/>
      <c r="AC126" s="20">
        <f t="shared" si="12"/>
        <v>132000</v>
      </c>
      <c r="AD126" s="20">
        <v>0</v>
      </c>
      <c r="AE126" s="20">
        <v>0</v>
      </c>
      <c r="AF126" s="20">
        <f t="shared" si="13"/>
        <v>0</v>
      </c>
      <c r="AG126" s="20">
        <v>0</v>
      </c>
      <c r="AH126" s="36">
        <v>0</v>
      </c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ht="14.1" hidden="1" customHeight="1" x14ac:dyDescent="0.3">
      <c r="A127">
        <v>4500</v>
      </c>
      <c r="B127">
        <v>4000</v>
      </c>
      <c r="C127">
        <v>0</v>
      </c>
      <c r="D127">
        <v>4000</v>
      </c>
      <c r="E127">
        <v>2400</v>
      </c>
      <c r="F127">
        <v>1500</v>
      </c>
      <c r="G127">
        <v>1550</v>
      </c>
      <c r="H127">
        <v>0</v>
      </c>
      <c r="I127">
        <v>0</v>
      </c>
      <c r="J127">
        <v>0</v>
      </c>
      <c r="K127">
        <v>2500</v>
      </c>
      <c r="L127">
        <v>2500</v>
      </c>
      <c r="M127">
        <v>1000</v>
      </c>
      <c r="N127">
        <v>5000</v>
      </c>
      <c r="O127">
        <v>0</v>
      </c>
      <c r="P127">
        <v>0</v>
      </c>
      <c r="Q127">
        <v>0</v>
      </c>
      <c r="R127">
        <v>0</v>
      </c>
      <c r="S127">
        <v>181666476</v>
      </c>
      <c r="T127" s="19">
        <f t="shared" si="8"/>
        <v>312150</v>
      </c>
      <c r="U127" s="20">
        <f t="shared" si="9"/>
        <v>28950</v>
      </c>
      <c r="V127">
        <v>20</v>
      </c>
      <c r="W127" s="64">
        <f t="shared" si="14"/>
        <v>135000</v>
      </c>
      <c r="X127" s="20">
        <v>16200</v>
      </c>
      <c r="Y127" s="64">
        <f t="shared" si="10"/>
        <v>151200</v>
      </c>
      <c r="Z127">
        <v>20</v>
      </c>
      <c r="AA127" s="20">
        <f t="shared" si="11"/>
        <v>132000</v>
      </c>
      <c r="AB127" s="20"/>
      <c r="AC127" s="20">
        <f t="shared" si="12"/>
        <v>132000</v>
      </c>
      <c r="AD127" s="20">
        <v>0</v>
      </c>
      <c r="AE127" s="20">
        <v>0</v>
      </c>
      <c r="AF127" s="20">
        <f t="shared" si="13"/>
        <v>0</v>
      </c>
      <c r="AG127" s="20">
        <v>0</v>
      </c>
      <c r="AH127" s="36">
        <v>0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ht="14.1" hidden="1" customHeight="1" x14ac:dyDescent="0.3">
      <c r="A128">
        <v>4500</v>
      </c>
      <c r="B128">
        <v>5000</v>
      </c>
      <c r="C128">
        <v>0</v>
      </c>
      <c r="D128">
        <v>4000</v>
      </c>
      <c r="E128">
        <v>2400</v>
      </c>
      <c r="F128">
        <v>1000</v>
      </c>
      <c r="G128">
        <v>1650</v>
      </c>
      <c r="H128">
        <v>0</v>
      </c>
      <c r="I128">
        <v>0</v>
      </c>
      <c r="J128">
        <v>0</v>
      </c>
      <c r="K128">
        <v>2500</v>
      </c>
      <c r="L128">
        <v>2500</v>
      </c>
      <c r="M128">
        <v>1000</v>
      </c>
      <c r="N128">
        <v>5000</v>
      </c>
      <c r="O128">
        <v>0</v>
      </c>
      <c r="P128">
        <v>0</v>
      </c>
      <c r="Q128">
        <v>0</v>
      </c>
      <c r="R128">
        <v>0</v>
      </c>
      <c r="S128">
        <v>186709279</v>
      </c>
      <c r="T128" s="19">
        <f t="shared" si="8"/>
        <v>382950</v>
      </c>
      <c r="U128" s="20">
        <f t="shared" si="9"/>
        <v>29550</v>
      </c>
      <c r="V128">
        <v>24</v>
      </c>
      <c r="W128" s="64">
        <f t="shared" si="14"/>
        <v>159000</v>
      </c>
      <c r="X128" s="20">
        <v>18000</v>
      </c>
      <c r="Y128" s="64">
        <f t="shared" si="10"/>
        <v>177000</v>
      </c>
      <c r="Z128">
        <v>25</v>
      </c>
      <c r="AA128" s="20">
        <f t="shared" si="11"/>
        <v>162000</v>
      </c>
      <c r="AB128" s="20">
        <v>14400</v>
      </c>
      <c r="AC128" s="20">
        <f t="shared" si="12"/>
        <v>176400</v>
      </c>
      <c r="AD128" s="20">
        <v>0</v>
      </c>
      <c r="AE128" s="20">
        <v>0</v>
      </c>
      <c r="AF128" s="20">
        <f t="shared" si="13"/>
        <v>0</v>
      </c>
      <c r="AG128" s="20">
        <v>0</v>
      </c>
      <c r="AH128" s="36">
        <v>0</v>
      </c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ht="14.1" hidden="1" customHeight="1" x14ac:dyDescent="0.3">
      <c r="A129">
        <v>4000</v>
      </c>
      <c r="B129">
        <v>0</v>
      </c>
      <c r="C129">
        <v>0</v>
      </c>
      <c r="D129">
        <v>0</v>
      </c>
      <c r="E129">
        <v>1075</v>
      </c>
      <c r="F129">
        <v>1500</v>
      </c>
      <c r="G129">
        <v>1750</v>
      </c>
      <c r="H129">
        <v>0</v>
      </c>
      <c r="I129">
        <v>0</v>
      </c>
      <c r="J129">
        <v>0</v>
      </c>
      <c r="K129">
        <v>2500</v>
      </c>
      <c r="L129">
        <v>2500</v>
      </c>
      <c r="M129">
        <v>1000</v>
      </c>
      <c r="N129">
        <v>5000</v>
      </c>
      <c r="O129">
        <v>0</v>
      </c>
      <c r="P129">
        <v>0</v>
      </c>
      <c r="Q129">
        <v>0</v>
      </c>
      <c r="R129">
        <v>0</v>
      </c>
      <c r="S129">
        <v>210640539</v>
      </c>
      <c r="T129" s="19">
        <f t="shared" si="8"/>
        <v>256325</v>
      </c>
      <c r="U129" s="20">
        <f t="shared" si="9"/>
        <v>19325</v>
      </c>
      <c r="V129">
        <v>20</v>
      </c>
      <c r="W129" s="64">
        <f t="shared" si="14"/>
        <v>135000</v>
      </c>
      <c r="X129" s="20"/>
      <c r="Y129" s="64">
        <f t="shared" si="10"/>
        <v>135000</v>
      </c>
      <c r="Z129">
        <v>15</v>
      </c>
      <c r="AA129" s="20">
        <f t="shared" si="11"/>
        <v>102000</v>
      </c>
      <c r="AB129" s="20"/>
      <c r="AC129" s="20">
        <f t="shared" si="12"/>
        <v>102000</v>
      </c>
      <c r="AD129" s="20">
        <v>0</v>
      </c>
      <c r="AE129" s="20">
        <v>0</v>
      </c>
      <c r="AF129" s="20">
        <f t="shared" si="13"/>
        <v>0</v>
      </c>
      <c r="AG129" s="20">
        <v>0</v>
      </c>
      <c r="AH129" s="36">
        <v>0</v>
      </c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ht="14.1" hidden="1" customHeight="1" x14ac:dyDescent="0.3">
      <c r="A130">
        <v>5000</v>
      </c>
      <c r="B130">
        <v>5000</v>
      </c>
      <c r="C130">
        <v>0</v>
      </c>
      <c r="D130">
        <v>4000</v>
      </c>
      <c r="E130">
        <v>1075</v>
      </c>
      <c r="F130">
        <v>1000</v>
      </c>
      <c r="G130">
        <v>1550</v>
      </c>
      <c r="H130">
        <v>0</v>
      </c>
      <c r="I130">
        <v>0</v>
      </c>
      <c r="J130">
        <v>0</v>
      </c>
      <c r="K130">
        <v>2500</v>
      </c>
      <c r="L130">
        <v>2500</v>
      </c>
      <c r="M130">
        <v>1000</v>
      </c>
      <c r="N130">
        <v>5000</v>
      </c>
      <c r="O130">
        <v>0</v>
      </c>
      <c r="P130">
        <v>0</v>
      </c>
      <c r="Q130">
        <v>0</v>
      </c>
      <c r="R130">
        <v>0</v>
      </c>
      <c r="S130">
        <v>160709771</v>
      </c>
      <c r="T130" s="19">
        <f t="shared" si="8"/>
        <v>377825</v>
      </c>
      <c r="U130" s="20">
        <f t="shared" si="9"/>
        <v>28625</v>
      </c>
      <c r="V130">
        <v>23</v>
      </c>
      <c r="W130" s="64">
        <f t="shared" si="14"/>
        <v>153000</v>
      </c>
      <c r="X130" s="20">
        <v>16200</v>
      </c>
      <c r="Y130" s="64">
        <f t="shared" si="10"/>
        <v>169200</v>
      </c>
      <c r="Z130">
        <v>25</v>
      </c>
      <c r="AA130" s="20">
        <f t="shared" si="11"/>
        <v>162000</v>
      </c>
      <c r="AB130" s="20">
        <v>18000</v>
      </c>
      <c r="AC130" s="20">
        <f t="shared" si="12"/>
        <v>180000</v>
      </c>
      <c r="AD130" s="20">
        <v>0</v>
      </c>
      <c r="AE130" s="20">
        <v>0</v>
      </c>
      <c r="AF130" s="20">
        <f t="shared" si="13"/>
        <v>0</v>
      </c>
      <c r="AG130" s="20">
        <v>0</v>
      </c>
      <c r="AH130" s="36">
        <v>0</v>
      </c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ht="14.1" hidden="1" customHeight="1" x14ac:dyDescent="0.3">
      <c r="A131">
        <v>0</v>
      </c>
      <c r="B131">
        <v>0</v>
      </c>
      <c r="C131">
        <v>0</v>
      </c>
      <c r="D131">
        <v>4000</v>
      </c>
      <c r="E131">
        <v>2400</v>
      </c>
      <c r="F131">
        <v>1000</v>
      </c>
      <c r="G131">
        <v>1450</v>
      </c>
      <c r="H131">
        <v>0</v>
      </c>
      <c r="I131">
        <v>0</v>
      </c>
      <c r="J131">
        <v>0</v>
      </c>
      <c r="K131">
        <v>2500</v>
      </c>
      <c r="L131">
        <v>2500</v>
      </c>
      <c r="M131">
        <v>1000</v>
      </c>
      <c r="N131">
        <v>5000</v>
      </c>
      <c r="O131">
        <v>0</v>
      </c>
      <c r="P131">
        <v>0</v>
      </c>
      <c r="Q131">
        <v>0</v>
      </c>
      <c r="R131">
        <v>0</v>
      </c>
      <c r="S131">
        <v>172703411</v>
      </c>
      <c r="T131" s="19">
        <f t="shared" si="8"/>
        <v>265250</v>
      </c>
      <c r="U131" s="20">
        <f t="shared" si="9"/>
        <v>19850</v>
      </c>
      <c r="V131">
        <v>14</v>
      </c>
      <c r="W131" s="64">
        <f t="shared" si="14"/>
        <v>99000</v>
      </c>
      <c r="X131" s="20">
        <v>14400</v>
      </c>
      <c r="Y131" s="64">
        <f t="shared" si="10"/>
        <v>113400</v>
      </c>
      <c r="Z131">
        <v>20</v>
      </c>
      <c r="AA131" s="20">
        <f t="shared" si="11"/>
        <v>132000</v>
      </c>
      <c r="AB131" s="20"/>
      <c r="AC131" s="20">
        <f t="shared" si="12"/>
        <v>132000</v>
      </c>
      <c r="AD131" s="20">
        <v>0</v>
      </c>
      <c r="AE131" s="20">
        <v>0</v>
      </c>
      <c r="AF131" s="20">
        <f t="shared" si="13"/>
        <v>0</v>
      </c>
      <c r="AG131" s="20">
        <v>0</v>
      </c>
      <c r="AH131" s="36">
        <v>0</v>
      </c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ht="14.1" hidden="1" customHeight="1" x14ac:dyDescent="0.3">
      <c r="A132">
        <v>4000</v>
      </c>
      <c r="B132">
        <v>5000</v>
      </c>
      <c r="C132">
        <v>0</v>
      </c>
      <c r="D132">
        <v>4000</v>
      </c>
      <c r="E132">
        <v>2400</v>
      </c>
      <c r="F132">
        <v>1500</v>
      </c>
      <c r="G132">
        <v>1750</v>
      </c>
      <c r="H132">
        <v>0</v>
      </c>
      <c r="I132">
        <v>0</v>
      </c>
      <c r="J132">
        <v>0</v>
      </c>
      <c r="K132">
        <v>2500</v>
      </c>
      <c r="L132">
        <v>2500</v>
      </c>
      <c r="M132">
        <v>1000</v>
      </c>
      <c r="N132">
        <v>5000</v>
      </c>
      <c r="O132">
        <v>0</v>
      </c>
      <c r="P132">
        <v>0</v>
      </c>
      <c r="Q132">
        <v>0</v>
      </c>
      <c r="R132">
        <v>0</v>
      </c>
      <c r="S132">
        <v>199647120</v>
      </c>
      <c r="T132" s="19">
        <f t="shared" si="8"/>
        <v>324850</v>
      </c>
      <c r="U132" s="20">
        <f t="shared" si="9"/>
        <v>29650</v>
      </c>
      <c r="V132">
        <v>22</v>
      </c>
      <c r="W132" s="64">
        <f t="shared" si="14"/>
        <v>147000</v>
      </c>
      <c r="X132" s="20"/>
      <c r="Y132" s="64">
        <f t="shared" si="10"/>
        <v>147000</v>
      </c>
      <c r="Z132">
        <v>20</v>
      </c>
      <c r="AA132" s="20">
        <f t="shared" si="11"/>
        <v>132000</v>
      </c>
      <c r="AB132" s="20">
        <v>16200</v>
      </c>
      <c r="AC132" s="20">
        <f t="shared" si="12"/>
        <v>148200</v>
      </c>
      <c r="AD132" s="20">
        <v>0</v>
      </c>
      <c r="AE132" s="20">
        <v>0</v>
      </c>
      <c r="AF132" s="20">
        <f t="shared" si="13"/>
        <v>0</v>
      </c>
      <c r="AG132" s="20">
        <v>0</v>
      </c>
      <c r="AH132" s="36">
        <v>0</v>
      </c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ht="14.1" hidden="1" customHeight="1" x14ac:dyDescent="0.3">
      <c r="A133">
        <v>3500</v>
      </c>
      <c r="B133">
        <v>5000</v>
      </c>
      <c r="C133">
        <v>0</v>
      </c>
      <c r="D133">
        <v>5000</v>
      </c>
      <c r="E133">
        <v>1075</v>
      </c>
      <c r="F133">
        <v>2500</v>
      </c>
      <c r="G133">
        <v>1650</v>
      </c>
      <c r="H133">
        <v>0</v>
      </c>
      <c r="I133">
        <v>0</v>
      </c>
      <c r="J133">
        <v>0</v>
      </c>
      <c r="K133">
        <v>2500</v>
      </c>
      <c r="L133">
        <v>2500</v>
      </c>
      <c r="M133">
        <v>1000</v>
      </c>
      <c r="N133">
        <v>5000</v>
      </c>
      <c r="O133">
        <v>0</v>
      </c>
      <c r="P133">
        <v>0</v>
      </c>
      <c r="Q133">
        <v>0</v>
      </c>
      <c r="R133">
        <v>0</v>
      </c>
      <c r="S133">
        <v>180668784</v>
      </c>
      <c r="T133" s="19">
        <f t="shared" si="8"/>
        <v>320725</v>
      </c>
      <c r="U133" s="20">
        <f t="shared" si="9"/>
        <v>29725</v>
      </c>
      <c r="V133">
        <v>21</v>
      </c>
      <c r="W133" s="64">
        <f t="shared" si="14"/>
        <v>141000</v>
      </c>
      <c r="X133" s="20"/>
      <c r="Y133" s="64">
        <f t="shared" si="10"/>
        <v>141000</v>
      </c>
      <c r="Z133">
        <v>23</v>
      </c>
      <c r="AA133" s="20">
        <f t="shared" si="11"/>
        <v>150000</v>
      </c>
      <c r="AB133" s="20"/>
      <c r="AC133" s="20">
        <f t="shared" si="12"/>
        <v>150000</v>
      </c>
      <c r="AD133" s="20">
        <v>0</v>
      </c>
      <c r="AE133" s="20">
        <v>0</v>
      </c>
      <c r="AF133" s="20">
        <f t="shared" si="13"/>
        <v>0</v>
      </c>
      <c r="AG133" s="20">
        <v>0</v>
      </c>
      <c r="AH133" s="36">
        <v>0</v>
      </c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ht="14.1" hidden="1" customHeight="1" x14ac:dyDescent="0.3">
      <c r="A134">
        <v>4500</v>
      </c>
      <c r="B134">
        <v>0</v>
      </c>
      <c r="C134">
        <v>0</v>
      </c>
      <c r="D134">
        <v>6000</v>
      </c>
      <c r="E134">
        <v>2400</v>
      </c>
      <c r="F134">
        <v>0</v>
      </c>
      <c r="G134">
        <v>1550</v>
      </c>
      <c r="H134">
        <v>0</v>
      </c>
      <c r="I134">
        <v>0</v>
      </c>
      <c r="J134">
        <v>0</v>
      </c>
      <c r="K134">
        <v>2500</v>
      </c>
      <c r="L134">
        <v>2500</v>
      </c>
      <c r="M134">
        <v>1000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210706372</v>
      </c>
      <c r="T134" s="19">
        <f t="shared" si="8"/>
        <v>335450</v>
      </c>
      <c r="U134" s="20">
        <f t="shared" si="9"/>
        <v>20450</v>
      </c>
      <c r="V134">
        <v>25</v>
      </c>
      <c r="W134" s="64">
        <f t="shared" si="14"/>
        <v>165000</v>
      </c>
      <c r="X134" s="20"/>
      <c r="Y134" s="64">
        <f t="shared" si="10"/>
        <v>165000</v>
      </c>
      <c r="Z134">
        <v>23</v>
      </c>
      <c r="AA134" s="20">
        <f t="shared" si="11"/>
        <v>150000</v>
      </c>
      <c r="AB134" s="20"/>
      <c r="AC134" s="20">
        <f t="shared" si="12"/>
        <v>150000</v>
      </c>
      <c r="AD134" s="20">
        <v>0</v>
      </c>
      <c r="AE134" s="20">
        <v>0</v>
      </c>
      <c r="AF134" s="20">
        <f t="shared" si="13"/>
        <v>0</v>
      </c>
      <c r="AG134" s="20">
        <v>0</v>
      </c>
      <c r="AH134" s="36">
        <v>0</v>
      </c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ht="14.1" hidden="1" customHeight="1" x14ac:dyDescent="0.3">
      <c r="A135">
        <v>0</v>
      </c>
      <c r="B135">
        <v>0</v>
      </c>
      <c r="C135">
        <v>0</v>
      </c>
      <c r="D135">
        <v>2000</v>
      </c>
      <c r="E135">
        <v>1075</v>
      </c>
      <c r="F135">
        <v>0</v>
      </c>
      <c r="G135">
        <v>1650</v>
      </c>
      <c r="H135">
        <v>0</v>
      </c>
      <c r="I135">
        <v>0</v>
      </c>
      <c r="J135">
        <v>0</v>
      </c>
      <c r="K135">
        <v>2500</v>
      </c>
      <c r="L135">
        <v>2500</v>
      </c>
      <c r="M135">
        <v>1000</v>
      </c>
      <c r="N135">
        <v>5000</v>
      </c>
      <c r="O135">
        <v>0</v>
      </c>
      <c r="P135">
        <v>0</v>
      </c>
      <c r="Q135">
        <v>0</v>
      </c>
      <c r="R135">
        <v>0</v>
      </c>
      <c r="S135">
        <v>277841931</v>
      </c>
      <c r="T135" s="19">
        <f t="shared" si="8"/>
        <v>330725</v>
      </c>
      <c r="U135" s="20">
        <f t="shared" si="9"/>
        <v>15725</v>
      </c>
      <c r="V135">
        <v>22</v>
      </c>
      <c r="W135" s="64">
        <f t="shared" si="14"/>
        <v>147000</v>
      </c>
      <c r="X135" s="20"/>
      <c r="Y135" s="64">
        <f t="shared" si="10"/>
        <v>147000</v>
      </c>
      <c r="Z135">
        <v>23</v>
      </c>
      <c r="AA135" s="20">
        <f t="shared" si="11"/>
        <v>150000</v>
      </c>
      <c r="AB135" s="20">
        <v>18000</v>
      </c>
      <c r="AC135" s="20">
        <f t="shared" si="12"/>
        <v>168000</v>
      </c>
      <c r="AD135" s="20">
        <v>0</v>
      </c>
      <c r="AE135" s="20">
        <v>0</v>
      </c>
      <c r="AF135" s="20">
        <f t="shared" si="13"/>
        <v>0</v>
      </c>
      <c r="AG135" s="20">
        <v>0</v>
      </c>
      <c r="AH135" s="36">
        <v>0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ht="14.1" hidden="1" customHeight="1" x14ac:dyDescent="0.3">
      <c r="A136">
        <v>3500</v>
      </c>
      <c r="B136">
        <v>5000</v>
      </c>
      <c r="C136">
        <v>0</v>
      </c>
      <c r="D136">
        <v>6000</v>
      </c>
      <c r="E136">
        <v>1075</v>
      </c>
      <c r="F136">
        <v>2500</v>
      </c>
      <c r="G136">
        <v>1550</v>
      </c>
      <c r="H136">
        <v>0</v>
      </c>
      <c r="I136">
        <v>0</v>
      </c>
      <c r="J136">
        <v>0</v>
      </c>
      <c r="K136">
        <v>2500</v>
      </c>
      <c r="L136">
        <v>2500</v>
      </c>
      <c r="M136">
        <v>1000</v>
      </c>
      <c r="N136">
        <v>5000</v>
      </c>
      <c r="O136">
        <v>0</v>
      </c>
      <c r="P136">
        <v>0</v>
      </c>
      <c r="Q136">
        <v>0</v>
      </c>
      <c r="R136">
        <v>0</v>
      </c>
      <c r="S136">
        <v>175700813</v>
      </c>
      <c r="T136" s="19">
        <f t="shared" si="8"/>
        <v>360025</v>
      </c>
      <c r="U136" s="20">
        <f t="shared" si="9"/>
        <v>30625</v>
      </c>
      <c r="V136">
        <v>23</v>
      </c>
      <c r="W136" s="64">
        <f t="shared" si="14"/>
        <v>153000</v>
      </c>
      <c r="X136" s="20">
        <v>16200</v>
      </c>
      <c r="Y136" s="64">
        <f t="shared" si="10"/>
        <v>169200</v>
      </c>
      <c r="Z136">
        <v>22</v>
      </c>
      <c r="AA136" s="20">
        <f t="shared" si="11"/>
        <v>144000</v>
      </c>
      <c r="AB136" s="20">
        <v>16200</v>
      </c>
      <c r="AC136" s="20">
        <f t="shared" si="12"/>
        <v>160200</v>
      </c>
      <c r="AD136" s="20">
        <v>0</v>
      </c>
      <c r="AE136" s="20">
        <v>0</v>
      </c>
      <c r="AF136" s="20">
        <f t="shared" si="13"/>
        <v>0</v>
      </c>
      <c r="AG136" s="20">
        <v>0</v>
      </c>
      <c r="AH136" s="36">
        <v>0</v>
      </c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ht="14.1" hidden="1" customHeight="1" x14ac:dyDescent="0.3">
      <c r="A137">
        <v>4500</v>
      </c>
      <c r="B137">
        <v>4500</v>
      </c>
      <c r="C137">
        <v>0</v>
      </c>
      <c r="D137">
        <v>3000</v>
      </c>
      <c r="E137">
        <v>2400</v>
      </c>
      <c r="F137">
        <v>2000</v>
      </c>
      <c r="G137">
        <v>1550</v>
      </c>
      <c r="H137">
        <v>0</v>
      </c>
      <c r="I137">
        <v>0</v>
      </c>
      <c r="J137">
        <v>0</v>
      </c>
      <c r="K137">
        <v>2500</v>
      </c>
      <c r="L137">
        <v>2500</v>
      </c>
      <c r="M137">
        <v>1000</v>
      </c>
      <c r="N137">
        <v>5000</v>
      </c>
      <c r="O137">
        <v>0</v>
      </c>
      <c r="P137">
        <v>0</v>
      </c>
      <c r="Q137">
        <v>0</v>
      </c>
      <c r="R137">
        <v>0</v>
      </c>
      <c r="S137">
        <v>176668038</v>
      </c>
      <c r="T137" s="19">
        <f t="shared" si="8"/>
        <v>349950</v>
      </c>
      <c r="U137" s="20">
        <f t="shared" si="9"/>
        <v>28950</v>
      </c>
      <c r="V137">
        <v>22</v>
      </c>
      <c r="W137" s="64">
        <f t="shared" si="14"/>
        <v>147000</v>
      </c>
      <c r="X137" s="20">
        <v>16200</v>
      </c>
      <c r="Y137" s="64">
        <f t="shared" si="10"/>
        <v>163200</v>
      </c>
      <c r="Z137">
        <v>24</v>
      </c>
      <c r="AA137" s="20">
        <f t="shared" si="11"/>
        <v>156000</v>
      </c>
      <c r="AB137" s="20">
        <v>1800</v>
      </c>
      <c r="AC137" s="20">
        <f t="shared" si="12"/>
        <v>157800</v>
      </c>
      <c r="AD137" s="20">
        <v>0</v>
      </c>
      <c r="AE137" s="20">
        <v>0</v>
      </c>
      <c r="AF137" s="20">
        <f t="shared" si="13"/>
        <v>0</v>
      </c>
      <c r="AG137" s="20">
        <v>0</v>
      </c>
      <c r="AH137" s="36">
        <v>0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ht="14.1" hidden="1" customHeight="1" x14ac:dyDescent="0.3">
      <c r="A138">
        <v>5000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1550</v>
      </c>
      <c r="H138">
        <v>0</v>
      </c>
      <c r="I138">
        <v>0</v>
      </c>
      <c r="J138">
        <v>0</v>
      </c>
      <c r="K138">
        <v>2500</v>
      </c>
      <c r="L138">
        <v>2500</v>
      </c>
      <c r="M138">
        <v>0</v>
      </c>
      <c r="N138">
        <v>5000</v>
      </c>
      <c r="O138">
        <v>0</v>
      </c>
      <c r="P138">
        <v>0</v>
      </c>
      <c r="Q138">
        <v>0</v>
      </c>
      <c r="R138">
        <v>0</v>
      </c>
      <c r="S138">
        <v>28662981</v>
      </c>
      <c r="T138" s="19">
        <f t="shared" si="8"/>
        <v>331550</v>
      </c>
      <c r="U138" s="20">
        <f t="shared" si="9"/>
        <v>16550</v>
      </c>
      <c r="V138">
        <v>25</v>
      </c>
      <c r="W138" s="64">
        <f t="shared" si="14"/>
        <v>165000</v>
      </c>
      <c r="X138" s="20"/>
      <c r="Y138" s="64">
        <f t="shared" si="10"/>
        <v>165000</v>
      </c>
      <c r="Z138">
        <v>23</v>
      </c>
      <c r="AA138" s="20">
        <f t="shared" si="11"/>
        <v>150000</v>
      </c>
      <c r="AB138" s="20"/>
      <c r="AC138" s="20">
        <f t="shared" si="12"/>
        <v>150000</v>
      </c>
      <c r="AD138" s="20">
        <v>0</v>
      </c>
      <c r="AE138" s="20">
        <v>0</v>
      </c>
      <c r="AF138" s="20">
        <f t="shared" si="13"/>
        <v>0</v>
      </c>
      <c r="AG138" s="20">
        <v>0</v>
      </c>
      <c r="AH138" s="36">
        <v>0</v>
      </c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ht="14.1" hidden="1" customHeight="1" x14ac:dyDescent="0.3">
      <c r="A139">
        <v>4000</v>
      </c>
      <c r="B139">
        <v>5000</v>
      </c>
      <c r="C139">
        <v>0</v>
      </c>
      <c r="D139">
        <v>5000</v>
      </c>
      <c r="E139">
        <v>2400</v>
      </c>
      <c r="F139">
        <v>2000</v>
      </c>
      <c r="G139">
        <v>1650</v>
      </c>
      <c r="H139">
        <v>0</v>
      </c>
      <c r="I139">
        <v>0</v>
      </c>
      <c r="J139">
        <v>0</v>
      </c>
      <c r="K139">
        <v>2500</v>
      </c>
      <c r="L139">
        <v>0</v>
      </c>
      <c r="M139">
        <v>1000</v>
      </c>
      <c r="N139">
        <v>5000</v>
      </c>
      <c r="O139">
        <v>0</v>
      </c>
      <c r="P139">
        <v>0</v>
      </c>
      <c r="Q139">
        <v>0</v>
      </c>
      <c r="R139">
        <v>0</v>
      </c>
      <c r="S139">
        <v>201642443</v>
      </c>
      <c r="T139" s="19">
        <f t="shared" si="8"/>
        <v>337550</v>
      </c>
      <c r="U139" s="20">
        <f t="shared" si="9"/>
        <v>28550</v>
      </c>
      <c r="V139">
        <v>26</v>
      </c>
      <c r="W139" s="64">
        <f t="shared" si="14"/>
        <v>171000</v>
      </c>
      <c r="X139" s="20"/>
      <c r="Y139" s="64">
        <f t="shared" si="10"/>
        <v>171000</v>
      </c>
      <c r="Z139">
        <v>21</v>
      </c>
      <c r="AA139" s="20">
        <f t="shared" si="11"/>
        <v>138000</v>
      </c>
      <c r="AB139" s="20"/>
      <c r="AC139" s="20">
        <f t="shared" si="12"/>
        <v>138000</v>
      </c>
      <c r="AD139" s="20">
        <v>0</v>
      </c>
      <c r="AE139" s="20">
        <v>0</v>
      </c>
      <c r="AF139" s="20">
        <f t="shared" si="13"/>
        <v>0</v>
      </c>
      <c r="AG139" s="20">
        <v>0</v>
      </c>
      <c r="AH139" s="36">
        <v>0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ht="14.1" hidden="1" customHeight="1" x14ac:dyDescent="0.3">
      <c r="A140">
        <v>5000</v>
      </c>
      <c r="B140">
        <v>0</v>
      </c>
      <c r="C140">
        <v>0</v>
      </c>
      <c r="D140">
        <v>4000</v>
      </c>
      <c r="E140">
        <v>2400</v>
      </c>
      <c r="F140">
        <v>1000</v>
      </c>
      <c r="G140">
        <v>1650</v>
      </c>
      <c r="H140">
        <v>0</v>
      </c>
      <c r="I140">
        <v>0</v>
      </c>
      <c r="J140">
        <v>0</v>
      </c>
      <c r="K140">
        <v>2500</v>
      </c>
      <c r="L140">
        <v>2500</v>
      </c>
      <c r="M140">
        <v>0</v>
      </c>
      <c r="N140">
        <v>5000</v>
      </c>
      <c r="O140">
        <v>0</v>
      </c>
      <c r="P140">
        <v>0</v>
      </c>
      <c r="Q140">
        <v>0</v>
      </c>
      <c r="R140">
        <v>0</v>
      </c>
      <c r="S140">
        <v>24681669</v>
      </c>
      <c r="T140" s="19">
        <f t="shared" si="8"/>
        <v>345050</v>
      </c>
      <c r="U140" s="20">
        <f t="shared" si="9"/>
        <v>24050</v>
      </c>
      <c r="V140">
        <v>25</v>
      </c>
      <c r="W140" s="64">
        <f t="shared" si="14"/>
        <v>165000</v>
      </c>
      <c r="X140" s="20"/>
      <c r="Y140" s="64">
        <f t="shared" si="10"/>
        <v>165000</v>
      </c>
      <c r="Z140">
        <v>21</v>
      </c>
      <c r="AA140" s="20">
        <f t="shared" si="11"/>
        <v>138000</v>
      </c>
      <c r="AB140" s="20">
        <v>18000</v>
      </c>
      <c r="AC140" s="20">
        <f t="shared" si="12"/>
        <v>156000</v>
      </c>
      <c r="AD140" s="20">
        <v>0</v>
      </c>
      <c r="AE140" s="20">
        <v>0</v>
      </c>
      <c r="AF140" s="20">
        <f t="shared" si="13"/>
        <v>0</v>
      </c>
      <c r="AG140" s="20">
        <v>0</v>
      </c>
      <c r="AH140" s="36">
        <v>0</v>
      </c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ht="14.1" hidden="1" customHeight="1" x14ac:dyDescent="0.3">
      <c r="A141">
        <v>4000</v>
      </c>
      <c r="B141">
        <v>3500</v>
      </c>
      <c r="C141">
        <v>0</v>
      </c>
      <c r="D141">
        <v>4000</v>
      </c>
      <c r="E141">
        <v>2400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2500</v>
      </c>
      <c r="L141">
        <v>2500</v>
      </c>
      <c r="M141">
        <v>1000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176682634</v>
      </c>
      <c r="T141" s="19">
        <f t="shared" si="8"/>
        <v>160900</v>
      </c>
      <c r="U141" s="20">
        <f t="shared" si="9"/>
        <v>19900</v>
      </c>
      <c r="V141">
        <v>21</v>
      </c>
      <c r="W141" s="64">
        <f t="shared" si="14"/>
        <v>141000</v>
      </c>
      <c r="X141" s="20"/>
      <c r="Y141" s="64">
        <f t="shared" si="10"/>
        <v>141000</v>
      </c>
      <c r="Z141"/>
      <c r="AA141" s="20"/>
      <c r="AB141" s="20"/>
      <c r="AC141" s="20"/>
      <c r="AD141" s="20">
        <v>0</v>
      </c>
      <c r="AE141" s="20">
        <v>0</v>
      </c>
      <c r="AF141" s="20">
        <f t="shared" si="13"/>
        <v>0</v>
      </c>
      <c r="AG141" s="20">
        <v>0</v>
      </c>
      <c r="AH141" s="36">
        <v>0</v>
      </c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ht="14.1" hidden="1" customHeight="1" x14ac:dyDescent="0.3">
      <c r="A142">
        <v>0</v>
      </c>
      <c r="B142">
        <v>0</v>
      </c>
      <c r="C142">
        <v>0</v>
      </c>
      <c r="D142">
        <v>6000</v>
      </c>
      <c r="E142">
        <v>2400</v>
      </c>
      <c r="F142">
        <v>3000</v>
      </c>
      <c r="G142">
        <v>1650</v>
      </c>
      <c r="H142">
        <v>0</v>
      </c>
      <c r="I142">
        <v>0</v>
      </c>
      <c r="J142">
        <v>0</v>
      </c>
      <c r="K142">
        <v>2500</v>
      </c>
      <c r="L142">
        <v>0</v>
      </c>
      <c r="M142">
        <v>1000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174645851</v>
      </c>
      <c r="T142" s="19">
        <f t="shared" si="8"/>
        <v>297950</v>
      </c>
      <c r="U142" s="20">
        <f t="shared" si="9"/>
        <v>16550</v>
      </c>
      <c r="V142">
        <v>19</v>
      </c>
      <c r="W142" s="64">
        <f t="shared" si="14"/>
        <v>129000</v>
      </c>
      <c r="X142" s="20">
        <v>14400</v>
      </c>
      <c r="Y142" s="64">
        <f t="shared" si="10"/>
        <v>143400</v>
      </c>
      <c r="Z142">
        <v>18</v>
      </c>
      <c r="AA142" s="20">
        <f t="shared" si="11"/>
        <v>120000</v>
      </c>
      <c r="AB142" s="20">
        <v>18000</v>
      </c>
      <c r="AC142" s="20">
        <f t="shared" si="12"/>
        <v>138000</v>
      </c>
      <c r="AD142" s="20">
        <v>0</v>
      </c>
      <c r="AE142" s="20">
        <v>0</v>
      </c>
      <c r="AF142" s="20">
        <f t="shared" si="13"/>
        <v>0</v>
      </c>
      <c r="AG142" s="20">
        <v>0</v>
      </c>
      <c r="AH142" s="36">
        <v>0</v>
      </c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ht="14.1" hidden="1" customHeight="1" x14ac:dyDescent="0.3">
      <c r="A143">
        <v>0</v>
      </c>
      <c r="B143">
        <v>0</v>
      </c>
      <c r="C143">
        <v>0</v>
      </c>
      <c r="D143">
        <v>6000</v>
      </c>
      <c r="E143">
        <v>2400</v>
      </c>
      <c r="F143">
        <v>2000</v>
      </c>
      <c r="G143">
        <v>1650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1000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59687701</v>
      </c>
      <c r="T143" s="19">
        <f t="shared" si="8"/>
        <v>316050</v>
      </c>
      <c r="U143" s="20">
        <f t="shared" si="9"/>
        <v>13050</v>
      </c>
      <c r="V143">
        <v>24</v>
      </c>
      <c r="W143" s="64">
        <f t="shared" si="14"/>
        <v>159000</v>
      </c>
      <c r="X143" s="20"/>
      <c r="Y143" s="64">
        <f t="shared" si="10"/>
        <v>159000</v>
      </c>
      <c r="Z143">
        <v>22</v>
      </c>
      <c r="AA143" s="20">
        <f t="shared" si="11"/>
        <v>144000</v>
      </c>
      <c r="AB143" s="20"/>
      <c r="AC143" s="20">
        <f t="shared" si="12"/>
        <v>144000</v>
      </c>
      <c r="AD143" s="20">
        <v>0</v>
      </c>
      <c r="AE143" s="20">
        <v>0</v>
      </c>
      <c r="AF143" s="20">
        <f t="shared" si="13"/>
        <v>0</v>
      </c>
      <c r="AG143" s="20">
        <v>0</v>
      </c>
      <c r="AH143" s="36">
        <v>0</v>
      </c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ht="14.1" hidden="1" customHeight="1" x14ac:dyDescent="0.3">
      <c r="A144">
        <v>3500</v>
      </c>
      <c r="B144">
        <v>3500</v>
      </c>
      <c r="C144">
        <v>0</v>
      </c>
      <c r="D144">
        <v>5000</v>
      </c>
      <c r="E144">
        <v>1075</v>
      </c>
      <c r="F144">
        <v>1500</v>
      </c>
      <c r="G144">
        <v>1550</v>
      </c>
      <c r="H144">
        <v>0</v>
      </c>
      <c r="I144">
        <v>0</v>
      </c>
      <c r="J144">
        <v>0</v>
      </c>
      <c r="K144">
        <v>2500</v>
      </c>
      <c r="L144">
        <v>2500</v>
      </c>
      <c r="M144">
        <v>1000</v>
      </c>
      <c r="N144">
        <v>5000</v>
      </c>
      <c r="O144">
        <v>0</v>
      </c>
      <c r="P144">
        <v>0</v>
      </c>
      <c r="Q144">
        <v>0</v>
      </c>
      <c r="R144">
        <v>0</v>
      </c>
      <c r="S144">
        <v>166688133</v>
      </c>
      <c r="T144" s="19">
        <f t="shared" si="8"/>
        <v>282125</v>
      </c>
      <c r="U144" s="20">
        <f t="shared" si="9"/>
        <v>27125</v>
      </c>
      <c r="V144">
        <v>18</v>
      </c>
      <c r="W144" s="64">
        <f t="shared" si="14"/>
        <v>123000</v>
      </c>
      <c r="X144" s="20"/>
      <c r="Y144" s="64">
        <f t="shared" si="10"/>
        <v>123000</v>
      </c>
      <c r="Z144">
        <v>20</v>
      </c>
      <c r="AA144" s="20">
        <f t="shared" si="11"/>
        <v>132000</v>
      </c>
      <c r="AB144" s="20"/>
      <c r="AC144" s="20">
        <f t="shared" si="12"/>
        <v>132000</v>
      </c>
      <c r="AD144" s="20">
        <v>0</v>
      </c>
      <c r="AE144" s="20">
        <v>0</v>
      </c>
      <c r="AF144" s="20">
        <f t="shared" si="13"/>
        <v>0</v>
      </c>
      <c r="AG144" s="20">
        <v>0</v>
      </c>
      <c r="AH144" s="36">
        <v>0</v>
      </c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ht="14.1" hidden="1" customHeight="1" x14ac:dyDescent="0.3">
      <c r="A145">
        <v>5000</v>
      </c>
      <c r="B145">
        <v>4500</v>
      </c>
      <c r="C145">
        <v>0</v>
      </c>
      <c r="D145">
        <v>4000</v>
      </c>
      <c r="E145">
        <v>2400</v>
      </c>
      <c r="F145">
        <v>2000</v>
      </c>
      <c r="G145">
        <v>0</v>
      </c>
      <c r="H145">
        <v>0</v>
      </c>
      <c r="I145">
        <v>0</v>
      </c>
      <c r="J145">
        <v>0</v>
      </c>
      <c r="K145">
        <v>2500</v>
      </c>
      <c r="L145">
        <v>2500</v>
      </c>
      <c r="M145">
        <v>1000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171748615</v>
      </c>
      <c r="T145" s="19">
        <f t="shared" si="8"/>
        <v>325100</v>
      </c>
      <c r="U145" s="20">
        <f t="shared" si="9"/>
        <v>23900</v>
      </c>
      <c r="V145">
        <v>20</v>
      </c>
      <c r="W145" s="64">
        <f t="shared" si="14"/>
        <v>135000</v>
      </c>
      <c r="X145" s="20">
        <v>16200</v>
      </c>
      <c r="Y145" s="64">
        <f t="shared" si="10"/>
        <v>151200</v>
      </c>
      <c r="Z145">
        <v>23</v>
      </c>
      <c r="AA145" s="20">
        <f t="shared" si="11"/>
        <v>150000</v>
      </c>
      <c r="AB145" s="20"/>
      <c r="AC145" s="20">
        <f t="shared" si="12"/>
        <v>150000</v>
      </c>
      <c r="AD145" s="20">
        <v>0</v>
      </c>
      <c r="AE145" s="20">
        <v>0</v>
      </c>
      <c r="AF145" s="20">
        <f t="shared" si="13"/>
        <v>0</v>
      </c>
      <c r="AG145" s="20">
        <v>0</v>
      </c>
      <c r="AH145" s="36">
        <v>0</v>
      </c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ht="14.1" hidden="1" customHeight="1" x14ac:dyDescent="0.3">
      <c r="A146">
        <v>3500</v>
      </c>
      <c r="B146">
        <v>5000</v>
      </c>
      <c r="C146">
        <v>0</v>
      </c>
      <c r="D146">
        <v>0</v>
      </c>
      <c r="E146">
        <v>2400</v>
      </c>
      <c r="F146">
        <v>1500</v>
      </c>
      <c r="G146">
        <v>0</v>
      </c>
      <c r="H146">
        <v>0</v>
      </c>
      <c r="I146">
        <v>0</v>
      </c>
      <c r="J146">
        <v>0</v>
      </c>
      <c r="K146">
        <v>2500</v>
      </c>
      <c r="L146">
        <v>2500</v>
      </c>
      <c r="M146">
        <v>0</v>
      </c>
      <c r="N146">
        <v>5000</v>
      </c>
      <c r="O146">
        <v>0</v>
      </c>
      <c r="P146">
        <v>0</v>
      </c>
      <c r="Q146">
        <v>0</v>
      </c>
      <c r="R146">
        <v>0</v>
      </c>
      <c r="S146">
        <v>2727880</v>
      </c>
      <c r="T146" s="19">
        <f t="shared" si="8"/>
        <v>331400</v>
      </c>
      <c r="U146" s="20">
        <f t="shared" si="9"/>
        <v>22400</v>
      </c>
      <c r="V146">
        <v>26</v>
      </c>
      <c r="W146" s="64">
        <f t="shared" si="14"/>
        <v>171000</v>
      </c>
      <c r="X146" s="20"/>
      <c r="Y146" s="64">
        <f t="shared" si="10"/>
        <v>171000</v>
      </c>
      <c r="Z146">
        <v>21</v>
      </c>
      <c r="AA146" s="20">
        <f t="shared" si="11"/>
        <v>138000</v>
      </c>
      <c r="AB146" s="20"/>
      <c r="AC146" s="20">
        <f t="shared" si="12"/>
        <v>138000</v>
      </c>
      <c r="AD146" s="20">
        <v>0</v>
      </c>
      <c r="AE146" s="20">
        <v>0</v>
      </c>
      <c r="AF146" s="20">
        <f t="shared" si="13"/>
        <v>0</v>
      </c>
      <c r="AG146" s="20">
        <v>0</v>
      </c>
      <c r="AH146" s="36">
        <v>0</v>
      </c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ht="14.1" hidden="1" customHeight="1" x14ac:dyDescent="0.3">
      <c r="A147">
        <v>0</v>
      </c>
      <c r="B147">
        <v>0</v>
      </c>
      <c r="C147">
        <v>0</v>
      </c>
      <c r="D147">
        <v>0</v>
      </c>
      <c r="E147">
        <v>1075</v>
      </c>
      <c r="F147">
        <v>3000</v>
      </c>
      <c r="G147">
        <v>0</v>
      </c>
      <c r="H147">
        <v>0</v>
      </c>
      <c r="I147">
        <v>0</v>
      </c>
      <c r="J147">
        <v>0</v>
      </c>
      <c r="K147">
        <v>2500</v>
      </c>
      <c r="L147">
        <v>2500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218179975</v>
      </c>
      <c r="T147" s="19">
        <f t="shared" si="8"/>
        <v>324075</v>
      </c>
      <c r="U147" s="20">
        <f t="shared" si="9"/>
        <v>9075</v>
      </c>
      <c r="V147">
        <v>26</v>
      </c>
      <c r="W147" s="64">
        <f t="shared" si="14"/>
        <v>171000</v>
      </c>
      <c r="X147" s="20"/>
      <c r="Y147" s="64">
        <f t="shared" si="10"/>
        <v>171000</v>
      </c>
      <c r="Z147">
        <v>22</v>
      </c>
      <c r="AA147" s="20">
        <f t="shared" si="11"/>
        <v>144000</v>
      </c>
      <c r="AB147" s="20"/>
      <c r="AC147" s="20">
        <f t="shared" si="12"/>
        <v>144000</v>
      </c>
      <c r="AD147" s="20">
        <v>0</v>
      </c>
      <c r="AE147" s="20">
        <v>0</v>
      </c>
      <c r="AF147" s="20">
        <f t="shared" si="13"/>
        <v>0</v>
      </c>
      <c r="AG147" s="20">
        <v>0</v>
      </c>
      <c r="AH147" s="36">
        <v>0</v>
      </c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ht="14.1" hidden="1" customHeight="1" x14ac:dyDescent="0.3">
      <c r="A148">
        <v>4000</v>
      </c>
      <c r="B148">
        <v>5000</v>
      </c>
      <c r="C148">
        <v>0</v>
      </c>
      <c r="D148">
        <v>5000</v>
      </c>
      <c r="E148">
        <v>2400</v>
      </c>
      <c r="F148">
        <v>1500</v>
      </c>
      <c r="G148">
        <v>1650</v>
      </c>
      <c r="H148">
        <v>0</v>
      </c>
      <c r="I148">
        <v>0</v>
      </c>
      <c r="J148">
        <v>0</v>
      </c>
      <c r="K148">
        <v>2500</v>
      </c>
      <c r="L148">
        <v>2500</v>
      </c>
      <c r="M148">
        <v>1000</v>
      </c>
      <c r="N148">
        <v>5000</v>
      </c>
      <c r="O148">
        <v>0</v>
      </c>
      <c r="P148">
        <v>0</v>
      </c>
      <c r="Q148">
        <v>0</v>
      </c>
      <c r="R148">
        <v>0</v>
      </c>
      <c r="S148">
        <v>185701709</v>
      </c>
      <c r="T148" s="19">
        <f t="shared" si="8"/>
        <v>207550</v>
      </c>
      <c r="U148" s="20">
        <f t="shared" si="9"/>
        <v>30550</v>
      </c>
      <c r="V148">
        <v>27</v>
      </c>
      <c r="W148" s="64">
        <f t="shared" si="14"/>
        <v>177000</v>
      </c>
      <c r="X148" s="20"/>
      <c r="Y148" s="64">
        <f t="shared" si="10"/>
        <v>177000</v>
      </c>
      <c r="Z148"/>
      <c r="AA148" s="20"/>
      <c r="AB148" s="20"/>
      <c r="AC148" s="20"/>
      <c r="AD148" s="20">
        <v>0</v>
      </c>
      <c r="AE148" s="20">
        <v>0</v>
      </c>
      <c r="AF148" s="20">
        <f t="shared" si="13"/>
        <v>0</v>
      </c>
      <c r="AG148" s="20">
        <v>0</v>
      </c>
      <c r="AH148" s="36">
        <v>0</v>
      </c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ht="14.1" hidden="1" customHeight="1" x14ac:dyDescent="0.3">
      <c r="A149">
        <v>4500</v>
      </c>
      <c r="B149">
        <v>4000</v>
      </c>
      <c r="C149">
        <v>0</v>
      </c>
      <c r="D149">
        <v>2000</v>
      </c>
      <c r="E149">
        <v>2400</v>
      </c>
      <c r="F149">
        <v>2500</v>
      </c>
      <c r="G149">
        <v>1650</v>
      </c>
      <c r="H149">
        <v>0</v>
      </c>
      <c r="I149">
        <v>0</v>
      </c>
      <c r="J149">
        <v>0</v>
      </c>
      <c r="K149">
        <v>2500</v>
      </c>
      <c r="L149">
        <v>2500</v>
      </c>
      <c r="M149">
        <v>1000</v>
      </c>
      <c r="N149">
        <v>5000</v>
      </c>
      <c r="O149">
        <v>0</v>
      </c>
      <c r="P149">
        <v>0</v>
      </c>
      <c r="Q149">
        <v>0</v>
      </c>
      <c r="R149">
        <v>0</v>
      </c>
      <c r="S149">
        <v>197661645</v>
      </c>
      <c r="T149" s="19">
        <f t="shared" si="8"/>
        <v>355050</v>
      </c>
      <c r="U149" s="20">
        <f t="shared" si="9"/>
        <v>28050</v>
      </c>
      <c r="V149">
        <v>23</v>
      </c>
      <c r="W149" s="64">
        <f t="shared" si="14"/>
        <v>153000</v>
      </c>
      <c r="X149" s="20">
        <v>18000</v>
      </c>
      <c r="Y149" s="64">
        <f t="shared" si="10"/>
        <v>171000</v>
      </c>
      <c r="Z149">
        <v>24</v>
      </c>
      <c r="AA149" s="20">
        <f t="shared" si="11"/>
        <v>156000</v>
      </c>
      <c r="AB149" s="20"/>
      <c r="AC149" s="20">
        <f>SUM(AA149:AB149)</f>
        <v>156000</v>
      </c>
      <c r="AD149" s="20">
        <v>0</v>
      </c>
      <c r="AE149" s="20">
        <v>0</v>
      </c>
      <c r="AF149" s="20">
        <f t="shared" si="13"/>
        <v>0</v>
      </c>
      <c r="AG149" s="20">
        <v>0</v>
      </c>
      <c r="AH149" s="36">
        <v>0</v>
      </c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ht="14.1" hidden="1" customHeight="1" x14ac:dyDescent="0.3">
      <c r="A150">
        <v>3500</v>
      </c>
      <c r="B150">
        <v>3500</v>
      </c>
      <c r="C150">
        <v>0</v>
      </c>
      <c r="D150">
        <v>4000</v>
      </c>
      <c r="E150">
        <v>1075</v>
      </c>
      <c r="F150">
        <v>1000</v>
      </c>
      <c r="G150">
        <v>1650</v>
      </c>
      <c r="H150">
        <v>0</v>
      </c>
      <c r="I150">
        <v>0</v>
      </c>
      <c r="J150">
        <v>0</v>
      </c>
      <c r="K150">
        <v>2500</v>
      </c>
      <c r="L150">
        <v>2500</v>
      </c>
      <c r="M150">
        <v>1000</v>
      </c>
      <c r="N150">
        <v>5000</v>
      </c>
      <c r="O150">
        <v>0</v>
      </c>
      <c r="P150">
        <v>0</v>
      </c>
      <c r="Q150">
        <v>0</v>
      </c>
      <c r="R150">
        <v>0</v>
      </c>
      <c r="S150">
        <v>100901656</v>
      </c>
      <c r="T150" s="19">
        <f t="shared" si="8"/>
        <v>328725</v>
      </c>
      <c r="U150" s="20">
        <f t="shared" si="9"/>
        <v>25725</v>
      </c>
      <c r="V150">
        <v>24</v>
      </c>
      <c r="W150" s="64">
        <f t="shared" si="14"/>
        <v>159000</v>
      </c>
      <c r="X150" s="20"/>
      <c r="Y150" s="64">
        <f t="shared" si="10"/>
        <v>159000</v>
      </c>
      <c r="Z150">
        <v>22</v>
      </c>
      <c r="AA150" s="20">
        <f t="shared" si="11"/>
        <v>144000</v>
      </c>
      <c r="AB150" s="20"/>
      <c r="AC150" s="20">
        <f>SUM(AA150:AB150)</f>
        <v>144000</v>
      </c>
      <c r="AD150" s="20">
        <v>0</v>
      </c>
      <c r="AE150" s="20">
        <v>0</v>
      </c>
      <c r="AF150" s="20">
        <f t="shared" si="13"/>
        <v>0</v>
      </c>
      <c r="AG150" s="20">
        <v>0</v>
      </c>
      <c r="AH150" s="36">
        <v>0</v>
      </c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ht="14.1" hidden="1" customHeight="1" x14ac:dyDescent="0.3">
      <c r="A151">
        <v>0</v>
      </c>
      <c r="B151">
        <v>4000</v>
      </c>
      <c r="C151">
        <v>0</v>
      </c>
      <c r="D151">
        <v>0</v>
      </c>
      <c r="E151">
        <v>2400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2500</v>
      </c>
      <c r="L151">
        <v>0</v>
      </c>
      <c r="M151">
        <v>1000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166707606</v>
      </c>
      <c r="T151" s="19">
        <f t="shared" si="8"/>
        <v>270900</v>
      </c>
      <c r="U151" s="20">
        <f t="shared" si="9"/>
        <v>9900</v>
      </c>
      <c r="V151">
        <v>17</v>
      </c>
      <c r="W151" s="64">
        <f t="shared" si="14"/>
        <v>117000</v>
      </c>
      <c r="X151" s="20"/>
      <c r="Y151" s="64">
        <f t="shared" si="10"/>
        <v>117000</v>
      </c>
      <c r="Z151">
        <v>19</v>
      </c>
      <c r="AA151" s="20">
        <f t="shared" si="11"/>
        <v>126000</v>
      </c>
      <c r="AB151" s="20">
        <v>18000</v>
      </c>
      <c r="AC151" s="20">
        <f>SUM(AA151:AB151)</f>
        <v>144000</v>
      </c>
      <c r="AD151" s="20">
        <v>0</v>
      </c>
      <c r="AE151" s="20">
        <v>0</v>
      </c>
      <c r="AF151" s="20">
        <f t="shared" si="13"/>
        <v>0</v>
      </c>
      <c r="AG151" s="20">
        <v>0</v>
      </c>
      <c r="AH151" s="36">
        <v>0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ht="14.1" hidden="1" customHeight="1" x14ac:dyDescent="0.3">
      <c r="A152">
        <v>4000</v>
      </c>
      <c r="B152">
        <v>5000</v>
      </c>
      <c r="C152">
        <v>0</v>
      </c>
      <c r="D152">
        <v>5000</v>
      </c>
      <c r="E152">
        <v>2400</v>
      </c>
      <c r="F152">
        <v>2500</v>
      </c>
      <c r="G152">
        <v>1550</v>
      </c>
      <c r="H152">
        <v>0</v>
      </c>
      <c r="I152">
        <v>0</v>
      </c>
      <c r="J152">
        <v>0</v>
      </c>
      <c r="K152">
        <v>2500</v>
      </c>
      <c r="L152">
        <v>0</v>
      </c>
      <c r="M152">
        <v>1000</v>
      </c>
      <c r="N152">
        <v>5000</v>
      </c>
      <c r="O152">
        <v>0</v>
      </c>
      <c r="P152">
        <v>0</v>
      </c>
      <c r="Q152">
        <v>0</v>
      </c>
      <c r="R152">
        <v>0</v>
      </c>
      <c r="S152">
        <v>184688367</v>
      </c>
      <c r="T152" s="19">
        <f t="shared" si="8"/>
        <v>277950</v>
      </c>
      <c r="U152" s="20">
        <f t="shared" si="9"/>
        <v>28950</v>
      </c>
      <c r="V152">
        <v>19</v>
      </c>
      <c r="W152" s="64">
        <f t="shared" si="14"/>
        <v>129000</v>
      </c>
      <c r="X152" s="20"/>
      <c r="Y152" s="64">
        <f t="shared" si="10"/>
        <v>129000</v>
      </c>
      <c r="Z152">
        <v>18</v>
      </c>
      <c r="AA152" s="20">
        <f t="shared" si="11"/>
        <v>120000</v>
      </c>
      <c r="AB152" s="20"/>
      <c r="AC152" s="20">
        <f>SUM(AA152:AB152)</f>
        <v>120000</v>
      </c>
      <c r="AD152" s="20">
        <v>0</v>
      </c>
      <c r="AE152" s="20">
        <v>0</v>
      </c>
      <c r="AF152" s="20">
        <f t="shared" si="13"/>
        <v>0</v>
      </c>
      <c r="AG152" s="20">
        <v>0</v>
      </c>
      <c r="AH152" s="36">
        <v>0</v>
      </c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ht="14.1" hidden="1" customHeight="1" x14ac:dyDescent="0.3">
      <c r="A153">
        <v>5000</v>
      </c>
      <c r="B153">
        <v>5000</v>
      </c>
      <c r="C153">
        <v>0</v>
      </c>
      <c r="D153">
        <v>0</v>
      </c>
      <c r="E153">
        <v>2400</v>
      </c>
      <c r="F153">
        <v>2000</v>
      </c>
      <c r="G153">
        <v>1550</v>
      </c>
      <c r="H153">
        <v>0</v>
      </c>
      <c r="I153">
        <v>0</v>
      </c>
      <c r="J153">
        <v>0</v>
      </c>
      <c r="K153">
        <v>0</v>
      </c>
      <c r="L153">
        <v>2500</v>
      </c>
      <c r="M153">
        <v>1000</v>
      </c>
      <c r="N153">
        <v>5000</v>
      </c>
      <c r="O153">
        <v>0</v>
      </c>
      <c r="P153">
        <v>0</v>
      </c>
      <c r="Q153">
        <v>0</v>
      </c>
      <c r="R153">
        <v>0</v>
      </c>
      <c r="S153">
        <v>176704979</v>
      </c>
      <c r="T153" s="19">
        <f t="shared" ref="T153:T216" si="15" xml:space="preserve"> SUM(U153, Y153, AC153, AF153, AG153, AH153)</f>
        <v>313650</v>
      </c>
      <c r="U153" s="20">
        <f t="shared" si="9"/>
        <v>24450</v>
      </c>
      <c r="V153">
        <v>21</v>
      </c>
      <c r="W153" s="64">
        <f t="shared" si="14"/>
        <v>141000</v>
      </c>
      <c r="X153" s="20">
        <v>16200</v>
      </c>
      <c r="Y153" s="64">
        <f t="shared" si="10"/>
        <v>157200</v>
      </c>
      <c r="Z153">
        <v>20</v>
      </c>
      <c r="AA153" s="20">
        <f t="shared" si="11"/>
        <v>132000</v>
      </c>
      <c r="AB153" s="20"/>
      <c r="AC153" s="20">
        <f>SUM(AA153:AB153)</f>
        <v>132000</v>
      </c>
      <c r="AD153" s="20">
        <v>0</v>
      </c>
      <c r="AE153" s="20">
        <v>0</v>
      </c>
      <c r="AF153" s="20">
        <f t="shared" si="13"/>
        <v>0</v>
      </c>
      <c r="AG153" s="20">
        <v>0</v>
      </c>
      <c r="AH153" s="36">
        <v>0</v>
      </c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ht="14.1" hidden="1" customHeight="1" x14ac:dyDescent="0.3">
      <c r="A154">
        <v>4500</v>
      </c>
      <c r="B154">
        <v>5000</v>
      </c>
      <c r="C154">
        <v>0</v>
      </c>
      <c r="D154">
        <v>5000</v>
      </c>
      <c r="E154">
        <v>2400</v>
      </c>
      <c r="F154">
        <v>2000</v>
      </c>
      <c r="G154">
        <v>1550</v>
      </c>
      <c r="H154">
        <v>0</v>
      </c>
      <c r="I154">
        <v>0</v>
      </c>
      <c r="J154">
        <v>0</v>
      </c>
      <c r="K154">
        <v>2500</v>
      </c>
      <c r="L154">
        <v>2500</v>
      </c>
      <c r="M154">
        <v>1000</v>
      </c>
      <c r="N154">
        <v>5000</v>
      </c>
      <c r="O154">
        <v>0</v>
      </c>
      <c r="P154">
        <v>0</v>
      </c>
      <c r="Q154">
        <v>0</v>
      </c>
      <c r="R154">
        <v>0</v>
      </c>
      <c r="S154">
        <v>164667063</v>
      </c>
      <c r="T154" s="19">
        <f t="shared" si="15"/>
        <v>334450</v>
      </c>
      <c r="U154" s="20">
        <f t="shared" ref="U154:U218" si="16">SUM(A154:R154)</f>
        <v>31450</v>
      </c>
      <c r="V154">
        <v>19</v>
      </c>
      <c r="W154" s="64">
        <f t="shared" si="14"/>
        <v>129000</v>
      </c>
      <c r="X154" s="20">
        <v>18000</v>
      </c>
      <c r="Y154" s="64">
        <f t="shared" ref="Y154:Y217" si="17">W154+X154</f>
        <v>147000</v>
      </c>
      <c r="Z154">
        <v>21</v>
      </c>
      <c r="AA154" s="20">
        <f t="shared" ref="AA154:AA217" si="18">(Z154+2)*6000</f>
        <v>138000</v>
      </c>
      <c r="AB154" s="20">
        <v>18000</v>
      </c>
      <c r="AC154" s="20">
        <f t="shared" ref="AC154:AC217" si="19">SUM(AA154:AB154)</f>
        <v>156000</v>
      </c>
      <c r="AD154" s="20">
        <v>0</v>
      </c>
      <c r="AE154" s="20">
        <v>0</v>
      </c>
      <c r="AF154" s="20">
        <f t="shared" ref="AF154:AF218" si="20">SUM(AD154:AE154)</f>
        <v>0</v>
      </c>
      <c r="AG154" s="20">
        <v>0</v>
      </c>
      <c r="AH154" s="36">
        <v>0</v>
      </c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ht="14.1" hidden="1" customHeight="1" x14ac:dyDescent="0.3">
      <c r="A155">
        <v>3500</v>
      </c>
      <c r="B155">
        <v>0</v>
      </c>
      <c r="C155">
        <v>0</v>
      </c>
      <c r="D155">
        <v>6000</v>
      </c>
      <c r="E155">
        <v>2400</v>
      </c>
      <c r="F155">
        <v>2500</v>
      </c>
      <c r="G155">
        <v>1550</v>
      </c>
      <c r="H155">
        <v>0</v>
      </c>
      <c r="I155">
        <v>0</v>
      </c>
      <c r="J155">
        <v>0</v>
      </c>
      <c r="K155">
        <v>2500</v>
      </c>
      <c r="L155">
        <v>2500</v>
      </c>
      <c r="M155">
        <v>1000</v>
      </c>
      <c r="N155">
        <v>5000</v>
      </c>
      <c r="O155">
        <v>0</v>
      </c>
      <c r="P155">
        <v>0</v>
      </c>
      <c r="Q155">
        <v>0</v>
      </c>
      <c r="R155">
        <v>0</v>
      </c>
      <c r="S155">
        <v>199663687</v>
      </c>
      <c r="T155" s="19">
        <f t="shared" si="15"/>
        <v>348550</v>
      </c>
      <c r="U155" s="20">
        <f t="shared" si="16"/>
        <v>26950</v>
      </c>
      <c r="V155">
        <v>22</v>
      </c>
      <c r="W155" s="64">
        <f t="shared" si="14"/>
        <v>147000</v>
      </c>
      <c r="X155" s="20">
        <v>16200</v>
      </c>
      <c r="Y155" s="64">
        <f t="shared" si="17"/>
        <v>163200</v>
      </c>
      <c r="Z155">
        <v>22</v>
      </c>
      <c r="AA155" s="20">
        <f t="shared" si="18"/>
        <v>144000</v>
      </c>
      <c r="AB155" s="20">
        <v>14400</v>
      </c>
      <c r="AC155" s="20">
        <f t="shared" si="19"/>
        <v>158400</v>
      </c>
      <c r="AD155" s="20">
        <v>0</v>
      </c>
      <c r="AE155" s="20">
        <v>0</v>
      </c>
      <c r="AF155" s="20">
        <f t="shared" si="20"/>
        <v>0</v>
      </c>
      <c r="AG155" s="20">
        <v>0</v>
      </c>
      <c r="AH155" s="36">
        <v>0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ht="14.1" hidden="1" customHeight="1" x14ac:dyDescent="0.3">
      <c r="A156">
        <v>5000</v>
      </c>
      <c r="B156">
        <v>0</v>
      </c>
      <c r="C156">
        <v>0</v>
      </c>
      <c r="D156">
        <v>0</v>
      </c>
      <c r="E156">
        <v>2400</v>
      </c>
      <c r="F156">
        <v>2000</v>
      </c>
      <c r="G156">
        <v>0</v>
      </c>
      <c r="H156">
        <v>0</v>
      </c>
      <c r="I156">
        <v>0</v>
      </c>
      <c r="J156">
        <v>0</v>
      </c>
      <c r="K156">
        <v>2500</v>
      </c>
      <c r="L156">
        <v>2500</v>
      </c>
      <c r="M156">
        <v>1000</v>
      </c>
      <c r="N156">
        <v>5000</v>
      </c>
      <c r="O156">
        <v>0</v>
      </c>
      <c r="P156">
        <v>0</v>
      </c>
      <c r="Q156">
        <v>0</v>
      </c>
      <c r="R156">
        <v>0</v>
      </c>
      <c r="S156">
        <v>210706193</v>
      </c>
      <c r="T156" s="19">
        <f t="shared" si="15"/>
        <v>359400</v>
      </c>
      <c r="U156" s="20">
        <f t="shared" si="16"/>
        <v>20400</v>
      </c>
      <c r="V156">
        <v>24</v>
      </c>
      <c r="W156" s="64">
        <f t="shared" si="14"/>
        <v>159000</v>
      </c>
      <c r="X156" s="20">
        <v>18000</v>
      </c>
      <c r="Y156" s="64">
        <f t="shared" si="17"/>
        <v>177000</v>
      </c>
      <c r="Z156">
        <v>22</v>
      </c>
      <c r="AA156" s="20">
        <f t="shared" si="18"/>
        <v>144000</v>
      </c>
      <c r="AB156" s="20">
        <v>18000</v>
      </c>
      <c r="AC156" s="20">
        <f t="shared" si="19"/>
        <v>162000</v>
      </c>
      <c r="AD156" s="20">
        <v>0</v>
      </c>
      <c r="AE156" s="20">
        <v>0</v>
      </c>
      <c r="AF156" s="20">
        <f t="shared" si="20"/>
        <v>0</v>
      </c>
      <c r="AG156" s="20">
        <v>0</v>
      </c>
      <c r="AH156" s="36">
        <v>0</v>
      </c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ht="14.1" hidden="1" customHeight="1" x14ac:dyDescent="0.3">
      <c r="A157">
        <v>3500</v>
      </c>
      <c r="B157">
        <v>0</v>
      </c>
      <c r="C157">
        <v>0</v>
      </c>
      <c r="D157">
        <v>0</v>
      </c>
      <c r="E157">
        <v>1075</v>
      </c>
      <c r="F157">
        <v>1000</v>
      </c>
      <c r="G157">
        <v>1650</v>
      </c>
      <c r="H157">
        <v>0</v>
      </c>
      <c r="I157">
        <v>0</v>
      </c>
      <c r="J157">
        <v>0</v>
      </c>
      <c r="K157">
        <v>2500</v>
      </c>
      <c r="L157">
        <v>0</v>
      </c>
      <c r="M157">
        <v>1000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182666106</v>
      </c>
      <c r="T157" s="19">
        <f t="shared" si="15"/>
        <v>302325</v>
      </c>
      <c r="U157" s="20">
        <f t="shared" si="16"/>
        <v>10725</v>
      </c>
      <c r="V157">
        <v>20</v>
      </c>
      <c r="W157" s="64">
        <f t="shared" si="14"/>
        <v>135000</v>
      </c>
      <c r="X157" s="20">
        <v>16200</v>
      </c>
      <c r="Y157" s="64">
        <f t="shared" si="17"/>
        <v>151200</v>
      </c>
      <c r="Z157">
        <v>19</v>
      </c>
      <c r="AA157" s="20">
        <f t="shared" si="18"/>
        <v>126000</v>
      </c>
      <c r="AB157" s="20">
        <v>14400</v>
      </c>
      <c r="AC157" s="20">
        <f t="shared" si="19"/>
        <v>140400</v>
      </c>
      <c r="AD157" s="20">
        <v>0</v>
      </c>
      <c r="AE157" s="20">
        <v>0</v>
      </c>
      <c r="AF157" s="20">
        <f t="shared" si="20"/>
        <v>0</v>
      </c>
      <c r="AG157" s="20">
        <v>0</v>
      </c>
      <c r="AH157" s="36">
        <v>0</v>
      </c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ht="14.1" hidden="1" customHeight="1" x14ac:dyDescent="0.3">
      <c r="A158">
        <v>0</v>
      </c>
      <c r="B158">
        <v>0</v>
      </c>
      <c r="C158">
        <v>0</v>
      </c>
      <c r="D158">
        <v>6000</v>
      </c>
      <c r="E158">
        <v>1075</v>
      </c>
      <c r="F158">
        <v>1500</v>
      </c>
      <c r="G158">
        <v>0</v>
      </c>
      <c r="H158">
        <v>0</v>
      </c>
      <c r="I158">
        <v>0</v>
      </c>
      <c r="J158">
        <v>0</v>
      </c>
      <c r="K158">
        <v>2500</v>
      </c>
      <c r="L158">
        <v>2500</v>
      </c>
      <c r="M158">
        <v>1000</v>
      </c>
      <c r="N158">
        <v>5000</v>
      </c>
      <c r="O158">
        <v>0</v>
      </c>
      <c r="P158">
        <v>0</v>
      </c>
      <c r="Q158">
        <v>0</v>
      </c>
      <c r="R158">
        <v>0</v>
      </c>
      <c r="S158">
        <v>323844984</v>
      </c>
      <c r="T158" s="19">
        <f t="shared" si="15"/>
        <v>274575</v>
      </c>
      <c r="U158" s="20">
        <f t="shared" si="16"/>
        <v>19575</v>
      </c>
      <c r="V158">
        <v>21</v>
      </c>
      <c r="W158" s="64">
        <f t="shared" si="14"/>
        <v>141000</v>
      </c>
      <c r="X158" s="20"/>
      <c r="Y158" s="64">
        <f t="shared" si="17"/>
        <v>141000</v>
      </c>
      <c r="Z158">
        <v>17</v>
      </c>
      <c r="AA158" s="20">
        <f t="shared" si="18"/>
        <v>114000</v>
      </c>
      <c r="AB158" s="20"/>
      <c r="AC158" s="20">
        <f t="shared" si="19"/>
        <v>114000</v>
      </c>
      <c r="AD158" s="20">
        <v>0</v>
      </c>
      <c r="AE158" s="20">
        <v>0</v>
      </c>
      <c r="AF158" s="20">
        <f t="shared" si="20"/>
        <v>0</v>
      </c>
      <c r="AG158" s="20">
        <v>0</v>
      </c>
      <c r="AH158" s="36">
        <v>0</v>
      </c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ht="14.1" hidden="1" customHeight="1" x14ac:dyDescent="0.3">
      <c r="A159">
        <v>5000</v>
      </c>
      <c r="B159">
        <v>4500</v>
      </c>
      <c r="C159">
        <v>0</v>
      </c>
      <c r="D159">
        <v>0</v>
      </c>
      <c r="E159">
        <v>2400</v>
      </c>
      <c r="F159">
        <v>1500</v>
      </c>
      <c r="G159">
        <v>1450</v>
      </c>
      <c r="H159">
        <v>0</v>
      </c>
      <c r="I159">
        <v>0</v>
      </c>
      <c r="J159">
        <v>0</v>
      </c>
      <c r="K159">
        <v>2500</v>
      </c>
      <c r="L159">
        <v>2500</v>
      </c>
      <c r="M159">
        <v>1000</v>
      </c>
      <c r="N159">
        <v>5000</v>
      </c>
      <c r="O159">
        <v>0</v>
      </c>
      <c r="P159">
        <v>0</v>
      </c>
      <c r="Q159">
        <v>0</v>
      </c>
      <c r="R159">
        <v>0</v>
      </c>
      <c r="S159">
        <v>210707403</v>
      </c>
      <c r="T159" s="19">
        <f t="shared" si="15"/>
        <v>338850</v>
      </c>
      <c r="U159" s="20">
        <f t="shared" si="16"/>
        <v>25850</v>
      </c>
      <c r="V159">
        <v>23</v>
      </c>
      <c r="W159" s="64">
        <f t="shared" si="14"/>
        <v>153000</v>
      </c>
      <c r="X159" s="20"/>
      <c r="Y159" s="64">
        <f t="shared" si="17"/>
        <v>153000</v>
      </c>
      <c r="Z159">
        <v>23</v>
      </c>
      <c r="AA159" s="20">
        <f t="shared" si="18"/>
        <v>150000</v>
      </c>
      <c r="AB159" s="20">
        <v>10000</v>
      </c>
      <c r="AC159" s="20">
        <f t="shared" si="19"/>
        <v>160000</v>
      </c>
      <c r="AD159" s="20">
        <v>0</v>
      </c>
      <c r="AE159" s="20">
        <v>0</v>
      </c>
      <c r="AF159" s="20">
        <f t="shared" si="20"/>
        <v>0</v>
      </c>
      <c r="AG159" s="20">
        <v>0</v>
      </c>
      <c r="AH159" s="36">
        <v>0</v>
      </c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ht="14.1" hidden="1" customHeight="1" x14ac:dyDescent="0.3">
      <c r="A160">
        <v>4500</v>
      </c>
      <c r="B160">
        <v>4500</v>
      </c>
      <c r="C160">
        <v>0</v>
      </c>
      <c r="D160">
        <v>0</v>
      </c>
      <c r="E160">
        <v>0</v>
      </c>
      <c r="F160">
        <v>1500</v>
      </c>
      <c r="G160">
        <v>0</v>
      </c>
      <c r="H160">
        <v>0</v>
      </c>
      <c r="I160">
        <v>0</v>
      </c>
      <c r="J160">
        <v>0</v>
      </c>
      <c r="K160">
        <v>2500</v>
      </c>
      <c r="L160">
        <v>2500</v>
      </c>
      <c r="M160">
        <v>0</v>
      </c>
      <c r="N160">
        <v>5000</v>
      </c>
      <c r="O160">
        <v>0</v>
      </c>
      <c r="P160">
        <v>0</v>
      </c>
      <c r="Q160">
        <v>0</v>
      </c>
      <c r="R160">
        <v>0</v>
      </c>
      <c r="S160">
        <v>802864631</v>
      </c>
      <c r="T160" s="19">
        <f t="shared" si="15"/>
        <v>317500</v>
      </c>
      <c r="U160" s="20">
        <f t="shared" si="16"/>
        <v>20500</v>
      </c>
      <c r="V160">
        <v>25</v>
      </c>
      <c r="W160" s="64">
        <f t="shared" si="14"/>
        <v>165000</v>
      </c>
      <c r="X160" s="20"/>
      <c r="Y160" s="64">
        <f t="shared" si="17"/>
        <v>165000</v>
      </c>
      <c r="Z160">
        <v>20</v>
      </c>
      <c r="AA160" s="20">
        <f t="shared" si="18"/>
        <v>132000</v>
      </c>
      <c r="AB160" s="20"/>
      <c r="AC160" s="20">
        <f t="shared" si="19"/>
        <v>132000</v>
      </c>
      <c r="AD160" s="20">
        <v>0</v>
      </c>
      <c r="AE160" s="20">
        <v>0</v>
      </c>
      <c r="AF160" s="20">
        <f t="shared" si="20"/>
        <v>0</v>
      </c>
      <c r="AG160" s="20">
        <v>0</v>
      </c>
      <c r="AH160" s="36">
        <v>0</v>
      </c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ht="14.1" hidden="1" customHeight="1" x14ac:dyDescent="0.3">
      <c r="A161">
        <v>4000</v>
      </c>
      <c r="B161">
        <v>0</v>
      </c>
      <c r="C161">
        <v>0</v>
      </c>
      <c r="D161">
        <v>0</v>
      </c>
      <c r="E161">
        <v>1075</v>
      </c>
      <c r="F161">
        <v>2500</v>
      </c>
      <c r="G161">
        <v>0</v>
      </c>
      <c r="H161">
        <v>0</v>
      </c>
      <c r="I161">
        <v>0</v>
      </c>
      <c r="J161">
        <v>0</v>
      </c>
      <c r="K161">
        <v>2500</v>
      </c>
      <c r="L161">
        <v>2500</v>
      </c>
      <c r="M161">
        <v>1000</v>
      </c>
      <c r="N161">
        <v>5000</v>
      </c>
      <c r="O161">
        <v>0</v>
      </c>
      <c r="P161">
        <v>0</v>
      </c>
      <c r="Q161">
        <v>0</v>
      </c>
      <c r="R161">
        <v>0</v>
      </c>
      <c r="S161">
        <v>190703344</v>
      </c>
      <c r="T161" s="19">
        <f t="shared" si="15"/>
        <v>357575</v>
      </c>
      <c r="U161" s="20">
        <f t="shared" si="16"/>
        <v>18575</v>
      </c>
      <c r="V161">
        <v>27</v>
      </c>
      <c r="W161" s="64">
        <f t="shared" si="14"/>
        <v>177000</v>
      </c>
      <c r="X161" s="20"/>
      <c r="Y161" s="64">
        <f t="shared" si="17"/>
        <v>177000</v>
      </c>
      <c r="Z161">
        <v>25</v>
      </c>
      <c r="AA161" s="20">
        <f t="shared" si="18"/>
        <v>162000</v>
      </c>
      <c r="AB161" s="20"/>
      <c r="AC161" s="20">
        <f t="shared" si="19"/>
        <v>162000</v>
      </c>
      <c r="AD161" s="20">
        <v>0</v>
      </c>
      <c r="AE161" s="20">
        <v>0</v>
      </c>
      <c r="AF161" s="20">
        <f t="shared" si="20"/>
        <v>0</v>
      </c>
      <c r="AG161" s="20">
        <v>0</v>
      </c>
      <c r="AH161" s="36">
        <v>0</v>
      </c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ht="14.1" hidden="1" customHeight="1" x14ac:dyDescent="0.3">
      <c r="A162">
        <v>3500</v>
      </c>
      <c r="B162">
        <v>5000</v>
      </c>
      <c r="C162">
        <v>0</v>
      </c>
      <c r="D162">
        <v>3000</v>
      </c>
      <c r="E162">
        <v>2400</v>
      </c>
      <c r="F162">
        <v>1000</v>
      </c>
      <c r="G162">
        <v>1450</v>
      </c>
      <c r="H162">
        <v>0</v>
      </c>
      <c r="I162">
        <v>0</v>
      </c>
      <c r="J162">
        <v>0</v>
      </c>
      <c r="K162">
        <v>2500</v>
      </c>
      <c r="L162">
        <v>2500</v>
      </c>
      <c r="M162">
        <v>1000</v>
      </c>
      <c r="N162">
        <v>5000</v>
      </c>
      <c r="O162">
        <v>0</v>
      </c>
      <c r="P162">
        <v>0</v>
      </c>
      <c r="Q162">
        <v>0</v>
      </c>
      <c r="R162">
        <v>0</v>
      </c>
      <c r="S162">
        <v>161669370</v>
      </c>
      <c r="T162" s="19">
        <f t="shared" si="15"/>
        <v>249350</v>
      </c>
      <c r="U162" s="20">
        <f t="shared" si="16"/>
        <v>27350</v>
      </c>
      <c r="V162">
        <v>14</v>
      </c>
      <c r="W162" s="64">
        <f t="shared" si="14"/>
        <v>99000</v>
      </c>
      <c r="X162" s="20">
        <v>14400</v>
      </c>
      <c r="Y162" s="64">
        <f t="shared" si="17"/>
        <v>113400</v>
      </c>
      <c r="Z162">
        <v>14</v>
      </c>
      <c r="AA162" s="20">
        <f t="shared" si="18"/>
        <v>96000</v>
      </c>
      <c r="AB162" s="20">
        <v>12600</v>
      </c>
      <c r="AC162" s="20">
        <f t="shared" si="19"/>
        <v>108600</v>
      </c>
      <c r="AD162" s="20">
        <v>0</v>
      </c>
      <c r="AE162" s="20">
        <v>0</v>
      </c>
      <c r="AF162" s="20">
        <f t="shared" si="20"/>
        <v>0</v>
      </c>
      <c r="AG162" s="20">
        <v>0</v>
      </c>
      <c r="AH162" s="36">
        <v>0</v>
      </c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ht="14.1" hidden="1" customHeight="1" x14ac:dyDescent="0.3">
      <c r="A163">
        <v>3500</v>
      </c>
      <c r="B163">
        <v>5000</v>
      </c>
      <c r="C163">
        <v>0</v>
      </c>
      <c r="D163">
        <v>6000</v>
      </c>
      <c r="E163">
        <v>2400</v>
      </c>
      <c r="F163">
        <v>1500</v>
      </c>
      <c r="G163">
        <v>1650</v>
      </c>
      <c r="H163">
        <v>0</v>
      </c>
      <c r="I163">
        <v>0</v>
      </c>
      <c r="J163">
        <v>0</v>
      </c>
      <c r="K163">
        <v>2500</v>
      </c>
      <c r="L163">
        <v>2500</v>
      </c>
      <c r="M163">
        <v>1000</v>
      </c>
      <c r="N163">
        <v>5000</v>
      </c>
      <c r="O163">
        <v>0</v>
      </c>
      <c r="P163">
        <v>0</v>
      </c>
      <c r="Q163">
        <v>0</v>
      </c>
      <c r="R163">
        <v>0</v>
      </c>
      <c r="S163">
        <v>159669161</v>
      </c>
      <c r="T163" s="19">
        <f t="shared" si="15"/>
        <v>360450</v>
      </c>
      <c r="U163" s="20">
        <f t="shared" si="16"/>
        <v>31050</v>
      </c>
      <c r="V163">
        <v>21</v>
      </c>
      <c r="W163" s="64">
        <f t="shared" si="14"/>
        <v>141000</v>
      </c>
      <c r="X163" s="20">
        <v>16200</v>
      </c>
      <c r="Y163" s="64">
        <f t="shared" si="17"/>
        <v>157200</v>
      </c>
      <c r="Z163">
        <v>24</v>
      </c>
      <c r="AA163" s="20">
        <f t="shared" si="18"/>
        <v>156000</v>
      </c>
      <c r="AB163" s="20">
        <v>16200</v>
      </c>
      <c r="AC163" s="20">
        <f t="shared" si="19"/>
        <v>172200</v>
      </c>
      <c r="AD163" s="20">
        <v>0</v>
      </c>
      <c r="AE163" s="20">
        <v>0</v>
      </c>
      <c r="AF163" s="20">
        <f t="shared" si="20"/>
        <v>0</v>
      </c>
      <c r="AG163" s="20">
        <v>0</v>
      </c>
      <c r="AH163" s="36">
        <v>0</v>
      </c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ht="14.1" hidden="1" customHeight="1" x14ac:dyDescent="0.3">
      <c r="A164">
        <v>4500</v>
      </c>
      <c r="B164">
        <v>0</v>
      </c>
      <c r="C164">
        <v>0</v>
      </c>
      <c r="D164">
        <v>4000</v>
      </c>
      <c r="E164">
        <v>2400</v>
      </c>
      <c r="F164">
        <v>2500</v>
      </c>
      <c r="G164">
        <v>1750</v>
      </c>
      <c r="H164">
        <v>0</v>
      </c>
      <c r="I164">
        <v>0</v>
      </c>
      <c r="J164">
        <v>0</v>
      </c>
      <c r="K164">
        <v>2500</v>
      </c>
      <c r="L164">
        <v>2500</v>
      </c>
      <c r="M164">
        <v>1000</v>
      </c>
      <c r="N164">
        <v>5000</v>
      </c>
      <c r="O164">
        <v>0</v>
      </c>
      <c r="P164">
        <v>0</v>
      </c>
      <c r="Q164">
        <v>0</v>
      </c>
      <c r="R164">
        <v>0</v>
      </c>
      <c r="S164">
        <v>205646208</v>
      </c>
      <c r="T164" s="19">
        <f t="shared" si="15"/>
        <v>361550</v>
      </c>
      <c r="U164" s="20">
        <f t="shared" si="16"/>
        <v>26150</v>
      </c>
      <c r="V164">
        <v>24</v>
      </c>
      <c r="W164" s="64">
        <f t="shared" si="14"/>
        <v>159000</v>
      </c>
      <c r="X164" s="20">
        <v>18000</v>
      </c>
      <c r="Y164" s="64">
        <f t="shared" si="17"/>
        <v>177000</v>
      </c>
      <c r="Z164">
        <v>22</v>
      </c>
      <c r="AA164" s="20">
        <f t="shared" si="18"/>
        <v>144000</v>
      </c>
      <c r="AB164" s="20">
        <v>14400</v>
      </c>
      <c r="AC164" s="20">
        <f t="shared" si="19"/>
        <v>158400</v>
      </c>
      <c r="AD164" s="20">
        <v>0</v>
      </c>
      <c r="AE164" s="20">
        <v>0</v>
      </c>
      <c r="AF164" s="20">
        <f t="shared" si="20"/>
        <v>0</v>
      </c>
      <c r="AG164" s="20">
        <v>0</v>
      </c>
      <c r="AH164" s="36">
        <v>0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ht="14.1" hidden="1" customHeight="1" x14ac:dyDescent="0.3">
      <c r="A165">
        <v>3500</v>
      </c>
      <c r="B165">
        <v>5000</v>
      </c>
      <c r="C165">
        <v>0</v>
      </c>
      <c r="D165">
        <v>6000</v>
      </c>
      <c r="E165">
        <v>1075</v>
      </c>
      <c r="F165">
        <v>1500</v>
      </c>
      <c r="G165">
        <v>1450</v>
      </c>
      <c r="H165">
        <v>0</v>
      </c>
      <c r="I165">
        <v>0</v>
      </c>
      <c r="J165">
        <v>0</v>
      </c>
      <c r="K165">
        <v>2500</v>
      </c>
      <c r="L165">
        <v>2500</v>
      </c>
      <c r="M165">
        <v>1000</v>
      </c>
      <c r="N165">
        <v>5000</v>
      </c>
      <c r="O165">
        <v>0</v>
      </c>
      <c r="P165">
        <v>0</v>
      </c>
      <c r="Q165">
        <v>0</v>
      </c>
      <c r="R165">
        <v>0</v>
      </c>
      <c r="S165">
        <v>171660126</v>
      </c>
      <c r="T165" s="19">
        <f t="shared" si="15"/>
        <v>352925</v>
      </c>
      <c r="U165" s="20">
        <f t="shared" si="16"/>
        <v>29525</v>
      </c>
      <c r="V165">
        <v>26</v>
      </c>
      <c r="W165" s="64">
        <f t="shared" si="14"/>
        <v>171000</v>
      </c>
      <c r="X165" s="20"/>
      <c r="Y165" s="64">
        <f t="shared" si="17"/>
        <v>171000</v>
      </c>
      <c r="Z165">
        <v>21</v>
      </c>
      <c r="AA165" s="20">
        <f t="shared" si="18"/>
        <v>138000</v>
      </c>
      <c r="AB165" s="20">
        <v>14400</v>
      </c>
      <c r="AC165" s="20">
        <f t="shared" si="19"/>
        <v>152400</v>
      </c>
      <c r="AD165" s="20">
        <v>0</v>
      </c>
      <c r="AE165" s="20">
        <v>0</v>
      </c>
      <c r="AF165" s="20">
        <f t="shared" si="20"/>
        <v>0</v>
      </c>
      <c r="AG165" s="20">
        <v>0</v>
      </c>
      <c r="AH165" s="36">
        <v>0</v>
      </c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ht="14.1" hidden="1" customHeight="1" x14ac:dyDescent="0.3">
      <c r="A166">
        <v>3000</v>
      </c>
      <c r="B166">
        <v>4500</v>
      </c>
      <c r="C166">
        <v>0</v>
      </c>
      <c r="D166">
        <v>3000</v>
      </c>
      <c r="E166">
        <v>1075</v>
      </c>
      <c r="F166">
        <v>2500</v>
      </c>
      <c r="G166">
        <v>1550</v>
      </c>
      <c r="H166">
        <v>0</v>
      </c>
      <c r="I166">
        <v>0</v>
      </c>
      <c r="J166">
        <v>0</v>
      </c>
      <c r="K166">
        <v>2500</v>
      </c>
      <c r="L166">
        <v>2500</v>
      </c>
      <c r="M166">
        <v>1000</v>
      </c>
      <c r="N166">
        <v>5000</v>
      </c>
      <c r="O166">
        <v>0</v>
      </c>
      <c r="P166">
        <v>0</v>
      </c>
      <c r="Q166">
        <v>0</v>
      </c>
      <c r="R166">
        <v>0</v>
      </c>
      <c r="S166">
        <v>182668454</v>
      </c>
      <c r="T166" s="19">
        <f t="shared" si="15"/>
        <v>257625</v>
      </c>
      <c r="U166" s="20">
        <f t="shared" si="16"/>
        <v>26625</v>
      </c>
      <c r="V166">
        <v>17</v>
      </c>
      <c r="W166" s="64">
        <f t="shared" si="14"/>
        <v>117000</v>
      </c>
      <c r="X166" s="20"/>
      <c r="Y166" s="64">
        <f t="shared" si="17"/>
        <v>117000</v>
      </c>
      <c r="Z166">
        <v>17</v>
      </c>
      <c r="AA166" s="20">
        <f t="shared" si="18"/>
        <v>114000</v>
      </c>
      <c r="AB166" s="20"/>
      <c r="AC166" s="20">
        <f t="shared" si="19"/>
        <v>114000</v>
      </c>
      <c r="AD166" s="20">
        <v>0</v>
      </c>
      <c r="AE166" s="20">
        <v>0</v>
      </c>
      <c r="AF166" s="20">
        <f t="shared" si="20"/>
        <v>0</v>
      </c>
      <c r="AG166" s="20">
        <v>0</v>
      </c>
      <c r="AH166" s="36">
        <v>0</v>
      </c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ht="14.1" hidden="1" customHeight="1" x14ac:dyDescent="0.3">
      <c r="A167">
        <v>0</v>
      </c>
      <c r="B167">
        <v>5000</v>
      </c>
      <c r="C167">
        <v>0</v>
      </c>
      <c r="D167">
        <v>5000</v>
      </c>
      <c r="E167">
        <v>2400</v>
      </c>
      <c r="F167">
        <v>1000</v>
      </c>
      <c r="G167">
        <v>0</v>
      </c>
      <c r="H167">
        <v>0</v>
      </c>
      <c r="I167">
        <v>0</v>
      </c>
      <c r="J167">
        <v>0</v>
      </c>
      <c r="K167">
        <v>2500</v>
      </c>
      <c r="L167">
        <v>2500</v>
      </c>
      <c r="M167">
        <v>1000</v>
      </c>
      <c r="N167">
        <v>5000</v>
      </c>
      <c r="O167">
        <v>0</v>
      </c>
      <c r="P167">
        <v>0</v>
      </c>
      <c r="Q167">
        <v>0</v>
      </c>
      <c r="R167">
        <v>0</v>
      </c>
      <c r="S167">
        <v>160721081</v>
      </c>
      <c r="T167" s="19">
        <f t="shared" si="15"/>
        <v>228400</v>
      </c>
      <c r="U167" s="20">
        <f t="shared" si="16"/>
        <v>24400</v>
      </c>
      <c r="V167" t="s">
        <v>43</v>
      </c>
      <c r="W167" s="64">
        <v>102000</v>
      </c>
      <c r="X167" s="20"/>
      <c r="Y167" s="64">
        <v>102000</v>
      </c>
      <c r="Z167">
        <v>15</v>
      </c>
      <c r="AA167" s="20">
        <f t="shared" si="18"/>
        <v>102000</v>
      </c>
      <c r="AB167" s="20"/>
      <c r="AC167" s="20">
        <f t="shared" si="19"/>
        <v>102000</v>
      </c>
      <c r="AD167" s="20">
        <v>0</v>
      </c>
      <c r="AE167" s="20">
        <v>0</v>
      </c>
      <c r="AF167" s="20">
        <f t="shared" si="20"/>
        <v>0</v>
      </c>
      <c r="AG167" s="20">
        <v>0</v>
      </c>
      <c r="AH167" s="36">
        <v>0</v>
      </c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ht="14.1" hidden="1" customHeight="1" x14ac:dyDescent="0.3">
      <c r="A168">
        <v>4500</v>
      </c>
      <c r="B168">
        <v>5000</v>
      </c>
      <c r="C168">
        <v>0</v>
      </c>
      <c r="D168">
        <v>4000</v>
      </c>
      <c r="E168">
        <v>2400</v>
      </c>
      <c r="F168">
        <v>1500</v>
      </c>
      <c r="G168">
        <v>1650</v>
      </c>
      <c r="H168">
        <v>0</v>
      </c>
      <c r="I168">
        <v>0</v>
      </c>
      <c r="J168">
        <v>0</v>
      </c>
      <c r="K168">
        <v>2500</v>
      </c>
      <c r="L168">
        <v>2500</v>
      </c>
      <c r="M168">
        <v>1000</v>
      </c>
      <c r="N168">
        <v>5000</v>
      </c>
      <c r="O168">
        <v>0</v>
      </c>
      <c r="P168">
        <v>0</v>
      </c>
      <c r="Q168">
        <v>0</v>
      </c>
      <c r="R168">
        <v>0</v>
      </c>
      <c r="S168">
        <v>147808609</v>
      </c>
      <c r="T168" s="19">
        <f t="shared" si="15"/>
        <v>289250</v>
      </c>
      <c r="U168" s="20">
        <f t="shared" si="16"/>
        <v>30050</v>
      </c>
      <c r="V168">
        <v>18</v>
      </c>
      <c r="W168" s="64">
        <f t="shared" ref="W168:W208" si="21">(V168+2.5)*6000</f>
        <v>123000</v>
      </c>
      <c r="X168" s="20"/>
      <c r="Y168" s="64">
        <f t="shared" si="17"/>
        <v>123000</v>
      </c>
      <c r="Z168">
        <v>18</v>
      </c>
      <c r="AA168" s="20">
        <f t="shared" si="18"/>
        <v>120000</v>
      </c>
      <c r="AB168" s="20">
        <v>16200</v>
      </c>
      <c r="AC168" s="20">
        <f t="shared" si="19"/>
        <v>136200</v>
      </c>
      <c r="AD168" s="20">
        <v>0</v>
      </c>
      <c r="AE168" s="20">
        <v>0</v>
      </c>
      <c r="AF168" s="20">
        <f t="shared" si="20"/>
        <v>0</v>
      </c>
      <c r="AG168" s="20">
        <v>0</v>
      </c>
      <c r="AH168" s="36">
        <v>0</v>
      </c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ht="14.1" hidden="1" customHeight="1" x14ac:dyDescent="0.3">
      <c r="A169">
        <v>4000</v>
      </c>
      <c r="B169">
        <v>0</v>
      </c>
      <c r="C169">
        <v>0</v>
      </c>
      <c r="D169">
        <v>4000</v>
      </c>
      <c r="E169">
        <v>1075</v>
      </c>
      <c r="F169">
        <v>1000</v>
      </c>
      <c r="G169">
        <v>0</v>
      </c>
      <c r="H169">
        <v>0</v>
      </c>
      <c r="I169">
        <v>0</v>
      </c>
      <c r="J169">
        <v>0</v>
      </c>
      <c r="K169">
        <v>2500</v>
      </c>
      <c r="L169">
        <v>2500</v>
      </c>
      <c r="M169">
        <v>1000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148800207</v>
      </c>
      <c r="T169" s="19">
        <f t="shared" si="15"/>
        <v>307075</v>
      </c>
      <c r="U169" s="20">
        <f t="shared" si="16"/>
        <v>16075</v>
      </c>
      <c r="V169">
        <v>22</v>
      </c>
      <c r="W169" s="64">
        <f t="shared" si="21"/>
        <v>147000</v>
      </c>
      <c r="X169" s="20"/>
      <c r="Y169" s="64">
        <f t="shared" si="17"/>
        <v>147000</v>
      </c>
      <c r="Z169">
        <v>22</v>
      </c>
      <c r="AA169" s="20">
        <f t="shared" si="18"/>
        <v>144000</v>
      </c>
      <c r="AB169" s="20"/>
      <c r="AC169" s="20">
        <f t="shared" si="19"/>
        <v>144000</v>
      </c>
      <c r="AD169" s="20">
        <v>0</v>
      </c>
      <c r="AE169" s="20">
        <v>0</v>
      </c>
      <c r="AF169" s="20">
        <f t="shared" si="20"/>
        <v>0</v>
      </c>
      <c r="AG169" s="20">
        <v>0</v>
      </c>
      <c r="AH169" s="36">
        <v>0</v>
      </c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ht="14.1" hidden="1" customHeight="1" x14ac:dyDescent="0.3">
      <c r="A170">
        <v>4500</v>
      </c>
      <c r="B170">
        <v>5000</v>
      </c>
      <c r="C170">
        <v>0</v>
      </c>
      <c r="D170">
        <v>4000</v>
      </c>
      <c r="E170">
        <v>2400</v>
      </c>
      <c r="F170">
        <v>2000</v>
      </c>
      <c r="G170">
        <v>0</v>
      </c>
      <c r="H170">
        <v>0</v>
      </c>
      <c r="I170">
        <v>0</v>
      </c>
      <c r="J170">
        <v>0</v>
      </c>
      <c r="K170">
        <v>2500</v>
      </c>
      <c r="L170">
        <v>2500</v>
      </c>
      <c r="M170">
        <v>1000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802889465</v>
      </c>
      <c r="T170" s="19">
        <f t="shared" si="15"/>
        <v>308900</v>
      </c>
      <c r="U170" s="20">
        <f t="shared" si="16"/>
        <v>23900</v>
      </c>
      <c r="V170">
        <v>22</v>
      </c>
      <c r="W170" s="64">
        <f t="shared" si="21"/>
        <v>147000</v>
      </c>
      <c r="X170" s="20"/>
      <c r="Y170" s="64">
        <f t="shared" si="17"/>
        <v>147000</v>
      </c>
      <c r="Z170">
        <v>21</v>
      </c>
      <c r="AA170" s="20">
        <f t="shared" si="18"/>
        <v>138000</v>
      </c>
      <c r="AB170" s="20"/>
      <c r="AC170" s="20">
        <f t="shared" si="19"/>
        <v>138000</v>
      </c>
      <c r="AD170" s="20">
        <v>0</v>
      </c>
      <c r="AE170" s="20">
        <v>0</v>
      </c>
      <c r="AF170" s="20">
        <f t="shared" si="20"/>
        <v>0</v>
      </c>
      <c r="AG170" s="20">
        <v>0</v>
      </c>
      <c r="AH170" s="36">
        <v>0</v>
      </c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ht="14.1" hidden="1" customHeight="1" x14ac:dyDescent="0.3">
      <c r="A171">
        <v>4500</v>
      </c>
      <c r="B171">
        <v>5000</v>
      </c>
      <c r="C171">
        <v>0</v>
      </c>
      <c r="D171">
        <v>5000</v>
      </c>
      <c r="E171">
        <v>2400</v>
      </c>
      <c r="F171">
        <v>1500</v>
      </c>
      <c r="G171">
        <v>1650</v>
      </c>
      <c r="H171">
        <v>0</v>
      </c>
      <c r="I171">
        <v>0</v>
      </c>
      <c r="J171">
        <v>0</v>
      </c>
      <c r="K171">
        <v>2500</v>
      </c>
      <c r="L171">
        <v>2500</v>
      </c>
      <c r="M171">
        <v>1000</v>
      </c>
      <c r="N171">
        <v>5000</v>
      </c>
      <c r="O171">
        <v>0</v>
      </c>
      <c r="P171">
        <v>0</v>
      </c>
      <c r="Q171">
        <v>0</v>
      </c>
      <c r="R171">
        <v>0</v>
      </c>
      <c r="S171">
        <v>179702331</v>
      </c>
      <c r="T171" s="19">
        <f t="shared" si="15"/>
        <v>360450</v>
      </c>
      <c r="U171" s="20">
        <f t="shared" si="16"/>
        <v>31050</v>
      </c>
      <c r="V171">
        <v>22</v>
      </c>
      <c r="W171" s="64">
        <f t="shared" si="21"/>
        <v>147000</v>
      </c>
      <c r="X171" s="20">
        <v>18000</v>
      </c>
      <c r="Y171" s="64">
        <f t="shared" si="17"/>
        <v>165000</v>
      </c>
      <c r="Z171">
        <v>23</v>
      </c>
      <c r="AA171" s="20">
        <f t="shared" si="18"/>
        <v>150000</v>
      </c>
      <c r="AB171" s="20">
        <v>14400</v>
      </c>
      <c r="AC171" s="20">
        <f t="shared" si="19"/>
        <v>164400</v>
      </c>
      <c r="AD171" s="20">
        <v>0</v>
      </c>
      <c r="AE171" s="20">
        <v>0</v>
      </c>
      <c r="AF171" s="20">
        <f t="shared" si="20"/>
        <v>0</v>
      </c>
      <c r="AG171" s="20">
        <v>0</v>
      </c>
      <c r="AH171" s="36">
        <v>0</v>
      </c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ht="14.1" hidden="1" customHeight="1" x14ac:dyDescent="0.3">
      <c r="A172">
        <v>4500</v>
      </c>
      <c r="B172">
        <v>5000</v>
      </c>
      <c r="C172">
        <v>0</v>
      </c>
      <c r="D172">
        <v>5000</v>
      </c>
      <c r="E172">
        <v>2400</v>
      </c>
      <c r="F172">
        <v>2000</v>
      </c>
      <c r="G172">
        <v>1650</v>
      </c>
      <c r="H172">
        <v>0</v>
      </c>
      <c r="I172">
        <v>0</v>
      </c>
      <c r="J172">
        <v>0</v>
      </c>
      <c r="K172">
        <v>2500</v>
      </c>
      <c r="L172">
        <v>2500</v>
      </c>
      <c r="M172">
        <v>1000</v>
      </c>
      <c r="N172">
        <v>5000</v>
      </c>
      <c r="O172">
        <v>0</v>
      </c>
      <c r="P172">
        <v>0</v>
      </c>
      <c r="Q172">
        <v>0</v>
      </c>
      <c r="R172">
        <v>0</v>
      </c>
      <c r="S172">
        <v>161826651</v>
      </c>
      <c r="T172" s="19">
        <f t="shared" si="15"/>
        <v>334550</v>
      </c>
      <c r="U172" s="20">
        <f t="shared" si="16"/>
        <v>31550</v>
      </c>
      <c r="V172">
        <v>22</v>
      </c>
      <c r="W172" s="64">
        <f t="shared" si="21"/>
        <v>147000</v>
      </c>
      <c r="X172" s="20"/>
      <c r="Y172" s="64">
        <f t="shared" si="17"/>
        <v>147000</v>
      </c>
      <c r="Z172">
        <v>24</v>
      </c>
      <c r="AA172" s="20">
        <f t="shared" si="18"/>
        <v>156000</v>
      </c>
      <c r="AB172" s="20"/>
      <c r="AC172" s="20">
        <f t="shared" si="19"/>
        <v>156000</v>
      </c>
      <c r="AD172" s="20">
        <v>0</v>
      </c>
      <c r="AE172" s="20">
        <v>0</v>
      </c>
      <c r="AF172" s="20">
        <f t="shared" si="20"/>
        <v>0</v>
      </c>
      <c r="AG172" s="20">
        <v>0</v>
      </c>
      <c r="AH172" s="36">
        <v>0</v>
      </c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ht="14.1" hidden="1" customHeight="1" x14ac:dyDescent="0.3">
      <c r="A173">
        <v>4000</v>
      </c>
      <c r="B173">
        <v>4000</v>
      </c>
      <c r="C173">
        <v>0</v>
      </c>
      <c r="D173">
        <v>6000</v>
      </c>
      <c r="E173">
        <v>0</v>
      </c>
      <c r="F173">
        <v>2000</v>
      </c>
      <c r="G173">
        <v>1450</v>
      </c>
      <c r="H173">
        <v>0</v>
      </c>
      <c r="I173">
        <v>0</v>
      </c>
      <c r="J173">
        <v>0</v>
      </c>
      <c r="K173">
        <v>2500</v>
      </c>
      <c r="L173">
        <v>2500</v>
      </c>
      <c r="M173">
        <v>1000</v>
      </c>
      <c r="N173">
        <v>5000</v>
      </c>
      <c r="O173">
        <v>0</v>
      </c>
      <c r="P173">
        <v>0</v>
      </c>
      <c r="Q173">
        <v>0</v>
      </c>
      <c r="R173">
        <v>0</v>
      </c>
      <c r="S173">
        <v>68702866</v>
      </c>
      <c r="T173" s="19">
        <f t="shared" si="15"/>
        <v>229450</v>
      </c>
      <c r="U173" s="20">
        <f t="shared" si="16"/>
        <v>28450</v>
      </c>
      <c r="V173">
        <v>18</v>
      </c>
      <c r="W173" s="64">
        <f t="shared" si="21"/>
        <v>123000</v>
      </c>
      <c r="X173" s="20"/>
      <c r="Y173" s="64">
        <f t="shared" si="17"/>
        <v>123000</v>
      </c>
      <c r="Z173">
        <v>11</v>
      </c>
      <c r="AA173" s="20">
        <f t="shared" si="18"/>
        <v>78000</v>
      </c>
      <c r="AB173" s="20"/>
      <c r="AC173" s="20">
        <f t="shared" si="19"/>
        <v>78000</v>
      </c>
      <c r="AD173" s="20">
        <v>0</v>
      </c>
      <c r="AE173" s="20">
        <v>0</v>
      </c>
      <c r="AF173" s="20">
        <f t="shared" si="20"/>
        <v>0</v>
      </c>
      <c r="AG173" s="20">
        <v>0</v>
      </c>
      <c r="AH173" s="36">
        <v>0</v>
      </c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ht="14.1" hidden="1" customHeight="1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139849842</v>
      </c>
      <c r="T174" s="19">
        <f t="shared" si="15"/>
        <v>261000</v>
      </c>
      <c r="U174" s="20">
        <f t="shared" si="16"/>
        <v>0</v>
      </c>
      <c r="V174">
        <v>23</v>
      </c>
      <c r="W174" s="64">
        <f t="shared" si="21"/>
        <v>153000</v>
      </c>
      <c r="X174" s="20"/>
      <c r="Y174" s="64">
        <f t="shared" si="17"/>
        <v>153000</v>
      </c>
      <c r="Z174">
        <v>16</v>
      </c>
      <c r="AA174" s="20">
        <f t="shared" si="18"/>
        <v>108000</v>
      </c>
      <c r="AB174" s="20"/>
      <c r="AC174" s="20">
        <f t="shared" si="19"/>
        <v>108000</v>
      </c>
      <c r="AD174" s="20">
        <v>0</v>
      </c>
      <c r="AE174" s="20">
        <v>0</v>
      </c>
      <c r="AF174" s="20">
        <f t="shared" si="20"/>
        <v>0</v>
      </c>
      <c r="AG174" s="20">
        <v>0</v>
      </c>
      <c r="AH174" s="36">
        <v>0</v>
      </c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ht="14.1" hidden="1" customHeight="1" x14ac:dyDescent="0.3">
      <c r="A175">
        <v>4000</v>
      </c>
      <c r="B175">
        <v>0</v>
      </c>
      <c r="C175">
        <v>0</v>
      </c>
      <c r="D175">
        <v>6000</v>
      </c>
      <c r="E175">
        <v>0</v>
      </c>
      <c r="F175">
        <v>1000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1000</v>
      </c>
      <c r="N175">
        <v>5000</v>
      </c>
      <c r="O175">
        <v>0</v>
      </c>
      <c r="P175">
        <v>0</v>
      </c>
      <c r="Q175">
        <v>0</v>
      </c>
      <c r="R175">
        <v>0</v>
      </c>
      <c r="S175">
        <v>171643704</v>
      </c>
      <c r="T175" s="19">
        <f t="shared" si="15"/>
        <v>308000</v>
      </c>
      <c r="U175" s="20">
        <f t="shared" si="16"/>
        <v>17000</v>
      </c>
      <c r="V175">
        <v>18</v>
      </c>
      <c r="W175" s="64">
        <f t="shared" si="21"/>
        <v>123000</v>
      </c>
      <c r="X175" s="20">
        <v>18000</v>
      </c>
      <c r="Y175" s="64">
        <f t="shared" si="17"/>
        <v>141000</v>
      </c>
      <c r="Z175">
        <v>23</v>
      </c>
      <c r="AA175" s="20">
        <f t="shared" si="18"/>
        <v>150000</v>
      </c>
      <c r="AB175" s="20"/>
      <c r="AC175" s="20">
        <f t="shared" si="19"/>
        <v>150000</v>
      </c>
      <c r="AD175" s="20">
        <v>0</v>
      </c>
      <c r="AE175" s="20">
        <v>0</v>
      </c>
      <c r="AF175" s="20">
        <f t="shared" si="20"/>
        <v>0</v>
      </c>
      <c r="AG175" s="20">
        <v>0</v>
      </c>
      <c r="AH175" s="36">
        <v>0</v>
      </c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ht="14.1" hidden="1" customHeight="1" x14ac:dyDescent="0.3">
      <c r="A176">
        <v>4500</v>
      </c>
      <c r="B176">
        <v>5000</v>
      </c>
      <c r="C176">
        <v>0</v>
      </c>
      <c r="D176">
        <v>5000</v>
      </c>
      <c r="E176">
        <v>2400</v>
      </c>
      <c r="F176">
        <v>3000</v>
      </c>
      <c r="G176">
        <v>1550</v>
      </c>
      <c r="H176">
        <v>0</v>
      </c>
      <c r="I176">
        <v>0</v>
      </c>
      <c r="J176">
        <v>0</v>
      </c>
      <c r="K176">
        <v>2500</v>
      </c>
      <c r="L176">
        <v>2500</v>
      </c>
      <c r="M176">
        <v>1000</v>
      </c>
      <c r="N176">
        <v>5000</v>
      </c>
      <c r="O176">
        <v>0</v>
      </c>
      <c r="P176">
        <v>0</v>
      </c>
      <c r="Q176">
        <v>0</v>
      </c>
      <c r="R176">
        <v>0</v>
      </c>
      <c r="S176">
        <v>200642266</v>
      </c>
      <c r="T176" s="19">
        <f t="shared" si="15"/>
        <v>391850</v>
      </c>
      <c r="U176" s="20">
        <f t="shared" si="16"/>
        <v>32450</v>
      </c>
      <c r="V176">
        <v>26</v>
      </c>
      <c r="W176" s="64">
        <f t="shared" si="21"/>
        <v>171000</v>
      </c>
      <c r="X176" s="20">
        <v>14400</v>
      </c>
      <c r="Y176" s="64">
        <f t="shared" si="17"/>
        <v>185400</v>
      </c>
      <c r="Z176">
        <v>27</v>
      </c>
      <c r="AA176" s="20">
        <f t="shared" si="18"/>
        <v>174000</v>
      </c>
      <c r="AB176" s="20"/>
      <c r="AC176" s="20">
        <f t="shared" si="19"/>
        <v>174000</v>
      </c>
      <c r="AD176" s="20">
        <v>0</v>
      </c>
      <c r="AE176" s="20">
        <v>0</v>
      </c>
      <c r="AF176" s="20">
        <f t="shared" si="20"/>
        <v>0</v>
      </c>
      <c r="AG176" s="20">
        <v>0</v>
      </c>
      <c r="AH176" s="36">
        <v>0</v>
      </c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ht="14.1" hidden="1" customHeight="1" x14ac:dyDescent="0.3">
      <c r="A177">
        <v>4500</v>
      </c>
      <c r="B177">
        <v>5000</v>
      </c>
      <c r="C177">
        <v>0</v>
      </c>
      <c r="D177">
        <v>4000</v>
      </c>
      <c r="E177">
        <v>2400</v>
      </c>
      <c r="F177">
        <v>2000</v>
      </c>
      <c r="G177">
        <v>1550</v>
      </c>
      <c r="H177">
        <v>0</v>
      </c>
      <c r="I177">
        <v>0</v>
      </c>
      <c r="J177">
        <v>0</v>
      </c>
      <c r="K177">
        <v>2500</v>
      </c>
      <c r="L177">
        <v>2500</v>
      </c>
      <c r="M177">
        <v>1000</v>
      </c>
      <c r="N177">
        <v>5000</v>
      </c>
      <c r="O177">
        <v>0</v>
      </c>
      <c r="P177">
        <v>0</v>
      </c>
      <c r="Q177">
        <v>0</v>
      </c>
      <c r="R177">
        <v>0</v>
      </c>
      <c r="S177">
        <v>200648262</v>
      </c>
      <c r="T177" s="19">
        <f t="shared" si="15"/>
        <v>320950</v>
      </c>
      <c r="U177" s="20">
        <f t="shared" si="16"/>
        <v>30450</v>
      </c>
      <c r="V177">
        <v>18</v>
      </c>
      <c r="W177" s="64">
        <f t="shared" si="21"/>
        <v>123000</v>
      </c>
      <c r="X177" s="20">
        <v>13500</v>
      </c>
      <c r="Y177" s="64">
        <f t="shared" si="17"/>
        <v>136500</v>
      </c>
      <c r="Z177">
        <v>22</v>
      </c>
      <c r="AA177" s="20">
        <f t="shared" si="18"/>
        <v>144000</v>
      </c>
      <c r="AB177" s="20">
        <v>10000</v>
      </c>
      <c r="AC177" s="20">
        <f t="shared" si="19"/>
        <v>154000</v>
      </c>
      <c r="AD177" s="20">
        <v>0</v>
      </c>
      <c r="AE177" s="20">
        <v>0</v>
      </c>
      <c r="AF177" s="20">
        <f t="shared" si="20"/>
        <v>0</v>
      </c>
      <c r="AG177" s="20">
        <v>0</v>
      </c>
      <c r="AH177" s="36">
        <v>0</v>
      </c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ht="14.1" hidden="1" customHeight="1" x14ac:dyDescent="0.3">
      <c r="A178">
        <v>0</v>
      </c>
      <c r="B178">
        <v>0</v>
      </c>
      <c r="C178">
        <v>0</v>
      </c>
      <c r="D178">
        <v>4000</v>
      </c>
      <c r="E178">
        <v>1075</v>
      </c>
      <c r="F178">
        <v>2000</v>
      </c>
      <c r="G178">
        <v>1650</v>
      </c>
      <c r="H178">
        <v>0</v>
      </c>
      <c r="I178">
        <v>0</v>
      </c>
      <c r="J178">
        <v>0</v>
      </c>
      <c r="K178">
        <v>2500</v>
      </c>
      <c r="L178">
        <v>2500</v>
      </c>
      <c r="M178">
        <v>1000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160668596</v>
      </c>
      <c r="T178" s="19">
        <f t="shared" si="15"/>
        <v>335725</v>
      </c>
      <c r="U178" s="20">
        <f t="shared" si="16"/>
        <v>14725</v>
      </c>
      <c r="V178">
        <v>25</v>
      </c>
      <c r="W178" s="64">
        <f t="shared" si="21"/>
        <v>165000</v>
      </c>
      <c r="X178" s="20"/>
      <c r="Y178" s="64">
        <f t="shared" si="17"/>
        <v>165000</v>
      </c>
      <c r="Z178">
        <v>24</v>
      </c>
      <c r="AA178" s="20">
        <f t="shared" si="18"/>
        <v>156000</v>
      </c>
      <c r="AB178" s="20"/>
      <c r="AC178" s="20">
        <f t="shared" si="19"/>
        <v>156000</v>
      </c>
      <c r="AD178" s="20">
        <v>0</v>
      </c>
      <c r="AE178" s="20">
        <v>0</v>
      </c>
      <c r="AF178" s="20">
        <f t="shared" si="20"/>
        <v>0</v>
      </c>
      <c r="AG178" s="20">
        <v>0</v>
      </c>
      <c r="AH178" s="36">
        <v>0</v>
      </c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ht="14.1" hidden="1" customHeight="1" x14ac:dyDescent="0.3">
      <c r="A179">
        <v>0</v>
      </c>
      <c r="B179">
        <v>4000</v>
      </c>
      <c r="C179">
        <v>0</v>
      </c>
      <c r="D179">
        <v>4000</v>
      </c>
      <c r="E179">
        <v>0</v>
      </c>
      <c r="F179">
        <v>1500</v>
      </c>
      <c r="G179">
        <v>1550</v>
      </c>
      <c r="H179">
        <v>0</v>
      </c>
      <c r="I179">
        <v>0</v>
      </c>
      <c r="J179">
        <v>0</v>
      </c>
      <c r="K179">
        <v>2500</v>
      </c>
      <c r="L179">
        <v>2500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170640716</v>
      </c>
      <c r="T179" s="19">
        <f t="shared" si="15"/>
        <v>169050</v>
      </c>
      <c r="U179" s="20">
        <f t="shared" si="16"/>
        <v>16050</v>
      </c>
      <c r="V179">
        <v>23</v>
      </c>
      <c r="W179" s="64">
        <f t="shared" si="21"/>
        <v>153000</v>
      </c>
      <c r="X179" s="20"/>
      <c r="Y179" s="64">
        <f t="shared" si="17"/>
        <v>153000</v>
      </c>
      <c r="Z179"/>
      <c r="AA179" s="20"/>
      <c r="AB179" s="20"/>
      <c r="AC179" s="20"/>
      <c r="AD179" s="20">
        <v>0</v>
      </c>
      <c r="AE179" s="20">
        <v>0</v>
      </c>
      <c r="AF179" s="20">
        <f t="shared" si="20"/>
        <v>0</v>
      </c>
      <c r="AG179" s="20">
        <v>0</v>
      </c>
      <c r="AH179" s="36">
        <v>0</v>
      </c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ht="14.1" hidden="1" customHeight="1" x14ac:dyDescent="0.3">
      <c r="A180">
        <v>0</v>
      </c>
      <c r="B180">
        <v>5000</v>
      </c>
      <c r="C180">
        <v>0</v>
      </c>
      <c r="D180">
        <v>6000</v>
      </c>
      <c r="E180">
        <v>0</v>
      </c>
      <c r="F180">
        <v>1000</v>
      </c>
      <c r="G180">
        <v>1450</v>
      </c>
      <c r="H180">
        <v>0</v>
      </c>
      <c r="I180">
        <v>0</v>
      </c>
      <c r="J180">
        <v>0</v>
      </c>
      <c r="K180">
        <v>0</v>
      </c>
      <c r="L180">
        <v>2500</v>
      </c>
      <c r="M180">
        <v>1000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187661945</v>
      </c>
      <c r="T180" s="19">
        <f t="shared" si="15"/>
        <v>282150</v>
      </c>
      <c r="U180" s="20">
        <f t="shared" si="16"/>
        <v>16950</v>
      </c>
      <c r="V180">
        <v>20</v>
      </c>
      <c r="W180" s="64">
        <f t="shared" si="21"/>
        <v>135000</v>
      </c>
      <c r="X180" s="20"/>
      <c r="Y180" s="64">
        <f t="shared" si="17"/>
        <v>135000</v>
      </c>
      <c r="Z180">
        <v>17</v>
      </c>
      <c r="AA180" s="20">
        <f t="shared" si="18"/>
        <v>114000</v>
      </c>
      <c r="AB180" s="20">
        <v>16200</v>
      </c>
      <c r="AC180" s="20">
        <f t="shared" si="19"/>
        <v>130200</v>
      </c>
      <c r="AD180" s="20">
        <v>0</v>
      </c>
      <c r="AE180" s="20">
        <v>0</v>
      </c>
      <c r="AF180" s="20">
        <f t="shared" si="20"/>
        <v>0</v>
      </c>
      <c r="AG180" s="20">
        <v>0</v>
      </c>
      <c r="AH180" s="36">
        <v>0</v>
      </c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ht="14.1" hidden="1" customHeight="1" x14ac:dyDescent="0.3">
      <c r="A181">
        <v>4000</v>
      </c>
      <c r="B181">
        <v>0</v>
      </c>
      <c r="C181">
        <v>0</v>
      </c>
      <c r="D181">
        <v>3000</v>
      </c>
      <c r="E181">
        <v>1075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2500</v>
      </c>
      <c r="L181">
        <v>2500</v>
      </c>
      <c r="M181">
        <v>1000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383928080</v>
      </c>
      <c r="T181" s="19">
        <f t="shared" si="15"/>
        <v>319475</v>
      </c>
      <c r="U181" s="20">
        <f t="shared" si="16"/>
        <v>14075</v>
      </c>
      <c r="V181">
        <v>22</v>
      </c>
      <c r="W181" s="64">
        <f t="shared" si="21"/>
        <v>147000</v>
      </c>
      <c r="X181" s="20">
        <v>14400</v>
      </c>
      <c r="Y181" s="64">
        <f t="shared" si="17"/>
        <v>161400</v>
      </c>
      <c r="Z181">
        <v>19</v>
      </c>
      <c r="AA181" s="20">
        <f t="shared" si="18"/>
        <v>126000</v>
      </c>
      <c r="AB181" s="20">
        <v>18000</v>
      </c>
      <c r="AC181" s="20">
        <f t="shared" si="19"/>
        <v>144000</v>
      </c>
      <c r="AD181" s="20">
        <v>0</v>
      </c>
      <c r="AE181" s="20">
        <v>0</v>
      </c>
      <c r="AF181" s="20">
        <f t="shared" si="20"/>
        <v>0</v>
      </c>
      <c r="AG181" s="20">
        <v>0</v>
      </c>
      <c r="AH181" s="36">
        <v>0</v>
      </c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ht="14.1" hidden="1" customHeight="1" x14ac:dyDescent="0.3">
      <c r="A182">
        <v>4500</v>
      </c>
      <c r="B182">
        <v>4000</v>
      </c>
      <c r="C182">
        <v>0</v>
      </c>
      <c r="D182">
        <v>4000</v>
      </c>
      <c r="E182">
        <v>2400</v>
      </c>
      <c r="F182">
        <v>1000</v>
      </c>
      <c r="G182">
        <v>1450</v>
      </c>
      <c r="H182">
        <v>0</v>
      </c>
      <c r="I182">
        <v>0</v>
      </c>
      <c r="J182">
        <v>0</v>
      </c>
      <c r="K182">
        <v>2500</v>
      </c>
      <c r="L182">
        <v>2500</v>
      </c>
      <c r="M182">
        <v>1000</v>
      </c>
      <c r="N182">
        <v>5000</v>
      </c>
      <c r="O182">
        <v>0</v>
      </c>
      <c r="P182">
        <v>0</v>
      </c>
      <c r="Q182">
        <v>0</v>
      </c>
      <c r="R182">
        <v>0</v>
      </c>
      <c r="S182">
        <v>157763586</v>
      </c>
      <c r="T182" s="19">
        <f t="shared" si="15"/>
        <v>343350</v>
      </c>
      <c r="U182" s="20">
        <f t="shared" si="16"/>
        <v>28350</v>
      </c>
      <c r="V182">
        <v>22</v>
      </c>
      <c r="W182" s="64">
        <f t="shared" si="21"/>
        <v>147000</v>
      </c>
      <c r="X182" s="20">
        <v>18000</v>
      </c>
      <c r="Y182" s="64">
        <f t="shared" si="17"/>
        <v>165000</v>
      </c>
      <c r="Z182">
        <v>20</v>
      </c>
      <c r="AA182" s="20">
        <f t="shared" si="18"/>
        <v>132000</v>
      </c>
      <c r="AB182" s="20">
        <v>18000</v>
      </c>
      <c r="AC182" s="20">
        <f t="shared" si="19"/>
        <v>150000</v>
      </c>
      <c r="AD182" s="20">
        <v>0</v>
      </c>
      <c r="AE182" s="20">
        <v>0</v>
      </c>
      <c r="AF182" s="20">
        <f t="shared" si="20"/>
        <v>0</v>
      </c>
      <c r="AG182" s="20">
        <v>0</v>
      </c>
      <c r="AH182" s="36">
        <v>0</v>
      </c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ht="14.1" hidden="1" customHeight="1" x14ac:dyDescent="0.3">
      <c r="A183">
        <v>4000</v>
      </c>
      <c r="B183">
        <v>0</v>
      </c>
      <c r="C183">
        <v>0</v>
      </c>
      <c r="D183">
        <v>4000</v>
      </c>
      <c r="E183">
        <v>2400</v>
      </c>
      <c r="F183">
        <v>1500</v>
      </c>
      <c r="G183">
        <v>1450</v>
      </c>
      <c r="H183">
        <v>0</v>
      </c>
      <c r="I183">
        <v>0</v>
      </c>
      <c r="J183">
        <v>0</v>
      </c>
      <c r="K183">
        <v>2500</v>
      </c>
      <c r="L183">
        <v>2500</v>
      </c>
      <c r="M183">
        <v>1000</v>
      </c>
      <c r="N183">
        <v>5000</v>
      </c>
      <c r="O183">
        <v>0</v>
      </c>
      <c r="P183">
        <v>0</v>
      </c>
      <c r="Q183">
        <v>0</v>
      </c>
      <c r="R183">
        <v>0</v>
      </c>
      <c r="S183">
        <v>221822168</v>
      </c>
      <c r="T183" s="19">
        <f t="shared" si="15"/>
        <v>341750</v>
      </c>
      <c r="U183" s="20">
        <f t="shared" si="16"/>
        <v>24350</v>
      </c>
      <c r="V183">
        <v>24</v>
      </c>
      <c r="W183" s="64">
        <f t="shared" si="21"/>
        <v>159000</v>
      </c>
      <c r="X183" s="20">
        <v>16200</v>
      </c>
      <c r="Y183" s="64">
        <f t="shared" si="17"/>
        <v>175200</v>
      </c>
      <c r="Z183">
        <v>19</v>
      </c>
      <c r="AA183" s="20">
        <f t="shared" si="18"/>
        <v>126000</v>
      </c>
      <c r="AB183" s="20">
        <v>16200</v>
      </c>
      <c r="AC183" s="20">
        <f t="shared" si="19"/>
        <v>142200</v>
      </c>
      <c r="AD183" s="20">
        <v>0</v>
      </c>
      <c r="AE183" s="20">
        <v>0</v>
      </c>
      <c r="AF183" s="20">
        <f t="shared" si="20"/>
        <v>0</v>
      </c>
      <c r="AG183" s="20">
        <v>0</v>
      </c>
      <c r="AH183" s="36">
        <v>0</v>
      </c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ht="14.1" hidden="1" customHeight="1" x14ac:dyDescent="0.3">
      <c r="A184">
        <v>5000</v>
      </c>
      <c r="B184">
        <v>5000</v>
      </c>
      <c r="C184">
        <v>0</v>
      </c>
      <c r="D184">
        <v>5000</v>
      </c>
      <c r="E184">
        <v>2400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2500</v>
      </c>
      <c r="L184">
        <v>2500</v>
      </c>
      <c r="M184">
        <v>1000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211803329</v>
      </c>
      <c r="T184" s="19">
        <f t="shared" si="15"/>
        <v>344400</v>
      </c>
      <c r="U184" s="20">
        <f t="shared" si="16"/>
        <v>23400</v>
      </c>
      <c r="V184">
        <v>24</v>
      </c>
      <c r="W184" s="64">
        <f t="shared" si="21"/>
        <v>159000</v>
      </c>
      <c r="X184" s="20"/>
      <c r="Y184" s="64">
        <f t="shared" si="17"/>
        <v>159000</v>
      </c>
      <c r="Z184">
        <v>25</v>
      </c>
      <c r="AA184" s="20">
        <f t="shared" si="18"/>
        <v>162000</v>
      </c>
      <c r="AB184" s="20"/>
      <c r="AC184" s="20">
        <f t="shared" si="19"/>
        <v>162000</v>
      </c>
      <c r="AD184" s="20">
        <v>0</v>
      </c>
      <c r="AE184" s="20">
        <v>0</v>
      </c>
      <c r="AF184" s="20">
        <f t="shared" si="20"/>
        <v>0</v>
      </c>
      <c r="AG184" s="20">
        <v>0</v>
      </c>
      <c r="AH184" s="36">
        <v>0</v>
      </c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ht="14.1" hidden="1" customHeight="1" x14ac:dyDescent="0.3">
      <c r="A185">
        <v>4500</v>
      </c>
      <c r="B185">
        <v>5000</v>
      </c>
      <c r="C185">
        <v>0</v>
      </c>
      <c r="D185">
        <v>6000</v>
      </c>
      <c r="E185">
        <v>2400</v>
      </c>
      <c r="F185">
        <v>1000</v>
      </c>
      <c r="G185">
        <v>650</v>
      </c>
      <c r="H185">
        <v>0</v>
      </c>
      <c r="I185">
        <v>0</v>
      </c>
      <c r="J185">
        <v>0</v>
      </c>
      <c r="K185">
        <v>2500</v>
      </c>
      <c r="L185">
        <v>2500</v>
      </c>
      <c r="M185">
        <v>1000</v>
      </c>
      <c r="N185">
        <v>5000</v>
      </c>
      <c r="O185">
        <v>0</v>
      </c>
      <c r="P185">
        <v>0</v>
      </c>
      <c r="Q185">
        <v>0</v>
      </c>
      <c r="R185">
        <v>0</v>
      </c>
      <c r="S185">
        <v>212274674</v>
      </c>
      <c r="T185" s="19">
        <f t="shared" si="15"/>
        <v>393550</v>
      </c>
      <c r="U185" s="20">
        <f t="shared" si="16"/>
        <v>30550</v>
      </c>
      <c r="V185">
        <v>28</v>
      </c>
      <c r="W185" s="64">
        <f t="shared" si="21"/>
        <v>183000</v>
      </c>
      <c r="X185" s="20"/>
      <c r="Y185" s="64">
        <f t="shared" si="17"/>
        <v>183000</v>
      </c>
      <c r="Z185">
        <v>25</v>
      </c>
      <c r="AA185" s="20">
        <f t="shared" si="18"/>
        <v>162000</v>
      </c>
      <c r="AB185" s="20">
        <v>18000</v>
      </c>
      <c r="AC185" s="20">
        <f t="shared" si="19"/>
        <v>180000</v>
      </c>
      <c r="AD185" s="20">
        <v>0</v>
      </c>
      <c r="AE185" s="20">
        <v>0</v>
      </c>
      <c r="AF185" s="20">
        <f t="shared" si="20"/>
        <v>0</v>
      </c>
      <c r="AG185" s="20">
        <v>0</v>
      </c>
      <c r="AH185" s="36">
        <v>0</v>
      </c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ht="14.1" hidden="1" customHeight="1" x14ac:dyDescent="0.3">
      <c r="A186">
        <v>4500</v>
      </c>
      <c r="B186">
        <v>5000</v>
      </c>
      <c r="C186">
        <v>0</v>
      </c>
      <c r="D186">
        <v>6000</v>
      </c>
      <c r="E186">
        <v>1075</v>
      </c>
      <c r="F186">
        <v>1500</v>
      </c>
      <c r="G186">
        <v>1650</v>
      </c>
      <c r="H186">
        <v>0</v>
      </c>
      <c r="I186">
        <v>0</v>
      </c>
      <c r="J186">
        <v>0</v>
      </c>
      <c r="K186">
        <v>2500</v>
      </c>
      <c r="L186">
        <v>2500</v>
      </c>
      <c r="M186">
        <v>1000</v>
      </c>
      <c r="N186">
        <v>5000</v>
      </c>
      <c r="O186">
        <v>0</v>
      </c>
      <c r="P186">
        <v>0</v>
      </c>
      <c r="Q186">
        <v>0</v>
      </c>
      <c r="R186">
        <v>0</v>
      </c>
      <c r="S186">
        <v>132724379</v>
      </c>
      <c r="T186" s="19">
        <f t="shared" si="15"/>
        <v>307925</v>
      </c>
      <c r="U186" s="20">
        <f t="shared" si="16"/>
        <v>30725</v>
      </c>
      <c r="V186">
        <v>20</v>
      </c>
      <c r="W186" s="64">
        <f t="shared" si="21"/>
        <v>135000</v>
      </c>
      <c r="X186" s="20"/>
      <c r="Y186" s="64">
        <f t="shared" si="17"/>
        <v>135000</v>
      </c>
      <c r="Z186">
        <v>19</v>
      </c>
      <c r="AA186" s="20">
        <f t="shared" si="18"/>
        <v>126000</v>
      </c>
      <c r="AB186" s="20">
        <v>16200</v>
      </c>
      <c r="AC186" s="20">
        <f t="shared" si="19"/>
        <v>142200</v>
      </c>
      <c r="AD186" s="20">
        <v>0</v>
      </c>
      <c r="AE186" s="20">
        <v>0</v>
      </c>
      <c r="AF186" s="20">
        <f t="shared" si="20"/>
        <v>0</v>
      </c>
      <c r="AG186" s="20">
        <v>0</v>
      </c>
      <c r="AH186" s="36">
        <v>0</v>
      </c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ht="14.1" hidden="1" customHeight="1" x14ac:dyDescent="0.3">
      <c r="A187">
        <v>4500</v>
      </c>
      <c r="B187">
        <v>3500</v>
      </c>
      <c r="C187">
        <v>0</v>
      </c>
      <c r="D187">
        <v>3000</v>
      </c>
      <c r="E187">
        <v>2400</v>
      </c>
      <c r="F187">
        <v>0</v>
      </c>
      <c r="G187">
        <v>1650</v>
      </c>
      <c r="H187">
        <v>0</v>
      </c>
      <c r="I187">
        <v>0</v>
      </c>
      <c r="J187">
        <v>0</v>
      </c>
      <c r="K187">
        <v>2500</v>
      </c>
      <c r="L187">
        <v>2500</v>
      </c>
      <c r="M187">
        <v>1000</v>
      </c>
      <c r="N187">
        <v>5000</v>
      </c>
      <c r="O187">
        <v>0</v>
      </c>
      <c r="P187">
        <v>0</v>
      </c>
      <c r="Q187">
        <v>0</v>
      </c>
      <c r="R187">
        <v>0</v>
      </c>
      <c r="S187">
        <v>187702487</v>
      </c>
      <c r="T187" s="19">
        <f t="shared" si="15"/>
        <v>301450</v>
      </c>
      <c r="U187" s="20">
        <f t="shared" si="16"/>
        <v>26050</v>
      </c>
      <c r="V187">
        <v>23</v>
      </c>
      <c r="W187" s="64">
        <f t="shared" si="21"/>
        <v>153000</v>
      </c>
      <c r="X187" s="20">
        <v>14400</v>
      </c>
      <c r="Y187" s="64">
        <f t="shared" si="17"/>
        <v>167400</v>
      </c>
      <c r="Z187">
        <v>16</v>
      </c>
      <c r="AA187" s="20">
        <f t="shared" si="18"/>
        <v>108000</v>
      </c>
      <c r="AB187" s="20" t="s">
        <v>44</v>
      </c>
      <c r="AC187" s="20">
        <f t="shared" si="19"/>
        <v>108000</v>
      </c>
      <c r="AD187" s="20">
        <v>0</v>
      </c>
      <c r="AE187" s="20">
        <v>0</v>
      </c>
      <c r="AF187" s="20">
        <f t="shared" si="20"/>
        <v>0</v>
      </c>
      <c r="AG187" s="20">
        <v>0</v>
      </c>
      <c r="AH187" s="36">
        <v>0</v>
      </c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ht="14.1" hidden="1" customHeight="1" x14ac:dyDescent="0.3">
      <c r="A188">
        <v>5000</v>
      </c>
      <c r="B188">
        <v>5000</v>
      </c>
      <c r="C188">
        <v>0</v>
      </c>
      <c r="D188">
        <v>6000</v>
      </c>
      <c r="E188">
        <v>1075</v>
      </c>
      <c r="F188">
        <v>2500</v>
      </c>
      <c r="G188">
        <v>1650</v>
      </c>
      <c r="H188">
        <v>0</v>
      </c>
      <c r="I188">
        <v>0</v>
      </c>
      <c r="J188">
        <v>0</v>
      </c>
      <c r="K188">
        <v>2500</v>
      </c>
      <c r="L188">
        <v>2500</v>
      </c>
      <c r="M188">
        <v>1000</v>
      </c>
      <c r="N188">
        <v>5000</v>
      </c>
      <c r="O188">
        <v>0</v>
      </c>
      <c r="P188">
        <v>0</v>
      </c>
      <c r="Q188">
        <v>0</v>
      </c>
      <c r="R188">
        <v>0</v>
      </c>
      <c r="S188">
        <v>170663891</v>
      </c>
      <c r="T188" s="19">
        <f t="shared" si="15"/>
        <v>335225</v>
      </c>
      <c r="U188" s="20">
        <f t="shared" si="16"/>
        <v>32225</v>
      </c>
      <c r="V188">
        <v>22</v>
      </c>
      <c r="W188" s="64">
        <f t="shared" si="21"/>
        <v>147000</v>
      </c>
      <c r="X188" s="20"/>
      <c r="Y188" s="64">
        <f t="shared" si="17"/>
        <v>147000</v>
      </c>
      <c r="Z188">
        <v>21</v>
      </c>
      <c r="AA188" s="20">
        <f t="shared" si="18"/>
        <v>138000</v>
      </c>
      <c r="AB188" s="20">
        <v>18000</v>
      </c>
      <c r="AC188" s="20">
        <f t="shared" si="19"/>
        <v>156000</v>
      </c>
      <c r="AD188" s="20">
        <v>0</v>
      </c>
      <c r="AE188" s="20">
        <v>0</v>
      </c>
      <c r="AF188" s="20">
        <f t="shared" si="20"/>
        <v>0</v>
      </c>
      <c r="AG188" s="20">
        <v>0</v>
      </c>
      <c r="AH188" s="36">
        <v>0</v>
      </c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ht="14.1" hidden="1" customHeight="1" x14ac:dyDescent="0.3">
      <c r="A189">
        <v>0</v>
      </c>
      <c r="B189">
        <v>0</v>
      </c>
      <c r="C189">
        <v>0</v>
      </c>
      <c r="D189">
        <v>6000</v>
      </c>
      <c r="E189">
        <v>2400</v>
      </c>
      <c r="F189">
        <v>2500</v>
      </c>
      <c r="G189">
        <v>1750</v>
      </c>
      <c r="H189">
        <v>0</v>
      </c>
      <c r="I189">
        <v>0</v>
      </c>
      <c r="J189">
        <v>0</v>
      </c>
      <c r="K189">
        <v>2500</v>
      </c>
      <c r="L189">
        <v>2500</v>
      </c>
      <c r="M189">
        <v>1000</v>
      </c>
      <c r="N189">
        <v>5000</v>
      </c>
      <c r="O189">
        <v>0</v>
      </c>
      <c r="P189">
        <v>0</v>
      </c>
      <c r="Q189">
        <v>0</v>
      </c>
      <c r="R189">
        <v>0</v>
      </c>
      <c r="S189">
        <v>207647735</v>
      </c>
      <c r="T189" s="19">
        <f t="shared" si="15"/>
        <v>386650</v>
      </c>
      <c r="U189" s="20">
        <f t="shared" si="16"/>
        <v>23650</v>
      </c>
      <c r="V189">
        <v>29</v>
      </c>
      <c r="W189" s="64">
        <f t="shared" si="21"/>
        <v>189000</v>
      </c>
      <c r="X189" s="20"/>
      <c r="Y189" s="64">
        <f t="shared" si="17"/>
        <v>189000</v>
      </c>
      <c r="Z189">
        <v>27</v>
      </c>
      <c r="AA189" s="20">
        <f t="shared" si="18"/>
        <v>174000</v>
      </c>
      <c r="AB189" s="20"/>
      <c r="AC189" s="20">
        <f t="shared" si="19"/>
        <v>174000</v>
      </c>
      <c r="AD189" s="20">
        <v>0</v>
      </c>
      <c r="AE189" s="20">
        <v>0</v>
      </c>
      <c r="AF189" s="20">
        <f t="shared" si="20"/>
        <v>0</v>
      </c>
      <c r="AG189" s="20">
        <v>0</v>
      </c>
      <c r="AH189" s="36">
        <v>0</v>
      </c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ht="14.1" hidden="1" customHeight="1" x14ac:dyDescent="0.3">
      <c r="A190">
        <v>0</v>
      </c>
      <c r="B190">
        <v>0</v>
      </c>
      <c r="C190">
        <v>0</v>
      </c>
      <c r="D190">
        <v>3000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2500</v>
      </c>
      <c r="L190">
        <v>2500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85706852</v>
      </c>
      <c r="T190" s="19">
        <f t="shared" si="15"/>
        <v>299000</v>
      </c>
      <c r="U190" s="20">
        <f t="shared" si="16"/>
        <v>8000</v>
      </c>
      <c r="V190">
        <v>22</v>
      </c>
      <c r="W190" s="64">
        <f t="shared" si="21"/>
        <v>147000</v>
      </c>
      <c r="X190" s="20"/>
      <c r="Y190" s="64">
        <f t="shared" si="17"/>
        <v>147000</v>
      </c>
      <c r="Z190">
        <v>19</v>
      </c>
      <c r="AA190" s="20">
        <f t="shared" si="18"/>
        <v>126000</v>
      </c>
      <c r="AB190" s="20">
        <v>18000</v>
      </c>
      <c r="AC190" s="20">
        <f t="shared" si="19"/>
        <v>144000</v>
      </c>
      <c r="AD190" s="20">
        <v>0</v>
      </c>
      <c r="AE190" s="20">
        <v>0</v>
      </c>
      <c r="AF190" s="20">
        <f t="shared" si="20"/>
        <v>0</v>
      </c>
      <c r="AG190" s="20">
        <v>0</v>
      </c>
      <c r="AH190" s="36">
        <v>0</v>
      </c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ht="14.1" hidden="1" customHeight="1" x14ac:dyDescent="0.3">
      <c r="A191">
        <v>4000</v>
      </c>
      <c r="B191">
        <v>0</v>
      </c>
      <c r="C191">
        <v>0</v>
      </c>
      <c r="D191">
        <v>4000</v>
      </c>
      <c r="E191">
        <v>1075</v>
      </c>
      <c r="F191">
        <v>1500</v>
      </c>
      <c r="G191">
        <v>1550</v>
      </c>
      <c r="H191">
        <v>0</v>
      </c>
      <c r="I191">
        <v>0</v>
      </c>
      <c r="J191">
        <v>0</v>
      </c>
      <c r="K191">
        <v>0</v>
      </c>
      <c r="L191">
        <v>2500</v>
      </c>
      <c r="M191">
        <v>1000</v>
      </c>
      <c r="N191">
        <v>5000</v>
      </c>
      <c r="O191">
        <v>0</v>
      </c>
      <c r="P191">
        <v>0</v>
      </c>
      <c r="Q191">
        <v>0</v>
      </c>
      <c r="R191">
        <v>0</v>
      </c>
      <c r="S191">
        <v>246534000</v>
      </c>
      <c r="T191" s="19">
        <f t="shared" si="15"/>
        <v>149625</v>
      </c>
      <c r="U191" s="20">
        <f t="shared" si="16"/>
        <v>20625</v>
      </c>
      <c r="V191">
        <v>19</v>
      </c>
      <c r="W191" s="64">
        <f t="shared" si="21"/>
        <v>129000</v>
      </c>
      <c r="X191" s="20"/>
      <c r="Y191" s="64">
        <f t="shared" si="17"/>
        <v>129000</v>
      </c>
      <c r="Z191"/>
      <c r="AA191" s="20"/>
      <c r="AB191" s="20"/>
      <c r="AC191" s="20"/>
      <c r="AD191" s="20">
        <v>0</v>
      </c>
      <c r="AE191" s="20">
        <v>0</v>
      </c>
      <c r="AF191" s="20">
        <f t="shared" si="20"/>
        <v>0</v>
      </c>
      <c r="AG191" s="20">
        <v>0</v>
      </c>
      <c r="AH191" s="36">
        <v>0</v>
      </c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ht="14.1" hidden="1" customHeight="1" x14ac:dyDescent="0.3">
      <c r="A192">
        <v>5000</v>
      </c>
      <c r="B192">
        <v>4500</v>
      </c>
      <c r="C192">
        <v>0</v>
      </c>
      <c r="D192">
        <v>5000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2500</v>
      </c>
      <c r="L192">
        <v>2500</v>
      </c>
      <c r="M192">
        <v>1000</v>
      </c>
      <c r="N192">
        <v>5000</v>
      </c>
      <c r="O192">
        <v>0</v>
      </c>
      <c r="P192">
        <v>0</v>
      </c>
      <c r="Q192">
        <v>0</v>
      </c>
      <c r="R192">
        <v>0</v>
      </c>
      <c r="S192">
        <v>187741009</v>
      </c>
      <c r="T192" s="19">
        <f t="shared" si="15"/>
        <v>310500</v>
      </c>
      <c r="U192" s="20">
        <f t="shared" si="16"/>
        <v>25500</v>
      </c>
      <c r="V192">
        <v>20</v>
      </c>
      <c r="W192" s="64">
        <f t="shared" si="21"/>
        <v>135000</v>
      </c>
      <c r="X192" s="20"/>
      <c r="Y192" s="64">
        <f t="shared" si="17"/>
        <v>135000</v>
      </c>
      <c r="Z192">
        <v>23</v>
      </c>
      <c r="AA192" s="20">
        <f t="shared" si="18"/>
        <v>150000</v>
      </c>
      <c r="AB192" s="20"/>
      <c r="AC192" s="20">
        <f t="shared" si="19"/>
        <v>150000</v>
      </c>
      <c r="AD192" s="20">
        <v>0</v>
      </c>
      <c r="AE192" s="20">
        <v>0</v>
      </c>
      <c r="AF192" s="20">
        <f t="shared" si="20"/>
        <v>0</v>
      </c>
      <c r="AG192" s="20">
        <v>0</v>
      </c>
      <c r="AH192" s="36">
        <v>0</v>
      </c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ht="14.1" hidden="1" customHeight="1" x14ac:dyDescent="0.3">
      <c r="A193">
        <v>3500</v>
      </c>
      <c r="B193">
        <v>4000</v>
      </c>
      <c r="C193">
        <v>0</v>
      </c>
      <c r="D193">
        <v>4000</v>
      </c>
      <c r="E193">
        <v>0</v>
      </c>
      <c r="F193">
        <v>1500</v>
      </c>
      <c r="G193">
        <v>0</v>
      </c>
      <c r="H193">
        <v>0</v>
      </c>
      <c r="I193">
        <v>0</v>
      </c>
      <c r="J193">
        <v>0</v>
      </c>
      <c r="K193">
        <v>2500</v>
      </c>
      <c r="L193">
        <v>2500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350802021</v>
      </c>
      <c r="T193" s="19">
        <f t="shared" si="15"/>
        <v>165600</v>
      </c>
      <c r="U193" s="20">
        <f t="shared" si="16"/>
        <v>18000</v>
      </c>
      <c r="V193">
        <v>20</v>
      </c>
      <c r="W193" s="64">
        <f t="shared" si="21"/>
        <v>135000</v>
      </c>
      <c r="X193" s="20">
        <v>12600</v>
      </c>
      <c r="Y193" s="64">
        <f t="shared" si="17"/>
        <v>147600</v>
      </c>
      <c r="Z193"/>
      <c r="AA193" s="20"/>
      <c r="AB193" s="20"/>
      <c r="AC193" s="20"/>
      <c r="AD193" s="20">
        <v>0</v>
      </c>
      <c r="AE193" s="20">
        <v>0</v>
      </c>
      <c r="AF193" s="20">
        <f t="shared" si="20"/>
        <v>0</v>
      </c>
      <c r="AG193" s="20">
        <v>0</v>
      </c>
      <c r="AH193" s="36">
        <v>0</v>
      </c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ht="14.1" hidden="1" customHeight="1" x14ac:dyDescent="0.3">
      <c r="A194">
        <v>4500</v>
      </c>
      <c r="B194">
        <v>5000</v>
      </c>
      <c r="C194">
        <v>0</v>
      </c>
      <c r="D194">
        <v>4000</v>
      </c>
      <c r="E194">
        <v>2400</v>
      </c>
      <c r="F194">
        <v>3000</v>
      </c>
      <c r="G194">
        <v>1550</v>
      </c>
      <c r="H194">
        <v>0</v>
      </c>
      <c r="I194">
        <v>0</v>
      </c>
      <c r="J194">
        <v>0</v>
      </c>
      <c r="K194">
        <v>2500</v>
      </c>
      <c r="L194">
        <v>2500</v>
      </c>
      <c r="M194">
        <v>1000</v>
      </c>
      <c r="N194">
        <v>5000</v>
      </c>
      <c r="O194">
        <v>0</v>
      </c>
      <c r="P194">
        <v>0</v>
      </c>
      <c r="Q194">
        <v>0</v>
      </c>
      <c r="R194">
        <v>0</v>
      </c>
      <c r="S194">
        <v>198642723</v>
      </c>
      <c r="T194" s="19">
        <f t="shared" si="15"/>
        <v>352450</v>
      </c>
      <c r="U194" s="20">
        <f t="shared" si="16"/>
        <v>31450</v>
      </c>
      <c r="V194">
        <v>22</v>
      </c>
      <c r="W194" s="64">
        <f t="shared" si="21"/>
        <v>147000</v>
      </c>
      <c r="X194" s="20"/>
      <c r="Y194" s="64">
        <f t="shared" si="17"/>
        <v>147000</v>
      </c>
      <c r="Z194">
        <v>24</v>
      </c>
      <c r="AA194" s="20">
        <f t="shared" si="18"/>
        <v>156000</v>
      </c>
      <c r="AB194" s="20">
        <v>18000</v>
      </c>
      <c r="AC194" s="20">
        <f t="shared" si="19"/>
        <v>174000</v>
      </c>
      <c r="AD194" s="20">
        <v>0</v>
      </c>
      <c r="AE194" s="20">
        <v>0</v>
      </c>
      <c r="AF194" s="20">
        <f t="shared" si="20"/>
        <v>0</v>
      </c>
      <c r="AG194" s="20">
        <v>0</v>
      </c>
      <c r="AH194" s="36">
        <v>0</v>
      </c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ht="14.1" hidden="1" customHeight="1" x14ac:dyDescent="0.3">
      <c r="A195">
        <v>0</v>
      </c>
      <c r="B195">
        <v>4000</v>
      </c>
      <c r="C195">
        <v>0</v>
      </c>
      <c r="D195">
        <v>6000</v>
      </c>
      <c r="E195">
        <v>1075</v>
      </c>
      <c r="F195">
        <v>2000</v>
      </c>
      <c r="G195">
        <v>0</v>
      </c>
      <c r="H195">
        <v>0</v>
      </c>
      <c r="I195">
        <v>0</v>
      </c>
      <c r="J195">
        <v>0</v>
      </c>
      <c r="K195">
        <v>2500</v>
      </c>
      <c r="L195">
        <v>2500</v>
      </c>
      <c r="M195">
        <v>1000</v>
      </c>
      <c r="N195">
        <v>5000</v>
      </c>
      <c r="O195">
        <v>0</v>
      </c>
      <c r="P195">
        <v>0</v>
      </c>
      <c r="Q195">
        <v>0</v>
      </c>
      <c r="R195">
        <v>0</v>
      </c>
      <c r="S195">
        <v>168642764</v>
      </c>
      <c r="T195" s="19">
        <f t="shared" si="15"/>
        <v>294075</v>
      </c>
      <c r="U195" s="20">
        <f t="shared" si="16"/>
        <v>24075</v>
      </c>
      <c r="V195">
        <v>16</v>
      </c>
      <c r="W195" s="64">
        <f t="shared" si="21"/>
        <v>111000</v>
      </c>
      <c r="X195" s="20">
        <v>12600</v>
      </c>
      <c r="Y195" s="64">
        <f t="shared" si="17"/>
        <v>123600</v>
      </c>
      <c r="Z195">
        <v>20</v>
      </c>
      <c r="AA195" s="20">
        <f t="shared" si="18"/>
        <v>132000</v>
      </c>
      <c r="AB195" s="20">
        <v>14400</v>
      </c>
      <c r="AC195" s="20">
        <f t="shared" si="19"/>
        <v>146400</v>
      </c>
      <c r="AD195" s="20">
        <v>0</v>
      </c>
      <c r="AE195" s="20">
        <v>0</v>
      </c>
      <c r="AF195" s="20">
        <f t="shared" si="20"/>
        <v>0</v>
      </c>
      <c r="AG195" s="20">
        <v>0</v>
      </c>
      <c r="AH195" s="36">
        <v>0</v>
      </c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ht="14.1" hidden="1" customHeight="1" x14ac:dyDescent="0.3">
      <c r="A196">
        <v>4000</v>
      </c>
      <c r="B196">
        <v>5000</v>
      </c>
      <c r="C196">
        <v>0</v>
      </c>
      <c r="D196">
        <v>3000</v>
      </c>
      <c r="E196">
        <v>2400</v>
      </c>
      <c r="F196">
        <v>1500</v>
      </c>
      <c r="G196">
        <v>1450</v>
      </c>
      <c r="H196">
        <v>0</v>
      </c>
      <c r="I196">
        <v>0</v>
      </c>
      <c r="J196">
        <v>0</v>
      </c>
      <c r="K196">
        <v>2500</v>
      </c>
      <c r="L196">
        <v>2500</v>
      </c>
      <c r="M196">
        <v>1000</v>
      </c>
      <c r="N196">
        <v>5000</v>
      </c>
      <c r="O196">
        <v>0</v>
      </c>
      <c r="P196">
        <v>0</v>
      </c>
      <c r="Q196">
        <v>0</v>
      </c>
      <c r="R196">
        <v>0</v>
      </c>
      <c r="S196">
        <v>147782426</v>
      </c>
      <c r="T196" s="19">
        <f t="shared" si="15"/>
        <v>307950</v>
      </c>
      <c r="U196" s="20">
        <f t="shared" si="16"/>
        <v>28350</v>
      </c>
      <c r="V196">
        <v>18</v>
      </c>
      <c r="W196" s="64">
        <f t="shared" si="21"/>
        <v>123000</v>
      </c>
      <c r="X196" s="20">
        <v>12600</v>
      </c>
      <c r="Y196" s="64">
        <f t="shared" si="17"/>
        <v>135600</v>
      </c>
      <c r="Z196">
        <v>19</v>
      </c>
      <c r="AA196" s="20">
        <f t="shared" si="18"/>
        <v>126000</v>
      </c>
      <c r="AB196" s="20">
        <v>18000</v>
      </c>
      <c r="AC196" s="20">
        <f t="shared" si="19"/>
        <v>144000</v>
      </c>
      <c r="AD196" s="20">
        <v>0</v>
      </c>
      <c r="AE196" s="20">
        <v>0</v>
      </c>
      <c r="AF196" s="20">
        <f t="shared" si="20"/>
        <v>0</v>
      </c>
      <c r="AG196" s="20">
        <v>0</v>
      </c>
      <c r="AH196" s="36">
        <v>0</v>
      </c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ht="14.1" hidden="1" customHeight="1" x14ac:dyDescent="0.3">
      <c r="A197">
        <v>5000</v>
      </c>
      <c r="B197">
        <v>4500</v>
      </c>
      <c r="C197">
        <v>0</v>
      </c>
      <c r="D197">
        <v>5000</v>
      </c>
      <c r="E197">
        <v>1075</v>
      </c>
      <c r="F197">
        <v>1000</v>
      </c>
      <c r="G197">
        <v>1650</v>
      </c>
      <c r="H197">
        <v>0</v>
      </c>
      <c r="I197">
        <v>0</v>
      </c>
      <c r="J197">
        <v>0</v>
      </c>
      <c r="K197">
        <v>2500</v>
      </c>
      <c r="L197">
        <v>2500</v>
      </c>
      <c r="M197">
        <v>1000</v>
      </c>
      <c r="N197">
        <v>5000</v>
      </c>
      <c r="O197">
        <v>0</v>
      </c>
      <c r="P197">
        <v>0</v>
      </c>
      <c r="Q197">
        <v>0</v>
      </c>
      <c r="R197">
        <v>0</v>
      </c>
      <c r="S197">
        <v>49787524</v>
      </c>
      <c r="T197" s="19">
        <f t="shared" si="15"/>
        <v>332825</v>
      </c>
      <c r="U197" s="20">
        <f t="shared" si="16"/>
        <v>29225</v>
      </c>
      <c r="V197">
        <v>23</v>
      </c>
      <c r="W197" s="64">
        <f t="shared" si="21"/>
        <v>153000</v>
      </c>
      <c r="X197" s="20"/>
      <c r="Y197" s="64">
        <f t="shared" si="17"/>
        <v>153000</v>
      </c>
      <c r="Z197">
        <v>21</v>
      </c>
      <c r="AA197" s="20">
        <f t="shared" si="18"/>
        <v>138000</v>
      </c>
      <c r="AB197" s="20">
        <v>12600</v>
      </c>
      <c r="AC197" s="20">
        <f t="shared" si="19"/>
        <v>150600</v>
      </c>
      <c r="AD197" s="20">
        <v>0</v>
      </c>
      <c r="AE197" s="20">
        <v>0</v>
      </c>
      <c r="AF197" s="20">
        <f t="shared" si="20"/>
        <v>0</v>
      </c>
      <c r="AG197" s="20">
        <v>0</v>
      </c>
      <c r="AH197" s="36">
        <v>0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ht="14.1" hidden="1" customHeight="1" x14ac:dyDescent="0.3">
      <c r="A198">
        <v>5000</v>
      </c>
      <c r="B198">
        <v>5000</v>
      </c>
      <c r="C198">
        <v>0</v>
      </c>
      <c r="D198">
        <v>5000</v>
      </c>
      <c r="E198">
        <v>2400</v>
      </c>
      <c r="F198">
        <v>2000</v>
      </c>
      <c r="G198">
        <v>1650</v>
      </c>
      <c r="H198">
        <v>0</v>
      </c>
      <c r="I198">
        <v>0</v>
      </c>
      <c r="J198">
        <v>0</v>
      </c>
      <c r="K198">
        <v>2500</v>
      </c>
      <c r="L198">
        <v>2500</v>
      </c>
      <c r="M198">
        <v>1000</v>
      </c>
      <c r="N198">
        <v>5000</v>
      </c>
      <c r="O198">
        <v>0</v>
      </c>
      <c r="P198">
        <v>0</v>
      </c>
      <c r="Q198">
        <v>0</v>
      </c>
      <c r="R198">
        <v>0</v>
      </c>
      <c r="S198">
        <v>107742435</v>
      </c>
      <c r="T198" s="19">
        <f t="shared" si="15"/>
        <v>403450</v>
      </c>
      <c r="U198" s="20">
        <f t="shared" si="16"/>
        <v>32050</v>
      </c>
      <c r="V198">
        <v>25</v>
      </c>
      <c r="W198" s="64">
        <f t="shared" si="21"/>
        <v>165000</v>
      </c>
      <c r="X198" s="20">
        <v>14400</v>
      </c>
      <c r="Y198" s="64">
        <f t="shared" si="17"/>
        <v>179400</v>
      </c>
      <c r="Z198">
        <v>27</v>
      </c>
      <c r="AA198" s="20">
        <f t="shared" si="18"/>
        <v>174000</v>
      </c>
      <c r="AB198" s="20">
        <v>18000</v>
      </c>
      <c r="AC198" s="20">
        <f t="shared" si="19"/>
        <v>192000</v>
      </c>
      <c r="AD198" s="20">
        <v>0</v>
      </c>
      <c r="AE198" s="20">
        <v>0</v>
      </c>
      <c r="AF198" s="20">
        <f t="shared" si="20"/>
        <v>0</v>
      </c>
      <c r="AG198" s="20">
        <v>0</v>
      </c>
      <c r="AH198" s="36">
        <v>0</v>
      </c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ht="14.1" hidden="1" customHeight="1" x14ac:dyDescent="0.3">
      <c r="A199">
        <v>3500</v>
      </c>
      <c r="B199">
        <v>3500</v>
      </c>
      <c r="C199">
        <v>0</v>
      </c>
      <c r="D199">
        <v>4000</v>
      </c>
      <c r="E199">
        <v>2400</v>
      </c>
      <c r="F199">
        <v>1500</v>
      </c>
      <c r="G199">
        <v>1550</v>
      </c>
      <c r="H199">
        <v>0</v>
      </c>
      <c r="I199">
        <v>0</v>
      </c>
      <c r="J199">
        <v>0</v>
      </c>
      <c r="K199">
        <v>2500</v>
      </c>
      <c r="L199">
        <v>2500</v>
      </c>
      <c r="M199">
        <v>1000</v>
      </c>
      <c r="N199">
        <v>5000</v>
      </c>
      <c r="O199">
        <v>0</v>
      </c>
      <c r="P199">
        <v>0</v>
      </c>
      <c r="Q199">
        <v>0</v>
      </c>
      <c r="R199">
        <v>0</v>
      </c>
      <c r="S199">
        <v>71723473</v>
      </c>
      <c r="T199" s="19">
        <f t="shared" si="15"/>
        <v>318450</v>
      </c>
      <c r="U199" s="20">
        <f t="shared" si="16"/>
        <v>27450</v>
      </c>
      <c r="V199">
        <v>20</v>
      </c>
      <c r="W199" s="64">
        <f t="shared" si="21"/>
        <v>135000</v>
      </c>
      <c r="X199" s="20"/>
      <c r="Y199" s="64">
        <f t="shared" si="17"/>
        <v>135000</v>
      </c>
      <c r="Z199">
        <v>24</v>
      </c>
      <c r="AA199" s="20">
        <f t="shared" si="18"/>
        <v>156000</v>
      </c>
      <c r="AB199" s="20"/>
      <c r="AC199" s="20">
        <f t="shared" si="19"/>
        <v>156000</v>
      </c>
      <c r="AD199" s="20">
        <v>0</v>
      </c>
      <c r="AE199" s="20">
        <v>0</v>
      </c>
      <c r="AF199" s="20">
        <f t="shared" si="20"/>
        <v>0</v>
      </c>
      <c r="AG199" s="20">
        <v>0</v>
      </c>
      <c r="AH199" s="36">
        <v>0</v>
      </c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ht="14.1" hidden="1" customHeight="1" x14ac:dyDescent="0.3">
      <c r="A200"/>
      <c r="B200">
        <v>4500</v>
      </c>
      <c r="C200">
        <v>0</v>
      </c>
      <c r="D200"/>
      <c r="E200">
        <v>0</v>
      </c>
      <c r="F200">
        <v>2000</v>
      </c>
      <c r="G200">
        <v>1550</v>
      </c>
      <c r="H200">
        <v>0</v>
      </c>
      <c r="I200">
        <v>0</v>
      </c>
      <c r="J200">
        <v>0</v>
      </c>
      <c r="K200">
        <v>2500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122726008</v>
      </c>
      <c r="T200" s="19">
        <f t="shared" si="15"/>
        <v>289550</v>
      </c>
      <c r="U200" s="20">
        <f>SUM(A200:R200)</f>
        <v>10550</v>
      </c>
      <c r="V200">
        <v>24</v>
      </c>
      <c r="W200" s="64">
        <f t="shared" si="21"/>
        <v>159000</v>
      </c>
      <c r="X200" s="20"/>
      <c r="Y200" s="64">
        <f t="shared" si="17"/>
        <v>159000</v>
      </c>
      <c r="Z200">
        <v>18</v>
      </c>
      <c r="AA200" s="20">
        <f t="shared" si="18"/>
        <v>120000</v>
      </c>
      <c r="AB200" s="20"/>
      <c r="AC200" s="20">
        <f t="shared" si="19"/>
        <v>120000</v>
      </c>
      <c r="AD200" s="20">
        <v>0</v>
      </c>
      <c r="AE200" s="20">
        <v>0</v>
      </c>
      <c r="AF200" s="20">
        <f>SUM(AD200:AE200)</f>
        <v>0</v>
      </c>
      <c r="AG200" s="20">
        <v>0</v>
      </c>
      <c r="AH200" s="36">
        <v>0</v>
      </c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ht="14.1" hidden="1" customHeight="1" x14ac:dyDescent="0.3">
      <c r="A201">
        <v>5000</v>
      </c>
      <c r="B201">
        <v>5000</v>
      </c>
      <c r="C201">
        <v>0</v>
      </c>
      <c r="D201">
        <v>4000</v>
      </c>
      <c r="E201">
        <v>1075</v>
      </c>
      <c r="F201">
        <v>1000</v>
      </c>
      <c r="G201">
        <v>0</v>
      </c>
      <c r="H201">
        <v>0</v>
      </c>
      <c r="I201">
        <v>0</v>
      </c>
      <c r="J201">
        <v>0</v>
      </c>
      <c r="K201">
        <v>2500</v>
      </c>
      <c r="L201">
        <v>2500</v>
      </c>
      <c r="M201">
        <v>1000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147782801</v>
      </c>
      <c r="T201" s="19">
        <f t="shared" si="15"/>
        <v>343075</v>
      </c>
      <c r="U201" s="20">
        <f t="shared" si="16"/>
        <v>22075</v>
      </c>
      <c r="V201">
        <v>26</v>
      </c>
      <c r="W201" s="64">
        <f t="shared" si="21"/>
        <v>171000</v>
      </c>
      <c r="X201" s="20"/>
      <c r="Y201" s="64">
        <f t="shared" si="17"/>
        <v>171000</v>
      </c>
      <c r="Z201">
        <v>23</v>
      </c>
      <c r="AA201" s="20">
        <f t="shared" si="18"/>
        <v>150000</v>
      </c>
      <c r="AB201" s="20"/>
      <c r="AC201" s="20">
        <f t="shared" si="19"/>
        <v>150000</v>
      </c>
      <c r="AD201" s="20">
        <v>0</v>
      </c>
      <c r="AE201" s="20">
        <v>0</v>
      </c>
      <c r="AF201" s="20">
        <f t="shared" si="20"/>
        <v>0</v>
      </c>
      <c r="AG201" s="20">
        <v>0</v>
      </c>
      <c r="AH201" s="36">
        <v>0</v>
      </c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ht="14.1" hidden="1" customHeight="1" x14ac:dyDescent="0.3">
      <c r="A202">
        <v>3000</v>
      </c>
      <c r="B202">
        <v>0</v>
      </c>
      <c r="C202">
        <v>0</v>
      </c>
      <c r="D202">
        <v>5000</v>
      </c>
      <c r="E202">
        <v>1075</v>
      </c>
      <c r="F202">
        <v>1000</v>
      </c>
      <c r="G202">
        <v>1550</v>
      </c>
      <c r="H202">
        <v>0</v>
      </c>
      <c r="I202">
        <v>0</v>
      </c>
      <c r="J202">
        <v>0</v>
      </c>
      <c r="K202">
        <v>2500</v>
      </c>
      <c r="L202">
        <v>2500</v>
      </c>
      <c r="M202">
        <v>1000</v>
      </c>
      <c r="N202">
        <v>5000</v>
      </c>
      <c r="O202">
        <v>0</v>
      </c>
      <c r="P202">
        <v>0</v>
      </c>
      <c r="Q202">
        <v>0</v>
      </c>
      <c r="R202">
        <v>0</v>
      </c>
      <c r="S202">
        <v>597227178</v>
      </c>
      <c r="T202" s="19">
        <f t="shared" si="15"/>
        <v>355625</v>
      </c>
      <c r="U202" s="20">
        <f t="shared" si="16"/>
        <v>22625</v>
      </c>
      <c r="V202">
        <v>26</v>
      </c>
      <c r="W202" s="64">
        <f t="shared" si="21"/>
        <v>171000</v>
      </c>
      <c r="X202" s="20"/>
      <c r="Y202" s="64">
        <f t="shared" si="17"/>
        <v>171000</v>
      </c>
      <c r="Z202">
        <v>25</v>
      </c>
      <c r="AA202" s="20">
        <f t="shared" si="18"/>
        <v>162000</v>
      </c>
      <c r="AB202" s="20"/>
      <c r="AC202" s="20">
        <f t="shared" si="19"/>
        <v>162000</v>
      </c>
      <c r="AD202" s="20">
        <v>0</v>
      </c>
      <c r="AE202" s="20">
        <v>0</v>
      </c>
      <c r="AF202" s="20">
        <f t="shared" si="20"/>
        <v>0</v>
      </c>
      <c r="AG202" s="20">
        <v>0</v>
      </c>
      <c r="AH202" s="36">
        <v>0</v>
      </c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ht="14.1" hidden="1" customHeight="1" x14ac:dyDescent="0.3">
      <c r="A203">
        <v>0</v>
      </c>
      <c r="B203">
        <v>0</v>
      </c>
      <c r="C203">
        <v>0</v>
      </c>
      <c r="D203">
        <v>6000</v>
      </c>
      <c r="E203">
        <v>2400</v>
      </c>
      <c r="F203">
        <v>1500</v>
      </c>
      <c r="G203">
        <v>1750</v>
      </c>
      <c r="H203">
        <v>0</v>
      </c>
      <c r="I203">
        <v>0</v>
      </c>
      <c r="J203">
        <v>0</v>
      </c>
      <c r="K203">
        <v>2500</v>
      </c>
      <c r="L203">
        <v>2500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353788544</v>
      </c>
      <c r="T203" s="19">
        <f t="shared" si="15"/>
        <v>151650</v>
      </c>
      <c r="U203" s="20">
        <f t="shared" si="16"/>
        <v>16650</v>
      </c>
      <c r="V203">
        <v>20</v>
      </c>
      <c r="W203" s="64">
        <f t="shared" si="21"/>
        <v>135000</v>
      </c>
      <c r="X203" s="20"/>
      <c r="Y203" s="64">
        <f t="shared" si="17"/>
        <v>135000</v>
      </c>
      <c r="Z203"/>
      <c r="AA203" s="20"/>
      <c r="AB203" s="20"/>
      <c r="AC203" s="20"/>
      <c r="AD203" s="20">
        <v>0</v>
      </c>
      <c r="AE203" s="20">
        <v>0</v>
      </c>
      <c r="AF203" s="20">
        <f t="shared" si="20"/>
        <v>0</v>
      </c>
      <c r="AG203" s="20">
        <v>0</v>
      </c>
      <c r="AH203" s="36">
        <v>0</v>
      </c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ht="14.1" hidden="1" customHeight="1" x14ac:dyDescent="0.3">
      <c r="A204">
        <v>4000</v>
      </c>
      <c r="B204">
        <v>0</v>
      </c>
      <c r="C204">
        <v>0</v>
      </c>
      <c r="D204">
        <v>0</v>
      </c>
      <c r="E204">
        <v>2400</v>
      </c>
      <c r="F204">
        <v>1500</v>
      </c>
      <c r="G204">
        <v>0</v>
      </c>
      <c r="H204">
        <v>0</v>
      </c>
      <c r="I204">
        <v>0</v>
      </c>
      <c r="J204">
        <v>0</v>
      </c>
      <c r="K204">
        <v>2500</v>
      </c>
      <c r="L204">
        <v>2500</v>
      </c>
      <c r="M204">
        <v>0</v>
      </c>
      <c r="N204">
        <v>5000</v>
      </c>
      <c r="O204">
        <v>0</v>
      </c>
      <c r="P204">
        <v>0</v>
      </c>
      <c r="Q204">
        <v>0</v>
      </c>
      <c r="R204">
        <v>0</v>
      </c>
      <c r="S204">
        <v>197700035</v>
      </c>
      <c r="T204" s="19">
        <f t="shared" si="15"/>
        <v>326900</v>
      </c>
      <c r="U204" s="20">
        <f t="shared" si="16"/>
        <v>17900</v>
      </c>
      <c r="V204">
        <v>25</v>
      </c>
      <c r="W204" s="64">
        <f t="shared" si="21"/>
        <v>165000</v>
      </c>
      <c r="X204" s="20"/>
      <c r="Y204" s="64">
        <f t="shared" si="17"/>
        <v>165000</v>
      </c>
      <c r="Z204">
        <v>22</v>
      </c>
      <c r="AA204" s="20">
        <f t="shared" si="18"/>
        <v>144000</v>
      </c>
      <c r="AB204" s="20"/>
      <c r="AC204" s="20">
        <f t="shared" si="19"/>
        <v>144000</v>
      </c>
      <c r="AD204" s="20">
        <v>0</v>
      </c>
      <c r="AE204" s="20">
        <v>0</v>
      </c>
      <c r="AF204" s="20">
        <f t="shared" si="20"/>
        <v>0</v>
      </c>
      <c r="AG204" s="20">
        <v>0</v>
      </c>
      <c r="AH204" s="36">
        <v>0</v>
      </c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ht="14.1" hidden="1" customHeight="1" x14ac:dyDescent="0.3">
      <c r="A205">
        <v>5000</v>
      </c>
      <c r="B205">
        <v>5000</v>
      </c>
      <c r="C205">
        <v>0</v>
      </c>
      <c r="D205">
        <v>5000</v>
      </c>
      <c r="E205">
        <v>1075</v>
      </c>
      <c r="F205">
        <v>2000</v>
      </c>
      <c r="G205">
        <v>1550</v>
      </c>
      <c r="H205">
        <v>0</v>
      </c>
      <c r="I205">
        <v>0</v>
      </c>
      <c r="J205">
        <v>0</v>
      </c>
      <c r="K205">
        <v>2500</v>
      </c>
      <c r="L205">
        <v>2500</v>
      </c>
      <c r="M205">
        <v>1000</v>
      </c>
      <c r="N205">
        <v>5000</v>
      </c>
      <c r="O205">
        <v>0</v>
      </c>
      <c r="P205">
        <v>0</v>
      </c>
      <c r="Q205">
        <v>0</v>
      </c>
      <c r="R205">
        <v>0</v>
      </c>
      <c r="S205">
        <v>590367229</v>
      </c>
      <c r="T205" s="19">
        <f t="shared" si="15"/>
        <v>379825</v>
      </c>
      <c r="U205" s="20">
        <f t="shared" si="16"/>
        <v>30625</v>
      </c>
      <c r="V205">
        <v>25</v>
      </c>
      <c r="W205" s="64">
        <f t="shared" si="21"/>
        <v>165000</v>
      </c>
      <c r="X205" s="20">
        <v>18000</v>
      </c>
      <c r="Y205" s="64">
        <f t="shared" si="17"/>
        <v>183000</v>
      </c>
      <c r="Z205">
        <v>23</v>
      </c>
      <c r="AA205" s="20">
        <f t="shared" si="18"/>
        <v>150000</v>
      </c>
      <c r="AB205" s="20">
        <v>16200</v>
      </c>
      <c r="AC205" s="20">
        <f t="shared" si="19"/>
        <v>166200</v>
      </c>
      <c r="AD205" s="20">
        <v>0</v>
      </c>
      <c r="AE205" s="20">
        <v>0</v>
      </c>
      <c r="AF205" s="20">
        <f t="shared" si="20"/>
        <v>0</v>
      </c>
      <c r="AG205" s="20">
        <v>0</v>
      </c>
      <c r="AH205" s="36">
        <v>0</v>
      </c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ht="14.1" hidden="1" customHeight="1" x14ac:dyDescent="0.3">
      <c r="A206">
        <v>4500</v>
      </c>
      <c r="B206">
        <v>5000</v>
      </c>
      <c r="C206">
        <v>0</v>
      </c>
      <c r="D206">
        <v>5000</v>
      </c>
      <c r="E206">
        <v>2400</v>
      </c>
      <c r="F206">
        <v>1500</v>
      </c>
      <c r="G206">
        <v>650</v>
      </c>
      <c r="H206">
        <v>0</v>
      </c>
      <c r="I206">
        <v>0</v>
      </c>
      <c r="J206">
        <v>0</v>
      </c>
      <c r="K206">
        <v>2500</v>
      </c>
      <c r="L206">
        <v>2500</v>
      </c>
      <c r="M206">
        <v>1000</v>
      </c>
      <c r="N206">
        <v>5000</v>
      </c>
      <c r="O206">
        <v>0</v>
      </c>
      <c r="P206">
        <v>0</v>
      </c>
      <c r="Q206">
        <v>0</v>
      </c>
      <c r="R206">
        <v>0</v>
      </c>
      <c r="S206">
        <v>487024809</v>
      </c>
      <c r="T206" s="19">
        <f t="shared" si="15"/>
        <v>365450</v>
      </c>
      <c r="U206" s="20">
        <f t="shared" si="16"/>
        <v>30050</v>
      </c>
      <c r="V206">
        <v>23</v>
      </c>
      <c r="W206" s="64">
        <f t="shared" si="21"/>
        <v>153000</v>
      </c>
      <c r="X206" s="20">
        <v>14400</v>
      </c>
      <c r="Y206" s="64">
        <f t="shared" si="17"/>
        <v>167400</v>
      </c>
      <c r="Z206">
        <v>23</v>
      </c>
      <c r="AA206" s="20">
        <f t="shared" si="18"/>
        <v>150000</v>
      </c>
      <c r="AB206" s="20">
        <v>18000</v>
      </c>
      <c r="AC206" s="20">
        <f t="shared" si="19"/>
        <v>168000</v>
      </c>
      <c r="AD206" s="20">
        <v>0</v>
      </c>
      <c r="AE206" s="20">
        <v>0</v>
      </c>
      <c r="AF206" s="20">
        <f t="shared" si="20"/>
        <v>0</v>
      </c>
      <c r="AG206" s="20">
        <v>0</v>
      </c>
      <c r="AH206" s="36">
        <v>0</v>
      </c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ht="14.1" hidden="1" customHeight="1" x14ac:dyDescent="0.3">
      <c r="A207">
        <v>3500</v>
      </c>
      <c r="B207">
        <v>0</v>
      </c>
      <c r="C207">
        <v>0</v>
      </c>
      <c r="D207">
        <v>5000</v>
      </c>
      <c r="E207">
        <v>2400</v>
      </c>
      <c r="F207">
        <v>1000</v>
      </c>
      <c r="G207">
        <v>1050</v>
      </c>
      <c r="H207">
        <v>0</v>
      </c>
      <c r="I207">
        <v>0</v>
      </c>
      <c r="J207">
        <v>0</v>
      </c>
      <c r="K207">
        <v>2500</v>
      </c>
      <c r="L207">
        <v>0</v>
      </c>
      <c r="M207">
        <v>1000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438636040</v>
      </c>
      <c r="T207" s="19">
        <f t="shared" si="15"/>
        <v>347650</v>
      </c>
      <c r="U207" s="20">
        <f t="shared" si="16"/>
        <v>16450</v>
      </c>
      <c r="V207">
        <v>24</v>
      </c>
      <c r="W207" s="64">
        <f t="shared" si="21"/>
        <v>159000</v>
      </c>
      <c r="X207" s="20">
        <v>18000</v>
      </c>
      <c r="Y207" s="64">
        <f t="shared" si="17"/>
        <v>177000</v>
      </c>
      <c r="Z207">
        <v>21</v>
      </c>
      <c r="AA207" s="20">
        <f t="shared" si="18"/>
        <v>138000</v>
      </c>
      <c r="AB207" s="20">
        <v>16200</v>
      </c>
      <c r="AC207" s="20">
        <f t="shared" si="19"/>
        <v>154200</v>
      </c>
      <c r="AD207" s="20">
        <v>0</v>
      </c>
      <c r="AE207" s="20">
        <v>0</v>
      </c>
      <c r="AF207" s="20">
        <f t="shared" si="20"/>
        <v>0</v>
      </c>
      <c r="AG207" s="20">
        <v>0</v>
      </c>
      <c r="AH207" s="36">
        <v>0</v>
      </c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ht="14.1" hidden="1" customHeight="1" x14ac:dyDescent="0.3">
      <c r="A208">
        <v>5000</v>
      </c>
      <c r="B208">
        <v>0</v>
      </c>
      <c r="C208">
        <v>0</v>
      </c>
      <c r="D208">
        <v>4000</v>
      </c>
      <c r="E208">
        <v>2400</v>
      </c>
      <c r="F208">
        <v>2000</v>
      </c>
      <c r="G208">
        <v>1650</v>
      </c>
      <c r="H208">
        <v>0</v>
      </c>
      <c r="I208">
        <v>0</v>
      </c>
      <c r="J208">
        <v>0</v>
      </c>
      <c r="K208">
        <v>2500</v>
      </c>
      <c r="L208">
        <v>2500</v>
      </c>
      <c r="M208">
        <v>1000</v>
      </c>
      <c r="N208">
        <v>5000</v>
      </c>
      <c r="O208">
        <v>0</v>
      </c>
      <c r="P208">
        <v>0</v>
      </c>
      <c r="Q208">
        <v>0</v>
      </c>
      <c r="R208">
        <v>0</v>
      </c>
      <c r="S208">
        <v>102829098</v>
      </c>
      <c r="T208" s="19">
        <f t="shared" si="15"/>
        <v>317650</v>
      </c>
      <c r="U208" s="20">
        <f t="shared" si="16"/>
        <v>26050</v>
      </c>
      <c r="V208">
        <v>22</v>
      </c>
      <c r="W208" s="64">
        <f t="shared" si="21"/>
        <v>147000</v>
      </c>
      <c r="X208" s="20"/>
      <c r="Y208" s="64">
        <f t="shared" si="17"/>
        <v>147000</v>
      </c>
      <c r="Z208">
        <v>20</v>
      </c>
      <c r="AA208" s="20">
        <f t="shared" si="18"/>
        <v>132000</v>
      </c>
      <c r="AB208" s="20">
        <v>12600</v>
      </c>
      <c r="AC208" s="20">
        <f t="shared" si="19"/>
        <v>144600</v>
      </c>
      <c r="AD208" s="20">
        <v>0</v>
      </c>
      <c r="AE208" s="20">
        <v>0</v>
      </c>
      <c r="AF208" s="20">
        <f t="shared" si="20"/>
        <v>0</v>
      </c>
      <c r="AG208" s="20">
        <v>0</v>
      </c>
      <c r="AH208" s="36">
        <v>0</v>
      </c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ht="14.1" hidden="1" customHeight="1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1500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164661849</v>
      </c>
      <c r="T209" s="19">
        <f t="shared" si="15"/>
        <v>313500</v>
      </c>
      <c r="U209" s="20">
        <f t="shared" si="16"/>
        <v>1500</v>
      </c>
      <c r="V209" t="s">
        <v>43</v>
      </c>
      <c r="W209" s="64">
        <v>156000</v>
      </c>
      <c r="X209" s="20"/>
      <c r="Y209" s="64">
        <v>156000</v>
      </c>
      <c r="Z209">
        <v>24</v>
      </c>
      <c r="AA209" s="20">
        <f t="shared" si="18"/>
        <v>156000</v>
      </c>
      <c r="AB209" s="20"/>
      <c r="AC209" s="20">
        <f t="shared" si="19"/>
        <v>156000</v>
      </c>
      <c r="AD209" s="20">
        <v>0</v>
      </c>
      <c r="AE209" s="20">
        <v>0</v>
      </c>
      <c r="AF209" s="20">
        <f t="shared" si="20"/>
        <v>0</v>
      </c>
      <c r="AG209" s="20">
        <v>0</v>
      </c>
      <c r="AH209" s="36">
        <v>0</v>
      </c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ht="14.1" hidden="1" customHeight="1" x14ac:dyDescent="0.3">
      <c r="A210">
        <v>3500</v>
      </c>
      <c r="B210">
        <v>0</v>
      </c>
      <c r="C210">
        <v>0</v>
      </c>
      <c r="D210">
        <v>6000</v>
      </c>
      <c r="E210">
        <v>2400</v>
      </c>
      <c r="F210">
        <v>3000</v>
      </c>
      <c r="G210">
        <v>1750</v>
      </c>
      <c r="H210">
        <v>0</v>
      </c>
      <c r="I210">
        <v>0</v>
      </c>
      <c r="J210">
        <v>0</v>
      </c>
      <c r="K210">
        <v>2500</v>
      </c>
      <c r="L210">
        <v>2500</v>
      </c>
      <c r="M210">
        <v>0</v>
      </c>
      <c r="N210">
        <v>5000</v>
      </c>
      <c r="O210">
        <v>0</v>
      </c>
      <c r="P210">
        <v>0</v>
      </c>
      <c r="Q210">
        <v>0</v>
      </c>
      <c r="R210">
        <v>0</v>
      </c>
      <c r="S210">
        <v>187647541</v>
      </c>
      <c r="T210" s="19">
        <f xml:space="preserve"> SUM(U210, Y210, AC210, AF210, AG210, AH210)</f>
        <v>267850</v>
      </c>
      <c r="U210" s="20">
        <f>SUM(A210:R210)</f>
        <v>26650</v>
      </c>
      <c r="V210">
        <v>19</v>
      </c>
      <c r="W210" s="64">
        <f>(V210+2.5)*6000</f>
        <v>129000</v>
      </c>
      <c r="X210" s="20">
        <v>16200</v>
      </c>
      <c r="Y210" s="64">
        <f>W210+X210</f>
        <v>145200</v>
      </c>
      <c r="Z210">
        <v>14</v>
      </c>
      <c r="AA210" s="20">
        <f>(Z210+2)*6000</f>
        <v>96000</v>
      </c>
      <c r="AB210" s="20"/>
      <c r="AC210" s="20">
        <f>SUM(AA210:AB210)</f>
        <v>96000</v>
      </c>
      <c r="AD210" s="20">
        <v>0</v>
      </c>
      <c r="AE210" s="20">
        <v>0</v>
      </c>
      <c r="AF210" s="20">
        <f>SUM(AD210:AE210)</f>
        <v>0</v>
      </c>
      <c r="AG210" s="20">
        <v>0</v>
      </c>
      <c r="AH210" s="36">
        <v>0</v>
      </c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ht="14.1" hidden="1" customHeight="1" x14ac:dyDescent="0.3">
      <c r="A211">
        <v>3500</v>
      </c>
      <c r="B211">
        <v>5000</v>
      </c>
      <c r="C211">
        <v>0</v>
      </c>
      <c r="D211">
        <v>5000</v>
      </c>
      <c r="E211">
        <v>1075</v>
      </c>
      <c r="F211">
        <v>2000</v>
      </c>
      <c r="G211">
        <v>0</v>
      </c>
      <c r="H211">
        <v>0</v>
      </c>
      <c r="I211">
        <v>0</v>
      </c>
      <c r="J211">
        <v>0</v>
      </c>
      <c r="K211">
        <v>2500</v>
      </c>
      <c r="L211">
        <v>2500</v>
      </c>
      <c r="M211">
        <v>1000</v>
      </c>
      <c r="N211">
        <v>5000</v>
      </c>
      <c r="O211">
        <v>0</v>
      </c>
      <c r="P211">
        <v>0</v>
      </c>
      <c r="Q211">
        <v>0</v>
      </c>
      <c r="R211">
        <v>0</v>
      </c>
      <c r="S211">
        <v>206705904</v>
      </c>
      <c r="T211" s="19">
        <f xml:space="preserve"> SUM(U211, Y211, AC211, AF211, AG211, AH211)</f>
        <v>360575</v>
      </c>
      <c r="U211" s="20">
        <f>SUM(A211:R211)</f>
        <v>27575</v>
      </c>
      <c r="V211">
        <v>25</v>
      </c>
      <c r="W211" s="64">
        <f>(V211+2.5)*6000</f>
        <v>165000</v>
      </c>
      <c r="X211" s="20"/>
      <c r="Y211" s="64">
        <f>W211+X211</f>
        <v>165000</v>
      </c>
      <c r="Z211">
        <v>23</v>
      </c>
      <c r="AA211" s="20">
        <f>(Z211+2)*6000</f>
        <v>150000</v>
      </c>
      <c r="AB211" s="20">
        <v>18000</v>
      </c>
      <c r="AC211" s="20">
        <f>SUM(AA211:AB211)</f>
        <v>168000</v>
      </c>
      <c r="AD211" s="20">
        <v>0</v>
      </c>
      <c r="AE211" s="20">
        <v>0</v>
      </c>
      <c r="AF211" s="20">
        <f>SUM(AD211:AE211)</f>
        <v>0</v>
      </c>
      <c r="AG211" s="20">
        <v>0</v>
      </c>
      <c r="AH211" s="36">
        <v>0</v>
      </c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ht="14.1" hidden="1" customHeight="1" x14ac:dyDescent="0.3">
      <c r="A212">
        <v>4500</v>
      </c>
      <c r="B212">
        <v>4000</v>
      </c>
      <c r="C212">
        <v>0</v>
      </c>
      <c r="D212">
        <v>4000</v>
      </c>
      <c r="E212">
        <v>2400</v>
      </c>
      <c r="F212">
        <v>2000</v>
      </c>
      <c r="G212">
        <v>1650</v>
      </c>
      <c r="H212">
        <v>0</v>
      </c>
      <c r="I212">
        <v>0</v>
      </c>
      <c r="J212">
        <v>0</v>
      </c>
      <c r="K212">
        <v>2500</v>
      </c>
      <c r="L212">
        <v>2500</v>
      </c>
      <c r="M212">
        <v>1000</v>
      </c>
      <c r="N212">
        <v>5000</v>
      </c>
      <c r="O212">
        <v>0</v>
      </c>
      <c r="P212">
        <v>0</v>
      </c>
      <c r="Q212">
        <v>0</v>
      </c>
      <c r="R212">
        <v>0</v>
      </c>
      <c r="S212">
        <v>182665685</v>
      </c>
      <c r="T212" s="19">
        <f t="shared" si="15"/>
        <v>344550</v>
      </c>
      <c r="U212" s="20">
        <f t="shared" si="16"/>
        <v>29550</v>
      </c>
      <c r="V212">
        <v>24</v>
      </c>
      <c r="W212" s="64">
        <f t="shared" ref="W212:W241" si="22">(V212+2.5)*6000</f>
        <v>159000</v>
      </c>
      <c r="X212" s="20">
        <v>18000</v>
      </c>
      <c r="Y212" s="64">
        <f t="shared" si="17"/>
        <v>177000</v>
      </c>
      <c r="Z212">
        <v>18</v>
      </c>
      <c r="AA212" s="20">
        <f t="shared" si="18"/>
        <v>120000</v>
      </c>
      <c r="AB212" s="20">
        <v>18000</v>
      </c>
      <c r="AC212" s="20">
        <f t="shared" si="19"/>
        <v>138000</v>
      </c>
      <c r="AD212" s="20">
        <v>0</v>
      </c>
      <c r="AE212" s="20">
        <v>0</v>
      </c>
      <c r="AF212" s="20">
        <f t="shared" si="20"/>
        <v>0</v>
      </c>
      <c r="AG212" s="20">
        <v>0</v>
      </c>
      <c r="AH212" s="36">
        <v>0</v>
      </c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ht="14.1" hidden="1" customHeight="1" x14ac:dyDescent="0.3">
      <c r="A213">
        <v>4500</v>
      </c>
      <c r="B213">
        <v>4500</v>
      </c>
      <c r="C213">
        <v>0</v>
      </c>
      <c r="D213">
        <v>4000</v>
      </c>
      <c r="E213">
        <v>2400</v>
      </c>
      <c r="F213">
        <v>2000</v>
      </c>
      <c r="G213">
        <v>1550</v>
      </c>
      <c r="H213">
        <v>0</v>
      </c>
      <c r="I213">
        <v>0</v>
      </c>
      <c r="J213">
        <v>0</v>
      </c>
      <c r="K213">
        <v>2500</v>
      </c>
      <c r="L213">
        <v>2500</v>
      </c>
      <c r="M213">
        <v>1000</v>
      </c>
      <c r="N213">
        <v>5000</v>
      </c>
      <c r="O213">
        <v>0</v>
      </c>
      <c r="P213">
        <v>0</v>
      </c>
      <c r="Q213">
        <v>0</v>
      </c>
      <c r="R213">
        <v>0</v>
      </c>
      <c r="S213">
        <v>172664621</v>
      </c>
      <c r="T213" s="19">
        <f t="shared" si="15"/>
        <v>299350</v>
      </c>
      <c r="U213" s="20">
        <f t="shared" si="16"/>
        <v>29950</v>
      </c>
      <c r="V213">
        <v>18</v>
      </c>
      <c r="W213" s="64">
        <f t="shared" si="22"/>
        <v>123000</v>
      </c>
      <c r="X213" s="20">
        <v>14400</v>
      </c>
      <c r="Y213" s="64">
        <f t="shared" si="17"/>
        <v>137400</v>
      </c>
      <c r="Z213">
        <v>17</v>
      </c>
      <c r="AA213" s="20">
        <f t="shared" si="18"/>
        <v>114000</v>
      </c>
      <c r="AB213" s="20">
        <v>18000</v>
      </c>
      <c r="AC213" s="20">
        <f t="shared" si="19"/>
        <v>132000</v>
      </c>
      <c r="AD213" s="20">
        <v>0</v>
      </c>
      <c r="AE213" s="20">
        <v>0</v>
      </c>
      <c r="AF213" s="20">
        <f t="shared" si="20"/>
        <v>0</v>
      </c>
      <c r="AG213" s="20">
        <v>0</v>
      </c>
      <c r="AH213" s="36">
        <v>0</v>
      </c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ht="14.1" hidden="1" customHeight="1" x14ac:dyDescent="0.3">
      <c r="A214">
        <v>4500</v>
      </c>
      <c r="B214">
        <v>5000</v>
      </c>
      <c r="C214">
        <v>0</v>
      </c>
      <c r="D214">
        <v>5000</v>
      </c>
      <c r="E214">
        <v>2400</v>
      </c>
      <c r="F214">
        <v>2500</v>
      </c>
      <c r="G214">
        <v>1450</v>
      </c>
      <c r="H214">
        <v>0</v>
      </c>
      <c r="I214">
        <v>0</v>
      </c>
      <c r="J214">
        <v>0</v>
      </c>
      <c r="K214">
        <v>2500</v>
      </c>
      <c r="L214">
        <v>2500</v>
      </c>
      <c r="M214">
        <v>1000</v>
      </c>
      <c r="N214">
        <v>5000</v>
      </c>
      <c r="O214">
        <v>0</v>
      </c>
      <c r="P214">
        <v>0</v>
      </c>
      <c r="Q214">
        <v>0</v>
      </c>
      <c r="R214">
        <v>0</v>
      </c>
      <c r="S214">
        <v>204647902</v>
      </c>
      <c r="T214" s="19">
        <f t="shared" si="15"/>
        <v>370850</v>
      </c>
      <c r="U214" s="20">
        <f t="shared" si="16"/>
        <v>31850</v>
      </c>
      <c r="V214">
        <v>25</v>
      </c>
      <c r="W214" s="64">
        <f t="shared" si="22"/>
        <v>165000</v>
      </c>
      <c r="X214" s="20"/>
      <c r="Y214" s="64">
        <f t="shared" si="17"/>
        <v>165000</v>
      </c>
      <c r="Z214">
        <v>27</v>
      </c>
      <c r="AA214" s="20">
        <f t="shared" si="18"/>
        <v>174000</v>
      </c>
      <c r="AB214" s="20"/>
      <c r="AC214" s="20">
        <f t="shared" si="19"/>
        <v>174000</v>
      </c>
      <c r="AD214" s="20">
        <v>0</v>
      </c>
      <c r="AE214" s="20">
        <v>0</v>
      </c>
      <c r="AF214" s="20">
        <f t="shared" si="20"/>
        <v>0</v>
      </c>
      <c r="AG214" s="20">
        <v>0</v>
      </c>
      <c r="AH214" s="36">
        <v>0</v>
      </c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ht="14.1" hidden="1" customHeight="1" x14ac:dyDescent="0.3">
      <c r="A215">
        <v>5000</v>
      </c>
      <c r="B215">
        <v>0</v>
      </c>
      <c r="C215">
        <v>0</v>
      </c>
      <c r="D215">
        <v>0</v>
      </c>
      <c r="E215">
        <v>0</v>
      </c>
      <c r="F215">
        <v>1500</v>
      </c>
      <c r="G215">
        <v>0</v>
      </c>
      <c r="H215">
        <v>0</v>
      </c>
      <c r="I215">
        <v>0</v>
      </c>
      <c r="J215">
        <v>0</v>
      </c>
      <c r="K215">
        <v>2500</v>
      </c>
      <c r="L215">
        <v>2500</v>
      </c>
      <c r="M215">
        <v>0</v>
      </c>
      <c r="N215">
        <v>5000</v>
      </c>
      <c r="O215">
        <v>0</v>
      </c>
      <c r="P215">
        <v>0</v>
      </c>
      <c r="Q215">
        <v>0</v>
      </c>
      <c r="R215">
        <v>0</v>
      </c>
      <c r="S215">
        <v>215084496</v>
      </c>
      <c r="T215" s="19">
        <f t="shared" si="15"/>
        <v>241500</v>
      </c>
      <c r="U215" s="20">
        <f t="shared" si="16"/>
        <v>16500</v>
      </c>
      <c r="V215">
        <v>23</v>
      </c>
      <c r="W215" s="64">
        <f t="shared" si="22"/>
        <v>153000</v>
      </c>
      <c r="X215" s="20"/>
      <c r="Y215" s="64">
        <f t="shared" si="17"/>
        <v>153000</v>
      </c>
      <c r="Z215">
        <v>10</v>
      </c>
      <c r="AA215" s="20">
        <f t="shared" si="18"/>
        <v>72000</v>
      </c>
      <c r="AB215" s="20"/>
      <c r="AC215" s="20">
        <f t="shared" si="19"/>
        <v>72000</v>
      </c>
      <c r="AD215" s="20">
        <v>0</v>
      </c>
      <c r="AE215" s="20">
        <v>0</v>
      </c>
      <c r="AF215" s="20">
        <f t="shared" si="20"/>
        <v>0</v>
      </c>
      <c r="AG215" s="20">
        <v>0</v>
      </c>
      <c r="AH215" s="36">
        <v>0</v>
      </c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ht="14.1" hidden="1" customHeight="1" x14ac:dyDescent="0.3">
      <c r="A216">
        <v>5000</v>
      </c>
      <c r="B216">
        <v>5000</v>
      </c>
      <c r="C216">
        <v>0</v>
      </c>
      <c r="D216">
        <v>4000</v>
      </c>
      <c r="E216">
        <v>2400</v>
      </c>
      <c r="F216">
        <v>1000</v>
      </c>
      <c r="G216">
        <v>1650</v>
      </c>
      <c r="H216">
        <v>0</v>
      </c>
      <c r="I216">
        <v>0</v>
      </c>
      <c r="J216">
        <v>0</v>
      </c>
      <c r="K216">
        <v>2500</v>
      </c>
      <c r="L216">
        <v>2500</v>
      </c>
      <c r="M216">
        <v>1000</v>
      </c>
      <c r="N216">
        <v>5000</v>
      </c>
      <c r="O216">
        <v>0</v>
      </c>
      <c r="P216">
        <v>0</v>
      </c>
      <c r="Q216">
        <v>0</v>
      </c>
      <c r="R216">
        <v>0</v>
      </c>
      <c r="S216">
        <v>159664362</v>
      </c>
      <c r="T216" s="19">
        <f t="shared" si="15"/>
        <v>317450</v>
      </c>
      <c r="U216" s="20">
        <f t="shared" si="16"/>
        <v>30050</v>
      </c>
      <c r="V216">
        <v>19</v>
      </c>
      <c r="W216" s="64">
        <f t="shared" si="22"/>
        <v>129000</v>
      </c>
      <c r="X216" s="20">
        <v>14400</v>
      </c>
      <c r="Y216" s="64">
        <f t="shared" si="17"/>
        <v>143400</v>
      </c>
      <c r="Z216">
        <v>19</v>
      </c>
      <c r="AA216" s="20">
        <f t="shared" si="18"/>
        <v>126000</v>
      </c>
      <c r="AB216" s="20">
        <v>18000</v>
      </c>
      <c r="AC216" s="20">
        <f t="shared" si="19"/>
        <v>144000</v>
      </c>
      <c r="AD216" s="20">
        <v>0</v>
      </c>
      <c r="AE216" s="20">
        <v>0</v>
      </c>
      <c r="AF216" s="20">
        <f t="shared" si="20"/>
        <v>0</v>
      </c>
      <c r="AG216" s="20">
        <v>0</v>
      </c>
      <c r="AH216" s="36">
        <v>0</v>
      </c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ht="14.1" hidden="1" customHeight="1" x14ac:dyDescent="0.3">
      <c r="A217">
        <v>5000</v>
      </c>
      <c r="B217">
        <v>5000</v>
      </c>
      <c r="C217">
        <v>0</v>
      </c>
      <c r="D217">
        <v>4000</v>
      </c>
      <c r="E217">
        <v>1075</v>
      </c>
      <c r="F217">
        <v>1000</v>
      </c>
      <c r="G217">
        <v>0</v>
      </c>
      <c r="H217">
        <v>0</v>
      </c>
      <c r="I217">
        <v>0</v>
      </c>
      <c r="J217">
        <v>0</v>
      </c>
      <c r="K217">
        <v>2500</v>
      </c>
      <c r="L217">
        <v>2500</v>
      </c>
      <c r="M217">
        <v>1000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138868353</v>
      </c>
      <c r="T217" s="19">
        <f t="shared" ref="T217:T280" si="23" xml:space="preserve"> SUM(U217, Y217, AC217, AF217, AG217, AH217)</f>
        <v>343075</v>
      </c>
      <c r="U217" s="20">
        <f t="shared" si="16"/>
        <v>22075</v>
      </c>
      <c r="V217">
        <v>26</v>
      </c>
      <c r="W217" s="64">
        <f t="shared" si="22"/>
        <v>171000</v>
      </c>
      <c r="X217" s="20"/>
      <c r="Y217" s="64">
        <f t="shared" si="17"/>
        <v>171000</v>
      </c>
      <c r="Z217">
        <v>23</v>
      </c>
      <c r="AA217" s="20">
        <f t="shared" si="18"/>
        <v>150000</v>
      </c>
      <c r="AB217" s="20"/>
      <c r="AC217" s="20">
        <f t="shared" si="19"/>
        <v>150000</v>
      </c>
      <c r="AD217" s="20">
        <v>0</v>
      </c>
      <c r="AE217" s="20">
        <v>0</v>
      </c>
      <c r="AF217" s="20">
        <f t="shared" si="20"/>
        <v>0</v>
      </c>
      <c r="AG217" s="20">
        <v>0</v>
      </c>
      <c r="AH217" s="36">
        <v>0</v>
      </c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ht="14.1" hidden="1" customHeight="1" x14ac:dyDescent="0.3">
      <c r="A218">
        <v>4000</v>
      </c>
      <c r="B218">
        <v>5000</v>
      </c>
      <c r="C218">
        <v>0</v>
      </c>
      <c r="D218">
        <v>5000</v>
      </c>
      <c r="E218">
        <v>2400</v>
      </c>
      <c r="F218">
        <v>1500</v>
      </c>
      <c r="G218">
        <v>1550</v>
      </c>
      <c r="H218">
        <v>0</v>
      </c>
      <c r="I218">
        <v>0</v>
      </c>
      <c r="J218">
        <v>0</v>
      </c>
      <c r="K218">
        <v>2500</v>
      </c>
      <c r="L218">
        <v>2500</v>
      </c>
      <c r="M218">
        <v>1000</v>
      </c>
      <c r="N218">
        <v>5000</v>
      </c>
      <c r="O218">
        <v>0</v>
      </c>
      <c r="P218">
        <v>0</v>
      </c>
      <c r="Q218">
        <v>0</v>
      </c>
      <c r="R218">
        <v>0</v>
      </c>
      <c r="S218">
        <v>137885776</v>
      </c>
      <c r="T218" s="19">
        <f t="shared" si="23"/>
        <v>321450</v>
      </c>
      <c r="U218" s="20">
        <f t="shared" si="16"/>
        <v>30450</v>
      </c>
      <c r="V218">
        <v>19</v>
      </c>
      <c r="W218" s="64">
        <f t="shared" si="22"/>
        <v>129000</v>
      </c>
      <c r="X218" s="20"/>
      <c r="Y218" s="64">
        <f t="shared" ref="Y218:Y281" si="24">W218+X218</f>
        <v>129000</v>
      </c>
      <c r="Z218">
        <v>22</v>
      </c>
      <c r="AA218" s="20">
        <f t="shared" ref="AA218:AA281" si="25">(Z218+2)*6000</f>
        <v>144000</v>
      </c>
      <c r="AB218" s="20">
        <v>18000</v>
      </c>
      <c r="AC218" s="20">
        <f t="shared" ref="AC218:AC226" si="26">SUM(AA218:AB218)</f>
        <v>162000</v>
      </c>
      <c r="AD218" s="20">
        <v>0</v>
      </c>
      <c r="AE218" s="20">
        <v>0</v>
      </c>
      <c r="AF218" s="20">
        <f t="shared" si="20"/>
        <v>0</v>
      </c>
      <c r="AG218" s="20">
        <v>0</v>
      </c>
      <c r="AH218" s="36">
        <v>0</v>
      </c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ht="14.1" hidden="1" customHeight="1" x14ac:dyDescent="0.3">
      <c r="A219">
        <v>3500</v>
      </c>
      <c r="B219">
        <v>4500</v>
      </c>
      <c r="C219">
        <v>0</v>
      </c>
      <c r="D219">
        <v>5000</v>
      </c>
      <c r="E219">
        <v>2400</v>
      </c>
      <c r="F219">
        <v>1000</v>
      </c>
      <c r="G219">
        <v>1550</v>
      </c>
      <c r="H219">
        <v>0</v>
      </c>
      <c r="I219">
        <v>0</v>
      </c>
      <c r="J219">
        <v>0</v>
      </c>
      <c r="K219">
        <v>0</v>
      </c>
      <c r="L219">
        <v>2500</v>
      </c>
      <c r="M219">
        <v>0</v>
      </c>
      <c r="N219">
        <v>5000</v>
      </c>
      <c r="O219">
        <v>0</v>
      </c>
      <c r="P219">
        <v>0</v>
      </c>
      <c r="Q219">
        <v>0</v>
      </c>
      <c r="R219">
        <v>0</v>
      </c>
      <c r="S219">
        <v>153844762</v>
      </c>
      <c r="T219" s="19">
        <f t="shared" si="23"/>
        <v>370450</v>
      </c>
      <c r="U219" s="20">
        <f t="shared" ref="U219:U282" si="27">SUM(A219:R219)</f>
        <v>25450</v>
      </c>
      <c r="V219">
        <v>28</v>
      </c>
      <c r="W219" s="64">
        <f t="shared" si="22"/>
        <v>183000</v>
      </c>
      <c r="X219" s="20"/>
      <c r="Y219" s="64">
        <f t="shared" si="24"/>
        <v>183000</v>
      </c>
      <c r="Z219">
        <v>25</v>
      </c>
      <c r="AA219" s="20">
        <f t="shared" si="25"/>
        <v>162000</v>
      </c>
      <c r="AB219" s="20"/>
      <c r="AC219" s="20">
        <f t="shared" si="26"/>
        <v>162000</v>
      </c>
      <c r="AD219" s="20">
        <v>0</v>
      </c>
      <c r="AE219" s="20">
        <v>0</v>
      </c>
      <c r="AF219" s="20">
        <f t="shared" ref="AF219:AF282" si="28">SUM(AD219:AE219)</f>
        <v>0</v>
      </c>
      <c r="AG219" s="20">
        <v>0</v>
      </c>
      <c r="AH219" s="36">
        <v>0</v>
      </c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ht="14.1" hidden="1" customHeight="1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2500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160667675</v>
      </c>
      <c r="T220" s="19">
        <f t="shared" si="23"/>
        <v>329500</v>
      </c>
      <c r="U220" s="20">
        <f t="shared" si="27"/>
        <v>2500</v>
      </c>
      <c r="V220">
        <v>27</v>
      </c>
      <c r="W220" s="64">
        <f t="shared" si="22"/>
        <v>177000</v>
      </c>
      <c r="X220" s="20"/>
      <c r="Y220" s="64">
        <f t="shared" si="24"/>
        <v>177000</v>
      </c>
      <c r="Z220">
        <v>23</v>
      </c>
      <c r="AA220" s="20">
        <f t="shared" si="25"/>
        <v>150000</v>
      </c>
      <c r="AB220" s="20"/>
      <c r="AC220" s="20">
        <f t="shared" si="26"/>
        <v>150000</v>
      </c>
      <c r="AD220" s="20">
        <v>0</v>
      </c>
      <c r="AE220" s="20">
        <v>0</v>
      </c>
      <c r="AF220" s="20">
        <f t="shared" si="28"/>
        <v>0</v>
      </c>
      <c r="AG220" s="20">
        <v>0</v>
      </c>
      <c r="AH220" s="36">
        <v>0</v>
      </c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ht="14.1" hidden="1" customHeight="1" x14ac:dyDescent="0.3">
      <c r="A221">
        <v>3500</v>
      </c>
      <c r="B221">
        <v>4000</v>
      </c>
      <c r="C221">
        <v>0</v>
      </c>
      <c r="D221">
        <v>5000</v>
      </c>
      <c r="E221">
        <v>0</v>
      </c>
      <c r="F221">
        <v>2000</v>
      </c>
      <c r="G221">
        <v>1750</v>
      </c>
      <c r="H221">
        <v>0</v>
      </c>
      <c r="I221">
        <v>0</v>
      </c>
      <c r="J221">
        <v>0</v>
      </c>
      <c r="K221">
        <v>2500</v>
      </c>
      <c r="L221">
        <v>2500</v>
      </c>
      <c r="M221">
        <v>1000</v>
      </c>
      <c r="N221">
        <v>5000</v>
      </c>
      <c r="O221">
        <v>0</v>
      </c>
      <c r="P221">
        <v>0</v>
      </c>
      <c r="Q221">
        <v>0</v>
      </c>
      <c r="R221">
        <v>0</v>
      </c>
      <c r="S221">
        <v>26722154</v>
      </c>
      <c r="T221" s="19">
        <f t="shared" si="23"/>
        <v>186850</v>
      </c>
      <c r="U221" s="20">
        <f t="shared" si="27"/>
        <v>27250</v>
      </c>
      <c r="V221">
        <v>22</v>
      </c>
      <c r="W221" s="64">
        <f t="shared" si="22"/>
        <v>147000</v>
      </c>
      <c r="X221" s="20">
        <v>12600</v>
      </c>
      <c r="Y221" s="64">
        <f t="shared" si="24"/>
        <v>159600</v>
      </c>
      <c r="Z221"/>
      <c r="AA221" s="20"/>
      <c r="AB221" s="20"/>
      <c r="AC221" s="20"/>
      <c r="AD221" s="20">
        <v>0</v>
      </c>
      <c r="AE221" s="20">
        <v>0</v>
      </c>
      <c r="AF221" s="20">
        <f t="shared" si="28"/>
        <v>0</v>
      </c>
      <c r="AG221" s="20">
        <v>0</v>
      </c>
      <c r="AH221" s="36">
        <v>0</v>
      </c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ht="14.1" hidden="1" customHeight="1" x14ac:dyDescent="0.3">
      <c r="A222">
        <v>4000</v>
      </c>
      <c r="B222">
        <v>4500</v>
      </c>
      <c r="C222">
        <v>0</v>
      </c>
      <c r="D222">
        <v>3000</v>
      </c>
      <c r="E222">
        <v>2400</v>
      </c>
      <c r="F222">
        <v>2000</v>
      </c>
      <c r="G222">
        <v>1550</v>
      </c>
      <c r="H222">
        <v>0</v>
      </c>
      <c r="I222">
        <v>0</v>
      </c>
      <c r="J222">
        <v>0</v>
      </c>
      <c r="K222">
        <v>2500</v>
      </c>
      <c r="L222">
        <v>2500</v>
      </c>
      <c r="M222">
        <v>1000</v>
      </c>
      <c r="N222">
        <v>5000</v>
      </c>
      <c r="O222">
        <v>0</v>
      </c>
      <c r="P222">
        <v>0</v>
      </c>
      <c r="Q222">
        <v>0</v>
      </c>
      <c r="R222">
        <v>0</v>
      </c>
      <c r="S222">
        <v>122688757</v>
      </c>
      <c r="T222" s="19">
        <f t="shared" si="23"/>
        <v>307450</v>
      </c>
      <c r="U222" s="20">
        <f t="shared" si="27"/>
        <v>28450</v>
      </c>
      <c r="V222">
        <v>25</v>
      </c>
      <c r="W222" s="64">
        <f t="shared" si="22"/>
        <v>165000</v>
      </c>
      <c r="X222" s="20"/>
      <c r="Y222" s="64">
        <f t="shared" si="24"/>
        <v>165000</v>
      </c>
      <c r="Z222">
        <v>17</v>
      </c>
      <c r="AA222" s="20">
        <f t="shared" si="25"/>
        <v>114000</v>
      </c>
      <c r="AB222" s="20"/>
      <c r="AC222" s="20">
        <f t="shared" si="26"/>
        <v>114000</v>
      </c>
      <c r="AD222" s="20">
        <v>0</v>
      </c>
      <c r="AE222" s="20">
        <v>0</v>
      </c>
      <c r="AF222" s="20">
        <f t="shared" si="28"/>
        <v>0</v>
      </c>
      <c r="AG222" s="20">
        <v>0</v>
      </c>
      <c r="AH222" s="36">
        <v>0</v>
      </c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ht="14.1" hidden="1" customHeight="1" x14ac:dyDescent="0.3">
      <c r="A223">
        <v>4000</v>
      </c>
      <c r="B223">
        <v>3500</v>
      </c>
      <c r="C223">
        <v>0</v>
      </c>
      <c r="D223">
        <v>6000</v>
      </c>
      <c r="E223">
        <v>0</v>
      </c>
      <c r="F223">
        <v>1500</v>
      </c>
      <c r="G223">
        <v>1450</v>
      </c>
      <c r="H223">
        <v>0</v>
      </c>
      <c r="I223">
        <v>0</v>
      </c>
      <c r="J223">
        <v>0</v>
      </c>
      <c r="K223">
        <v>2500</v>
      </c>
      <c r="L223">
        <v>0</v>
      </c>
      <c r="M223">
        <v>1000</v>
      </c>
      <c r="N223">
        <v>5000</v>
      </c>
      <c r="O223">
        <v>0</v>
      </c>
      <c r="P223">
        <v>0</v>
      </c>
      <c r="Q223">
        <v>0</v>
      </c>
      <c r="R223">
        <v>0</v>
      </c>
      <c r="S223">
        <v>207646065</v>
      </c>
      <c r="T223" s="19">
        <f t="shared" si="23"/>
        <v>356750</v>
      </c>
      <c r="U223" s="20">
        <f t="shared" si="27"/>
        <v>24950</v>
      </c>
      <c r="V223">
        <v>23</v>
      </c>
      <c r="W223" s="64">
        <f t="shared" si="22"/>
        <v>153000</v>
      </c>
      <c r="X223" s="20">
        <v>16200</v>
      </c>
      <c r="Y223" s="64">
        <f t="shared" si="24"/>
        <v>169200</v>
      </c>
      <c r="Z223">
        <v>23</v>
      </c>
      <c r="AA223" s="20">
        <f t="shared" si="25"/>
        <v>150000</v>
      </c>
      <c r="AB223" s="20">
        <v>12600</v>
      </c>
      <c r="AC223" s="20">
        <f t="shared" si="26"/>
        <v>162600</v>
      </c>
      <c r="AD223" s="20">
        <v>0</v>
      </c>
      <c r="AE223" s="20">
        <v>0</v>
      </c>
      <c r="AF223" s="20">
        <f t="shared" si="28"/>
        <v>0</v>
      </c>
      <c r="AG223" s="20">
        <v>0</v>
      </c>
      <c r="AH223" s="36">
        <v>0</v>
      </c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ht="14.1" hidden="1" customHeight="1" x14ac:dyDescent="0.3">
      <c r="A224">
        <v>5000</v>
      </c>
      <c r="B224">
        <v>5000</v>
      </c>
      <c r="C224">
        <v>0</v>
      </c>
      <c r="D224">
        <v>5000</v>
      </c>
      <c r="E224">
        <v>1075</v>
      </c>
      <c r="F224">
        <v>1500</v>
      </c>
      <c r="G224">
        <v>1750</v>
      </c>
      <c r="H224">
        <v>0</v>
      </c>
      <c r="I224">
        <v>0</v>
      </c>
      <c r="J224">
        <v>0</v>
      </c>
      <c r="K224">
        <v>2500</v>
      </c>
      <c r="L224">
        <v>2500</v>
      </c>
      <c r="M224">
        <v>1000</v>
      </c>
      <c r="N224">
        <v>5000</v>
      </c>
      <c r="O224">
        <v>0</v>
      </c>
      <c r="P224">
        <v>0</v>
      </c>
      <c r="Q224">
        <v>0</v>
      </c>
      <c r="R224">
        <v>0</v>
      </c>
      <c r="S224">
        <v>168703376</v>
      </c>
      <c r="T224" s="19">
        <f t="shared" si="23"/>
        <v>393325</v>
      </c>
      <c r="U224" s="20">
        <f t="shared" si="27"/>
        <v>30325</v>
      </c>
      <c r="V224">
        <v>26</v>
      </c>
      <c r="W224" s="64">
        <f t="shared" si="22"/>
        <v>171000</v>
      </c>
      <c r="X224" s="20">
        <v>18000</v>
      </c>
      <c r="Y224" s="64">
        <f t="shared" si="24"/>
        <v>189000</v>
      </c>
      <c r="Z224">
        <v>24</v>
      </c>
      <c r="AA224" s="20">
        <f t="shared" si="25"/>
        <v>156000</v>
      </c>
      <c r="AB224" s="20">
        <v>18000</v>
      </c>
      <c r="AC224" s="20">
        <f t="shared" si="26"/>
        <v>174000</v>
      </c>
      <c r="AD224" s="20">
        <v>0</v>
      </c>
      <c r="AE224" s="20">
        <v>0</v>
      </c>
      <c r="AF224" s="20">
        <f t="shared" si="28"/>
        <v>0</v>
      </c>
      <c r="AG224" s="20">
        <v>0</v>
      </c>
      <c r="AH224" s="36">
        <v>0</v>
      </c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ht="14.1" hidden="1" customHeight="1" x14ac:dyDescent="0.3">
      <c r="A225">
        <v>4000</v>
      </c>
      <c r="B225">
        <v>0</v>
      </c>
      <c r="C225">
        <v>0</v>
      </c>
      <c r="D225">
        <v>0</v>
      </c>
      <c r="E225">
        <v>1075</v>
      </c>
      <c r="F225">
        <v>2500</v>
      </c>
      <c r="G225">
        <v>0</v>
      </c>
      <c r="H225">
        <v>0</v>
      </c>
      <c r="I225">
        <v>0</v>
      </c>
      <c r="J225">
        <v>0</v>
      </c>
      <c r="K225">
        <v>2500</v>
      </c>
      <c r="L225">
        <v>2500</v>
      </c>
      <c r="M225">
        <v>0</v>
      </c>
      <c r="N225">
        <v>5000</v>
      </c>
      <c r="O225">
        <v>0</v>
      </c>
      <c r="P225">
        <v>0</v>
      </c>
      <c r="Q225">
        <v>0</v>
      </c>
      <c r="R225">
        <v>0</v>
      </c>
      <c r="S225">
        <v>157763673</v>
      </c>
      <c r="T225" s="19">
        <f t="shared" si="23"/>
        <v>362575</v>
      </c>
      <c r="U225" s="20">
        <f t="shared" si="27"/>
        <v>17575</v>
      </c>
      <c r="V225">
        <v>27</v>
      </c>
      <c r="W225" s="64">
        <f t="shared" si="22"/>
        <v>177000</v>
      </c>
      <c r="X225" s="20"/>
      <c r="Y225" s="64">
        <f t="shared" si="24"/>
        <v>177000</v>
      </c>
      <c r="Z225">
        <v>23</v>
      </c>
      <c r="AA225" s="20">
        <f t="shared" si="25"/>
        <v>150000</v>
      </c>
      <c r="AB225" s="20">
        <v>18000</v>
      </c>
      <c r="AC225" s="20">
        <f t="shared" si="26"/>
        <v>168000</v>
      </c>
      <c r="AD225" s="20">
        <v>0</v>
      </c>
      <c r="AE225" s="20">
        <v>0</v>
      </c>
      <c r="AF225" s="20">
        <f t="shared" si="28"/>
        <v>0</v>
      </c>
      <c r="AG225" s="20">
        <v>0</v>
      </c>
      <c r="AH225" s="36">
        <v>0</v>
      </c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ht="14.1" hidden="1" customHeight="1" x14ac:dyDescent="0.3">
      <c r="A226">
        <v>4500</v>
      </c>
      <c r="B226">
        <v>0</v>
      </c>
      <c r="C226">
        <v>0</v>
      </c>
      <c r="D226">
        <v>3000</v>
      </c>
      <c r="E226">
        <v>1075</v>
      </c>
      <c r="F226">
        <v>2500</v>
      </c>
      <c r="G226">
        <v>1550</v>
      </c>
      <c r="H226">
        <v>0</v>
      </c>
      <c r="I226">
        <v>0</v>
      </c>
      <c r="J226">
        <v>0</v>
      </c>
      <c r="K226">
        <v>2500</v>
      </c>
      <c r="L226">
        <v>2500</v>
      </c>
      <c r="M226">
        <v>1000</v>
      </c>
      <c r="N226">
        <v>5000</v>
      </c>
      <c r="O226">
        <v>0</v>
      </c>
      <c r="P226">
        <v>0</v>
      </c>
      <c r="Q226">
        <v>0</v>
      </c>
      <c r="R226">
        <v>0</v>
      </c>
      <c r="S226">
        <v>166722899</v>
      </c>
      <c r="T226" s="19">
        <f t="shared" si="23"/>
        <v>230625</v>
      </c>
      <c r="U226" s="20">
        <f t="shared" si="27"/>
        <v>23625</v>
      </c>
      <c r="V226">
        <v>14</v>
      </c>
      <c r="W226" s="64">
        <f t="shared" si="22"/>
        <v>99000</v>
      </c>
      <c r="X226" s="20"/>
      <c r="Y226" s="64">
        <f t="shared" si="24"/>
        <v>99000</v>
      </c>
      <c r="Z226">
        <v>16</v>
      </c>
      <c r="AA226" s="20">
        <f t="shared" si="25"/>
        <v>108000</v>
      </c>
      <c r="AB226" s="20"/>
      <c r="AC226" s="20">
        <f t="shared" si="26"/>
        <v>108000</v>
      </c>
      <c r="AD226" s="20">
        <v>0</v>
      </c>
      <c r="AE226" s="20">
        <v>0</v>
      </c>
      <c r="AF226" s="20">
        <f t="shared" si="28"/>
        <v>0</v>
      </c>
      <c r="AG226" s="20">
        <v>0</v>
      </c>
      <c r="AH226" s="36">
        <v>0</v>
      </c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ht="14.1" hidden="1" customHeight="1" x14ac:dyDescent="0.3">
      <c r="A227">
        <v>0</v>
      </c>
      <c r="B227">
        <v>4500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2500</v>
      </c>
      <c r="L227">
        <v>2500</v>
      </c>
      <c r="M227">
        <v>1000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140824751</v>
      </c>
      <c r="T227" s="19">
        <f t="shared" si="23"/>
        <v>293700</v>
      </c>
      <c r="U227" s="20">
        <f t="shared" si="27"/>
        <v>10500</v>
      </c>
      <c r="V227">
        <v>19</v>
      </c>
      <c r="W227" s="64">
        <f t="shared" si="22"/>
        <v>129000</v>
      </c>
      <c r="X227" s="20"/>
      <c r="Y227" s="64">
        <f t="shared" si="24"/>
        <v>129000</v>
      </c>
      <c r="Z227">
        <v>21</v>
      </c>
      <c r="AA227" s="20">
        <f t="shared" si="25"/>
        <v>138000</v>
      </c>
      <c r="AB227" s="20">
        <v>16200</v>
      </c>
      <c r="AC227" s="20">
        <f t="shared" ref="AC227:AC282" si="29">SUM(AA227:AB227)</f>
        <v>154200</v>
      </c>
      <c r="AD227" s="20">
        <v>0</v>
      </c>
      <c r="AE227" s="20">
        <v>0</v>
      </c>
      <c r="AF227" s="20">
        <f t="shared" si="28"/>
        <v>0</v>
      </c>
      <c r="AG227" s="20">
        <v>0</v>
      </c>
      <c r="AH227" s="36">
        <v>0</v>
      </c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ht="14.1" hidden="1" customHeight="1" x14ac:dyDescent="0.3">
      <c r="A228">
        <v>4000</v>
      </c>
      <c r="B228">
        <v>5000</v>
      </c>
      <c r="C228">
        <v>0</v>
      </c>
      <c r="D228">
        <v>6000</v>
      </c>
      <c r="E228">
        <v>1075</v>
      </c>
      <c r="F228">
        <v>2500</v>
      </c>
      <c r="G228">
        <v>1750</v>
      </c>
      <c r="H228">
        <v>0</v>
      </c>
      <c r="I228">
        <v>0</v>
      </c>
      <c r="J228">
        <v>0</v>
      </c>
      <c r="K228">
        <v>2500</v>
      </c>
      <c r="L228">
        <v>2500</v>
      </c>
      <c r="M228">
        <v>1000</v>
      </c>
      <c r="N228">
        <v>5000</v>
      </c>
      <c r="O228">
        <v>0</v>
      </c>
      <c r="P228">
        <v>0</v>
      </c>
      <c r="Q228">
        <v>0</v>
      </c>
      <c r="R228">
        <v>0</v>
      </c>
      <c r="S228">
        <v>454752495</v>
      </c>
      <c r="T228" s="19">
        <f t="shared" si="23"/>
        <v>382925</v>
      </c>
      <c r="U228" s="20">
        <f t="shared" si="27"/>
        <v>31325</v>
      </c>
      <c r="V228">
        <v>25</v>
      </c>
      <c r="W228" s="64">
        <f t="shared" si="22"/>
        <v>165000</v>
      </c>
      <c r="X228" s="20"/>
      <c r="Y228" s="64">
        <f t="shared" si="24"/>
        <v>165000</v>
      </c>
      <c r="Z228">
        <v>27</v>
      </c>
      <c r="AA228" s="20">
        <f t="shared" si="25"/>
        <v>174000</v>
      </c>
      <c r="AB228" s="20">
        <v>12600</v>
      </c>
      <c r="AC228" s="20">
        <f t="shared" si="29"/>
        <v>186600</v>
      </c>
      <c r="AD228" s="20">
        <v>0</v>
      </c>
      <c r="AE228" s="20">
        <v>0</v>
      </c>
      <c r="AF228" s="20">
        <f t="shared" si="28"/>
        <v>0</v>
      </c>
      <c r="AG228" s="20">
        <v>0</v>
      </c>
      <c r="AH228" s="36">
        <v>0</v>
      </c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ht="14.1" hidden="1" customHeight="1" x14ac:dyDescent="0.3">
      <c r="A229">
        <v>4500</v>
      </c>
      <c r="B229">
        <v>5000</v>
      </c>
      <c r="C229">
        <v>0</v>
      </c>
      <c r="D229">
        <v>6000</v>
      </c>
      <c r="E229">
        <v>2400</v>
      </c>
      <c r="F229">
        <v>1500</v>
      </c>
      <c r="G229">
        <v>1650</v>
      </c>
      <c r="H229">
        <v>0</v>
      </c>
      <c r="I229">
        <v>0</v>
      </c>
      <c r="J229">
        <v>0</v>
      </c>
      <c r="K229">
        <v>2500</v>
      </c>
      <c r="L229">
        <v>2500</v>
      </c>
      <c r="M229">
        <v>1000</v>
      </c>
      <c r="N229">
        <v>5000</v>
      </c>
      <c r="O229">
        <v>0</v>
      </c>
      <c r="P229">
        <v>0</v>
      </c>
      <c r="Q229">
        <v>0</v>
      </c>
      <c r="R229">
        <v>0</v>
      </c>
      <c r="S229">
        <v>224496140</v>
      </c>
      <c r="T229" s="19">
        <f t="shared" si="23"/>
        <v>353050</v>
      </c>
      <c r="U229" s="20">
        <f t="shared" si="27"/>
        <v>32050</v>
      </c>
      <c r="V229">
        <v>24</v>
      </c>
      <c r="W229" s="64">
        <f t="shared" si="22"/>
        <v>159000</v>
      </c>
      <c r="X229" s="20"/>
      <c r="Y229" s="64">
        <f t="shared" si="24"/>
        <v>159000</v>
      </c>
      <c r="Z229">
        <v>22</v>
      </c>
      <c r="AA229" s="20">
        <f t="shared" si="25"/>
        <v>144000</v>
      </c>
      <c r="AB229" s="20">
        <v>18000</v>
      </c>
      <c r="AC229" s="20">
        <f t="shared" si="29"/>
        <v>162000</v>
      </c>
      <c r="AD229" s="20">
        <v>0</v>
      </c>
      <c r="AE229" s="20">
        <v>0</v>
      </c>
      <c r="AF229" s="20">
        <f t="shared" si="28"/>
        <v>0</v>
      </c>
      <c r="AG229" s="20">
        <v>0</v>
      </c>
      <c r="AH229" s="36">
        <v>0</v>
      </c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ht="14.1" hidden="1" customHeight="1" x14ac:dyDescent="0.3">
      <c r="A230">
        <v>5000</v>
      </c>
      <c r="B230">
        <v>0</v>
      </c>
      <c r="C230">
        <v>0</v>
      </c>
      <c r="D230">
        <v>3000</v>
      </c>
      <c r="E230">
        <v>1075</v>
      </c>
      <c r="F230">
        <v>1500</v>
      </c>
      <c r="G230">
        <v>1550</v>
      </c>
      <c r="H230">
        <v>0</v>
      </c>
      <c r="I230">
        <v>0</v>
      </c>
      <c r="J230">
        <v>0</v>
      </c>
      <c r="K230">
        <v>2500</v>
      </c>
      <c r="L230">
        <v>2500</v>
      </c>
      <c r="M230">
        <v>1000</v>
      </c>
      <c r="N230">
        <v>5000</v>
      </c>
      <c r="O230">
        <v>0</v>
      </c>
      <c r="P230">
        <v>0</v>
      </c>
      <c r="Q230">
        <v>0</v>
      </c>
      <c r="R230">
        <v>0</v>
      </c>
      <c r="S230">
        <v>166663465</v>
      </c>
      <c r="T230" s="19">
        <f t="shared" si="23"/>
        <v>140125</v>
      </c>
      <c r="U230" s="20">
        <f t="shared" si="27"/>
        <v>23125</v>
      </c>
      <c r="V230">
        <v>17</v>
      </c>
      <c r="W230" s="64">
        <f t="shared" si="22"/>
        <v>117000</v>
      </c>
      <c r="X230" s="20"/>
      <c r="Y230" s="64">
        <f t="shared" si="24"/>
        <v>117000</v>
      </c>
      <c r="Z230"/>
      <c r="AA230" s="20"/>
      <c r="AB230" s="20"/>
      <c r="AC230" s="20"/>
      <c r="AD230" s="20">
        <v>0</v>
      </c>
      <c r="AE230" s="20">
        <v>0</v>
      </c>
      <c r="AF230" s="20">
        <f t="shared" si="28"/>
        <v>0</v>
      </c>
      <c r="AG230" s="20">
        <v>0</v>
      </c>
      <c r="AH230" s="36">
        <v>0</v>
      </c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ht="14.1" hidden="1" customHeight="1" x14ac:dyDescent="0.3">
      <c r="A231">
        <v>5000</v>
      </c>
      <c r="B231">
        <v>4500</v>
      </c>
      <c r="C231">
        <v>0</v>
      </c>
      <c r="D231">
        <v>6000</v>
      </c>
      <c r="E231">
        <v>2400</v>
      </c>
      <c r="F231">
        <v>1000</v>
      </c>
      <c r="G231">
        <v>1750</v>
      </c>
      <c r="H231">
        <v>0</v>
      </c>
      <c r="I231">
        <v>0</v>
      </c>
      <c r="J231">
        <v>0</v>
      </c>
      <c r="K231">
        <v>2500</v>
      </c>
      <c r="L231">
        <v>2500</v>
      </c>
      <c r="M231">
        <v>1000</v>
      </c>
      <c r="N231">
        <v>5000</v>
      </c>
      <c r="O231">
        <v>0</v>
      </c>
      <c r="P231">
        <v>0</v>
      </c>
      <c r="Q231">
        <v>0</v>
      </c>
      <c r="R231">
        <v>0</v>
      </c>
      <c r="S231">
        <v>127726915</v>
      </c>
      <c r="T231" s="19">
        <f t="shared" si="23"/>
        <v>373050</v>
      </c>
      <c r="U231" s="20">
        <f t="shared" si="27"/>
        <v>31650</v>
      </c>
      <c r="V231">
        <v>22</v>
      </c>
      <c r="W231" s="64">
        <f t="shared" si="22"/>
        <v>147000</v>
      </c>
      <c r="X231" s="20">
        <v>14400</v>
      </c>
      <c r="Y231" s="64">
        <f t="shared" si="24"/>
        <v>161400</v>
      </c>
      <c r="Z231">
        <v>25</v>
      </c>
      <c r="AA231" s="20">
        <f t="shared" si="25"/>
        <v>162000</v>
      </c>
      <c r="AB231" s="20">
        <v>18000</v>
      </c>
      <c r="AC231" s="20">
        <f t="shared" si="29"/>
        <v>180000</v>
      </c>
      <c r="AD231" s="20">
        <v>0</v>
      </c>
      <c r="AE231" s="20">
        <v>0</v>
      </c>
      <c r="AF231" s="20">
        <f t="shared" si="28"/>
        <v>0</v>
      </c>
      <c r="AG231" s="20">
        <v>0</v>
      </c>
      <c r="AH231" s="36">
        <v>0</v>
      </c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ht="14.1" hidden="1" customHeight="1" x14ac:dyDescent="0.3">
      <c r="A232">
        <v>4000</v>
      </c>
      <c r="B232">
        <v>4000</v>
      </c>
      <c r="C232">
        <v>0</v>
      </c>
      <c r="D232">
        <v>4000</v>
      </c>
      <c r="E232">
        <v>2400</v>
      </c>
      <c r="F232">
        <v>1000</v>
      </c>
      <c r="G232">
        <v>1450</v>
      </c>
      <c r="H232">
        <v>0</v>
      </c>
      <c r="I232">
        <v>0</v>
      </c>
      <c r="J232">
        <v>0</v>
      </c>
      <c r="K232">
        <v>2500</v>
      </c>
      <c r="L232">
        <v>2500</v>
      </c>
      <c r="M232">
        <v>1000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210644959</v>
      </c>
      <c r="T232" s="19">
        <f t="shared" si="23"/>
        <v>163850</v>
      </c>
      <c r="U232" s="20">
        <f t="shared" si="27"/>
        <v>22850</v>
      </c>
      <c r="V232">
        <v>21</v>
      </c>
      <c r="W232" s="64">
        <f t="shared" si="22"/>
        <v>141000</v>
      </c>
      <c r="X232" s="20"/>
      <c r="Y232" s="64">
        <f t="shared" si="24"/>
        <v>141000</v>
      </c>
      <c r="Z232"/>
      <c r="AA232" s="20"/>
      <c r="AB232" s="20"/>
      <c r="AC232" s="20"/>
      <c r="AD232" s="20">
        <v>0</v>
      </c>
      <c r="AE232" s="20">
        <v>0</v>
      </c>
      <c r="AF232" s="20">
        <f t="shared" si="28"/>
        <v>0</v>
      </c>
      <c r="AG232" s="20">
        <v>0</v>
      </c>
      <c r="AH232" s="36">
        <v>0</v>
      </c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ht="14.1" hidden="1" customHeight="1" x14ac:dyDescent="0.3">
      <c r="A233">
        <v>0</v>
      </c>
      <c r="B233">
        <v>5000</v>
      </c>
      <c r="C233">
        <v>0</v>
      </c>
      <c r="D233">
        <v>5000</v>
      </c>
      <c r="E233">
        <v>0</v>
      </c>
      <c r="F233">
        <v>0</v>
      </c>
      <c r="G233">
        <v>1550</v>
      </c>
      <c r="H233">
        <v>0</v>
      </c>
      <c r="I233">
        <v>0</v>
      </c>
      <c r="J233">
        <v>0</v>
      </c>
      <c r="K233">
        <v>2500</v>
      </c>
      <c r="L233">
        <v>2500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259512124</v>
      </c>
      <c r="T233" s="19">
        <f t="shared" si="23"/>
        <v>331550</v>
      </c>
      <c r="U233" s="20">
        <f t="shared" si="27"/>
        <v>16550</v>
      </c>
      <c r="V233">
        <v>22</v>
      </c>
      <c r="W233" s="64">
        <f t="shared" si="22"/>
        <v>147000</v>
      </c>
      <c r="X233" s="20">
        <v>18000</v>
      </c>
      <c r="Y233" s="64">
        <f t="shared" si="24"/>
        <v>165000</v>
      </c>
      <c r="Z233">
        <v>23</v>
      </c>
      <c r="AA233" s="20">
        <f t="shared" si="25"/>
        <v>150000</v>
      </c>
      <c r="AB233" s="20"/>
      <c r="AC233" s="20">
        <f t="shared" si="29"/>
        <v>150000</v>
      </c>
      <c r="AD233" s="20">
        <v>0</v>
      </c>
      <c r="AE233" s="20">
        <v>0</v>
      </c>
      <c r="AF233" s="20">
        <f t="shared" si="28"/>
        <v>0</v>
      </c>
      <c r="AG233" s="20">
        <v>0</v>
      </c>
      <c r="AH233" s="36">
        <v>0</v>
      </c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ht="14.1" hidden="1" customHeight="1" x14ac:dyDescent="0.3">
      <c r="A234">
        <v>5000</v>
      </c>
      <c r="B234">
        <v>5000</v>
      </c>
      <c r="C234">
        <v>0</v>
      </c>
      <c r="D234">
        <v>4000</v>
      </c>
      <c r="E234">
        <v>2400</v>
      </c>
      <c r="F234">
        <v>2000</v>
      </c>
      <c r="G234">
        <v>1650</v>
      </c>
      <c r="H234">
        <v>0</v>
      </c>
      <c r="I234">
        <v>0</v>
      </c>
      <c r="J234">
        <v>0</v>
      </c>
      <c r="K234">
        <v>2500</v>
      </c>
      <c r="L234">
        <v>2500</v>
      </c>
      <c r="M234">
        <v>1000</v>
      </c>
      <c r="N234">
        <v>5000</v>
      </c>
      <c r="O234">
        <v>0</v>
      </c>
      <c r="P234">
        <v>0</v>
      </c>
      <c r="Q234">
        <v>0</v>
      </c>
      <c r="R234">
        <v>0</v>
      </c>
      <c r="S234">
        <v>165665987</v>
      </c>
      <c r="T234" s="19">
        <f t="shared" si="23"/>
        <v>346050</v>
      </c>
      <c r="U234" s="20">
        <f t="shared" si="27"/>
        <v>31050</v>
      </c>
      <c r="V234">
        <v>26</v>
      </c>
      <c r="W234" s="64">
        <f t="shared" si="22"/>
        <v>171000</v>
      </c>
      <c r="X234" s="20"/>
      <c r="Y234" s="64">
        <f t="shared" si="24"/>
        <v>171000</v>
      </c>
      <c r="Z234">
        <v>22</v>
      </c>
      <c r="AA234" s="20">
        <f t="shared" si="25"/>
        <v>144000</v>
      </c>
      <c r="AB234" s="20"/>
      <c r="AC234" s="20">
        <f t="shared" si="29"/>
        <v>144000</v>
      </c>
      <c r="AD234" s="20">
        <v>0</v>
      </c>
      <c r="AE234" s="20">
        <v>0</v>
      </c>
      <c r="AF234" s="20">
        <f t="shared" si="28"/>
        <v>0</v>
      </c>
      <c r="AG234" s="20">
        <v>0</v>
      </c>
      <c r="AH234" s="36">
        <v>0</v>
      </c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ht="14.1" hidden="1" customHeight="1" x14ac:dyDescent="0.3">
      <c r="A235">
        <v>5000</v>
      </c>
      <c r="B235">
        <v>5000</v>
      </c>
      <c r="C235">
        <v>0</v>
      </c>
      <c r="D235">
        <v>4000</v>
      </c>
      <c r="E235">
        <v>2400</v>
      </c>
      <c r="F235">
        <v>2000</v>
      </c>
      <c r="G235">
        <v>1650</v>
      </c>
      <c r="H235">
        <v>0</v>
      </c>
      <c r="I235">
        <v>0</v>
      </c>
      <c r="J235">
        <v>0</v>
      </c>
      <c r="K235">
        <v>2500</v>
      </c>
      <c r="L235">
        <v>2500</v>
      </c>
      <c r="M235">
        <v>1000</v>
      </c>
      <c r="N235">
        <v>5000</v>
      </c>
      <c r="O235">
        <v>0</v>
      </c>
      <c r="P235">
        <v>0</v>
      </c>
      <c r="Q235">
        <v>0</v>
      </c>
      <c r="R235">
        <v>0</v>
      </c>
      <c r="S235">
        <v>165666368</v>
      </c>
      <c r="T235" s="19">
        <f t="shared" si="23"/>
        <v>304050</v>
      </c>
      <c r="U235" s="20">
        <f t="shared" si="27"/>
        <v>31050</v>
      </c>
      <c r="V235">
        <v>22</v>
      </c>
      <c r="W235" s="64">
        <f t="shared" si="22"/>
        <v>147000</v>
      </c>
      <c r="X235" s="20"/>
      <c r="Y235" s="64">
        <f t="shared" si="24"/>
        <v>147000</v>
      </c>
      <c r="Z235">
        <v>19</v>
      </c>
      <c r="AA235" s="20">
        <f t="shared" si="25"/>
        <v>126000</v>
      </c>
      <c r="AB235" s="20"/>
      <c r="AC235" s="20">
        <f t="shared" si="29"/>
        <v>126000</v>
      </c>
      <c r="AD235" s="20">
        <v>0</v>
      </c>
      <c r="AE235" s="20">
        <v>0</v>
      </c>
      <c r="AF235" s="20">
        <f t="shared" si="28"/>
        <v>0</v>
      </c>
      <c r="AG235" s="20">
        <v>0</v>
      </c>
      <c r="AH235" s="36">
        <v>0</v>
      </c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ht="14.1" hidden="1" customHeight="1" x14ac:dyDescent="0.3">
      <c r="A236">
        <v>5000</v>
      </c>
      <c r="B236">
        <v>0</v>
      </c>
      <c r="C236">
        <v>0</v>
      </c>
      <c r="D236">
        <v>4000</v>
      </c>
      <c r="E236">
        <v>2400</v>
      </c>
      <c r="F236">
        <v>0</v>
      </c>
      <c r="G236">
        <v>1550</v>
      </c>
      <c r="H236">
        <v>0</v>
      </c>
      <c r="I236">
        <v>0</v>
      </c>
      <c r="J236">
        <v>0</v>
      </c>
      <c r="K236">
        <v>2500</v>
      </c>
      <c r="L236">
        <v>2500</v>
      </c>
      <c r="M236">
        <v>1000</v>
      </c>
      <c r="N236">
        <v>5000</v>
      </c>
      <c r="O236">
        <v>0</v>
      </c>
      <c r="P236">
        <v>0</v>
      </c>
      <c r="Q236">
        <v>0</v>
      </c>
      <c r="R236">
        <v>0</v>
      </c>
      <c r="S236">
        <v>173706082</v>
      </c>
      <c r="T236" s="19">
        <f t="shared" si="23"/>
        <v>327550</v>
      </c>
      <c r="U236" s="20">
        <f t="shared" si="27"/>
        <v>23950</v>
      </c>
      <c r="V236">
        <v>20</v>
      </c>
      <c r="W236" s="64">
        <f t="shared" si="22"/>
        <v>135000</v>
      </c>
      <c r="X236" s="20">
        <v>12600</v>
      </c>
      <c r="Y236" s="64">
        <f t="shared" si="24"/>
        <v>147600</v>
      </c>
      <c r="Z236">
        <v>24</v>
      </c>
      <c r="AA236" s="20">
        <f t="shared" si="25"/>
        <v>156000</v>
      </c>
      <c r="AB236" s="20"/>
      <c r="AC236" s="20">
        <f t="shared" si="29"/>
        <v>156000</v>
      </c>
      <c r="AD236" s="20">
        <v>0</v>
      </c>
      <c r="AE236" s="20">
        <v>0</v>
      </c>
      <c r="AF236" s="20">
        <f t="shared" si="28"/>
        <v>0</v>
      </c>
      <c r="AG236" s="20">
        <v>0</v>
      </c>
      <c r="AH236" s="36">
        <v>0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ht="14.1" hidden="1" customHeight="1" x14ac:dyDescent="0.3">
      <c r="A237">
        <v>4000</v>
      </c>
      <c r="B237">
        <v>4000</v>
      </c>
      <c r="C237">
        <v>0</v>
      </c>
      <c r="D237">
        <v>2000</v>
      </c>
      <c r="E237">
        <v>0</v>
      </c>
      <c r="F237">
        <v>1500</v>
      </c>
      <c r="G237">
        <v>1650</v>
      </c>
      <c r="H237">
        <v>0</v>
      </c>
      <c r="I237">
        <v>0</v>
      </c>
      <c r="J237">
        <v>0</v>
      </c>
      <c r="K237">
        <v>2500</v>
      </c>
      <c r="L237">
        <v>2500</v>
      </c>
      <c r="M237">
        <v>1000</v>
      </c>
      <c r="N237">
        <v>5000</v>
      </c>
      <c r="O237">
        <v>0</v>
      </c>
      <c r="P237">
        <v>0</v>
      </c>
      <c r="Q237">
        <v>0</v>
      </c>
      <c r="R237">
        <v>0</v>
      </c>
      <c r="S237">
        <v>271940931</v>
      </c>
      <c r="T237" s="19">
        <f t="shared" si="23"/>
        <v>315150</v>
      </c>
      <c r="U237" s="20">
        <f t="shared" si="27"/>
        <v>24150</v>
      </c>
      <c r="V237">
        <v>25</v>
      </c>
      <c r="W237" s="64">
        <f t="shared" si="22"/>
        <v>165000</v>
      </c>
      <c r="X237" s="20"/>
      <c r="Y237" s="64">
        <f t="shared" si="24"/>
        <v>165000</v>
      </c>
      <c r="Z237">
        <v>19</v>
      </c>
      <c r="AA237" s="20">
        <f t="shared" si="25"/>
        <v>126000</v>
      </c>
      <c r="AB237" s="20"/>
      <c r="AC237" s="20">
        <f t="shared" si="29"/>
        <v>126000</v>
      </c>
      <c r="AD237" s="20">
        <v>0</v>
      </c>
      <c r="AE237" s="20">
        <v>0</v>
      </c>
      <c r="AF237" s="20">
        <f t="shared" si="28"/>
        <v>0</v>
      </c>
      <c r="AG237" s="20">
        <v>0</v>
      </c>
      <c r="AH237" s="36">
        <v>0</v>
      </c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ht="14.1" hidden="1" customHeight="1" x14ac:dyDescent="0.3">
      <c r="A238">
        <v>0</v>
      </c>
      <c r="B238">
        <v>4500</v>
      </c>
      <c r="C238">
        <v>0</v>
      </c>
      <c r="D238">
        <v>5000</v>
      </c>
      <c r="E238">
        <v>1075</v>
      </c>
      <c r="F238">
        <v>2500</v>
      </c>
      <c r="G238">
        <v>1550</v>
      </c>
      <c r="H238">
        <v>0</v>
      </c>
      <c r="I238">
        <v>0</v>
      </c>
      <c r="J238">
        <v>0</v>
      </c>
      <c r="K238">
        <v>2500</v>
      </c>
      <c r="L238">
        <v>2500</v>
      </c>
      <c r="M238">
        <v>1000</v>
      </c>
      <c r="N238">
        <v>0</v>
      </c>
      <c r="O238">
        <v>0</v>
      </c>
      <c r="P238">
        <v>0</v>
      </c>
      <c r="Q238">
        <v>0</v>
      </c>
      <c r="R238">
        <v>0</v>
      </c>
      <c r="S238" s="65">
        <v>5434387</v>
      </c>
      <c r="T238" s="19">
        <f t="shared" si="23"/>
        <v>299625</v>
      </c>
      <c r="U238" s="20">
        <f t="shared" si="27"/>
        <v>20625</v>
      </c>
      <c r="V238">
        <v>25</v>
      </c>
      <c r="W238" s="64">
        <f t="shared" si="22"/>
        <v>165000</v>
      </c>
      <c r="X238" s="20"/>
      <c r="Y238" s="64">
        <f t="shared" si="24"/>
        <v>165000</v>
      </c>
      <c r="Z238">
        <v>17</v>
      </c>
      <c r="AA238" s="20">
        <f t="shared" si="25"/>
        <v>114000</v>
      </c>
      <c r="AB238" s="20"/>
      <c r="AC238" s="20">
        <f t="shared" si="29"/>
        <v>114000</v>
      </c>
      <c r="AD238" s="20">
        <v>0</v>
      </c>
      <c r="AE238" s="20">
        <v>0</v>
      </c>
      <c r="AF238" s="20">
        <f t="shared" si="28"/>
        <v>0</v>
      </c>
      <c r="AG238" s="20">
        <v>0</v>
      </c>
      <c r="AH238" s="36">
        <v>0</v>
      </c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ht="14.1" hidden="1" customHeight="1" x14ac:dyDescent="0.3">
      <c r="A239">
        <v>3500</v>
      </c>
      <c r="B239">
        <v>0</v>
      </c>
      <c r="C239">
        <v>0</v>
      </c>
      <c r="D239">
        <v>6000</v>
      </c>
      <c r="E239">
        <v>0</v>
      </c>
      <c r="F239">
        <v>1500</v>
      </c>
      <c r="G239">
        <v>1650</v>
      </c>
      <c r="H239">
        <v>0</v>
      </c>
      <c r="I239">
        <v>0</v>
      </c>
      <c r="J239">
        <v>0</v>
      </c>
      <c r="K239">
        <v>2500</v>
      </c>
      <c r="L239">
        <v>2500</v>
      </c>
      <c r="M239">
        <v>0</v>
      </c>
      <c r="N239">
        <v>5000</v>
      </c>
      <c r="O239">
        <v>0</v>
      </c>
      <c r="P239">
        <v>0</v>
      </c>
      <c r="Q239">
        <v>0</v>
      </c>
      <c r="R239">
        <v>0</v>
      </c>
      <c r="S239">
        <v>72706464</v>
      </c>
      <c r="T239" s="19">
        <f t="shared" si="23"/>
        <v>314250</v>
      </c>
      <c r="U239" s="20">
        <f t="shared" si="27"/>
        <v>22650</v>
      </c>
      <c r="V239">
        <v>21</v>
      </c>
      <c r="W239" s="64">
        <f t="shared" si="22"/>
        <v>141000</v>
      </c>
      <c r="X239" s="20">
        <v>12600</v>
      </c>
      <c r="Y239" s="64">
        <f t="shared" si="24"/>
        <v>153600</v>
      </c>
      <c r="Z239">
        <v>21</v>
      </c>
      <c r="AA239" s="20">
        <f t="shared" si="25"/>
        <v>138000</v>
      </c>
      <c r="AB239" s="20"/>
      <c r="AC239" s="20">
        <f t="shared" si="29"/>
        <v>138000</v>
      </c>
      <c r="AD239" s="20">
        <v>0</v>
      </c>
      <c r="AE239" s="20">
        <v>0</v>
      </c>
      <c r="AF239" s="20">
        <f t="shared" si="28"/>
        <v>0</v>
      </c>
      <c r="AG239" s="20">
        <v>0</v>
      </c>
      <c r="AH239" s="36">
        <v>0</v>
      </c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ht="14.1" hidden="1" customHeight="1" x14ac:dyDescent="0.3">
      <c r="A240">
        <v>4000</v>
      </c>
      <c r="B240">
        <v>4000</v>
      </c>
      <c r="C240">
        <v>0</v>
      </c>
      <c r="D240">
        <v>4000</v>
      </c>
      <c r="E240">
        <v>2400</v>
      </c>
      <c r="F240">
        <v>1500</v>
      </c>
      <c r="G240">
        <v>1050</v>
      </c>
      <c r="H240">
        <v>0</v>
      </c>
      <c r="I240">
        <v>0</v>
      </c>
      <c r="J240">
        <v>0</v>
      </c>
      <c r="K240">
        <v>2500</v>
      </c>
      <c r="L240">
        <v>2500</v>
      </c>
      <c r="M240">
        <v>1000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1704257</v>
      </c>
      <c r="T240" s="19">
        <f t="shared" si="23"/>
        <v>277950</v>
      </c>
      <c r="U240" s="20">
        <f t="shared" si="27"/>
        <v>22950</v>
      </c>
      <c r="V240">
        <v>21</v>
      </c>
      <c r="W240" s="64">
        <f t="shared" si="22"/>
        <v>141000</v>
      </c>
      <c r="X240" s="20"/>
      <c r="Y240" s="64">
        <f t="shared" si="24"/>
        <v>141000</v>
      </c>
      <c r="Z240">
        <v>17</v>
      </c>
      <c r="AA240" s="20">
        <f t="shared" si="25"/>
        <v>114000</v>
      </c>
      <c r="AB240" s="20"/>
      <c r="AC240" s="20">
        <f t="shared" si="29"/>
        <v>114000</v>
      </c>
      <c r="AD240" s="20">
        <v>0</v>
      </c>
      <c r="AE240" s="20">
        <v>0</v>
      </c>
      <c r="AF240" s="20">
        <f t="shared" si="28"/>
        <v>0</v>
      </c>
      <c r="AG240" s="20">
        <v>0</v>
      </c>
      <c r="AH240" s="36">
        <v>0</v>
      </c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ht="14.1" hidden="1" customHeight="1" x14ac:dyDescent="0.3">
      <c r="A241">
        <v>3000</v>
      </c>
      <c r="B241">
        <v>0</v>
      </c>
      <c r="C241">
        <v>0</v>
      </c>
      <c r="D241">
        <v>5000</v>
      </c>
      <c r="E241">
        <v>0</v>
      </c>
      <c r="F241">
        <v>3000</v>
      </c>
      <c r="G241">
        <v>1550</v>
      </c>
      <c r="H241">
        <v>0</v>
      </c>
      <c r="I241">
        <v>0</v>
      </c>
      <c r="J241">
        <v>0</v>
      </c>
      <c r="K241">
        <v>2500</v>
      </c>
      <c r="L241">
        <v>2500</v>
      </c>
      <c r="M241">
        <v>1000</v>
      </c>
      <c r="N241">
        <v>5000</v>
      </c>
      <c r="O241">
        <v>0</v>
      </c>
      <c r="P241">
        <v>0</v>
      </c>
      <c r="Q241">
        <v>0</v>
      </c>
      <c r="R241">
        <v>0</v>
      </c>
      <c r="S241">
        <v>383960783</v>
      </c>
      <c r="T241" s="19">
        <f t="shared" si="23"/>
        <v>368550</v>
      </c>
      <c r="U241" s="20">
        <f t="shared" si="27"/>
        <v>23550</v>
      </c>
      <c r="V241">
        <v>26</v>
      </c>
      <c r="W241" s="64">
        <f t="shared" si="22"/>
        <v>171000</v>
      </c>
      <c r="X241" s="20"/>
      <c r="Y241" s="64">
        <f t="shared" si="24"/>
        <v>171000</v>
      </c>
      <c r="Z241">
        <v>27</v>
      </c>
      <c r="AA241" s="20">
        <f t="shared" si="25"/>
        <v>174000</v>
      </c>
      <c r="AB241" s="20"/>
      <c r="AC241" s="20">
        <f t="shared" si="29"/>
        <v>174000</v>
      </c>
      <c r="AD241" s="20">
        <v>0</v>
      </c>
      <c r="AE241" s="20">
        <v>0</v>
      </c>
      <c r="AF241" s="20">
        <f t="shared" si="28"/>
        <v>0</v>
      </c>
      <c r="AG241" s="20">
        <v>0</v>
      </c>
      <c r="AH241" s="36">
        <v>0</v>
      </c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ht="14.1" hidden="1" customHeight="1" x14ac:dyDescent="0.3">
      <c r="A242">
        <v>0</v>
      </c>
      <c r="B242">
        <v>0</v>
      </c>
      <c r="C242">
        <v>0</v>
      </c>
      <c r="D242">
        <v>0</v>
      </c>
      <c r="E242">
        <v>2400</v>
      </c>
      <c r="F242">
        <v>0</v>
      </c>
      <c r="G242">
        <v>1550</v>
      </c>
      <c r="H242">
        <v>0</v>
      </c>
      <c r="I242">
        <v>0</v>
      </c>
      <c r="J242">
        <v>0</v>
      </c>
      <c r="K242">
        <v>2500</v>
      </c>
      <c r="L242">
        <v>2500</v>
      </c>
      <c r="M242">
        <v>0</v>
      </c>
      <c r="N242">
        <v>5000</v>
      </c>
      <c r="O242">
        <v>0</v>
      </c>
      <c r="P242">
        <v>0</v>
      </c>
      <c r="Q242">
        <v>0</v>
      </c>
      <c r="R242">
        <v>0</v>
      </c>
      <c r="S242">
        <v>515905551</v>
      </c>
      <c r="T242" s="19">
        <f t="shared" si="23"/>
        <v>205950</v>
      </c>
      <c r="U242" s="20">
        <f t="shared" si="27"/>
        <v>13950</v>
      </c>
      <c r="V242" t="s">
        <v>43</v>
      </c>
      <c r="W242" s="64">
        <v>96000</v>
      </c>
      <c r="X242" s="20"/>
      <c r="Y242" s="64">
        <v>96000</v>
      </c>
      <c r="Z242">
        <v>14</v>
      </c>
      <c r="AA242" s="20">
        <f t="shared" si="25"/>
        <v>96000</v>
      </c>
      <c r="AB242" s="20"/>
      <c r="AC242" s="20">
        <f t="shared" si="29"/>
        <v>96000</v>
      </c>
      <c r="AD242" s="20">
        <v>0</v>
      </c>
      <c r="AE242" s="20">
        <v>0</v>
      </c>
      <c r="AF242" s="20">
        <f t="shared" si="28"/>
        <v>0</v>
      </c>
      <c r="AG242" s="20">
        <v>0</v>
      </c>
      <c r="AH242" s="36">
        <v>0</v>
      </c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ht="14.1" hidden="1" customHeight="1" x14ac:dyDescent="0.3">
      <c r="A243">
        <v>0</v>
      </c>
      <c r="B243">
        <v>0</v>
      </c>
      <c r="C243">
        <v>0</v>
      </c>
      <c r="D243">
        <v>5000</v>
      </c>
      <c r="E243">
        <v>1075</v>
      </c>
      <c r="F243">
        <v>1000</v>
      </c>
      <c r="G243">
        <v>1550</v>
      </c>
      <c r="H243">
        <v>0</v>
      </c>
      <c r="I243">
        <v>0</v>
      </c>
      <c r="J243">
        <v>0</v>
      </c>
      <c r="K243">
        <v>2500</v>
      </c>
      <c r="L243">
        <v>2500</v>
      </c>
      <c r="M243" s="1">
        <v>0</v>
      </c>
      <c r="N243">
        <v>5000</v>
      </c>
      <c r="O243">
        <v>0</v>
      </c>
      <c r="P243">
        <v>0</v>
      </c>
      <c r="Q243">
        <v>0</v>
      </c>
      <c r="R243">
        <v>0</v>
      </c>
      <c r="S243">
        <v>194702333</v>
      </c>
      <c r="T243" s="19">
        <f t="shared" si="23"/>
        <v>333625</v>
      </c>
      <c r="U243" s="20">
        <f t="shared" si="27"/>
        <v>18625</v>
      </c>
      <c r="V243">
        <v>21</v>
      </c>
      <c r="W243" s="64">
        <f t="shared" ref="W243:W306" si="30">(V243+2.5)*6000</f>
        <v>141000</v>
      </c>
      <c r="X243" s="20">
        <v>18000</v>
      </c>
      <c r="Y243" s="64">
        <f t="shared" si="24"/>
        <v>159000</v>
      </c>
      <c r="Z243">
        <v>21</v>
      </c>
      <c r="AA243" s="20">
        <f t="shared" si="25"/>
        <v>138000</v>
      </c>
      <c r="AB243" s="20">
        <v>18000</v>
      </c>
      <c r="AC243" s="20">
        <f t="shared" si="29"/>
        <v>156000</v>
      </c>
      <c r="AD243" s="20">
        <v>0</v>
      </c>
      <c r="AE243" s="20">
        <v>0</v>
      </c>
      <c r="AF243" s="20">
        <f t="shared" si="28"/>
        <v>0</v>
      </c>
      <c r="AG243" s="20">
        <v>0</v>
      </c>
      <c r="AH243" s="36">
        <v>0</v>
      </c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ht="14.1" hidden="1" customHeight="1" x14ac:dyDescent="0.3">
      <c r="A244">
        <v>5000</v>
      </c>
      <c r="B244">
        <v>4000</v>
      </c>
      <c r="C244">
        <v>0</v>
      </c>
      <c r="D244">
        <v>0</v>
      </c>
      <c r="E244">
        <v>2400</v>
      </c>
      <c r="F244">
        <v>1500</v>
      </c>
      <c r="G244">
        <v>1850</v>
      </c>
      <c r="H244">
        <v>0</v>
      </c>
      <c r="I244">
        <v>0</v>
      </c>
      <c r="J244">
        <v>0</v>
      </c>
      <c r="K244">
        <v>2500</v>
      </c>
      <c r="L244">
        <v>2500</v>
      </c>
      <c r="M244">
        <v>1000</v>
      </c>
      <c r="N244">
        <v>5000</v>
      </c>
      <c r="O244">
        <v>0</v>
      </c>
      <c r="P244">
        <v>0</v>
      </c>
      <c r="Q244">
        <v>0</v>
      </c>
      <c r="R244">
        <v>0</v>
      </c>
      <c r="S244">
        <v>51704731</v>
      </c>
      <c r="T244" s="19">
        <f t="shared" si="23"/>
        <v>347350</v>
      </c>
      <c r="U244" s="20">
        <f t="shared" si="27"/>
        <v>25750</v>
      </c>
      <c r="V244">
        <v>24</v>
      </c>
      <c r="W244" s="64">
        <f t="shared" si="30"/>
        <v>159000</v>
      </c>
      <c r="X244" s="20">
        <v>14400</v>
      </c>
      <c r="Y244" s="64">
        <f t="shared" si="24"/>
        <v>173400</v>
      </c>
      <c r="Z244">
        <v>20</v>
      </c>
      <c r="AA244" s="20">
        <f t="shared" si="25"/>
        <v>132000</v>
      </c>
      <c r="AB244" s="20">
        <v>16200</v>
      </c>
      <c r="AC244" s="20">
        <f t="shared" si="29"/>
        <v>148200</v>
      </c>
      <c r="AD244" s="20">
        <v>0</v>
      </c>
      <c r="AE244" s="20">
        <v>0</v>
      </c>
      <c r="AF244" s="20">
        <f t="shared" si="28"/>
        <v>0</v>
      </c>
      <c r="AG244" s="20">
        <v>0</v>
      </c>
      <c r="AH244" s="36">
        <v>0</v>
      </c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ht="14.1" hidden="1" customHeight="1" x14ac:dyDescent="0.3">
      <c r="A245">
        <v>5000</v>
      </c>
      <c r="B245">
        <v>4500</v>
      </c>
      <c r="C245">
        <v>0</v>
      </c>
      <c r="D245">
        <v>5000</v>
      </c>
      <c r="E245">
        <v>2400</v>
      </c>
      <c r="F245">
        <v>0</v>
      </c>
      <c r="G245">
        <v>1650</v>
      </c>
      <c r="H245">
        <v>0</v>
      </c>
      <c r="I245">
        <v>0</v>
      </c>
      <c r="J245">
        <v>0</v>
      </c>
      <c r="K245">
        <v>2500</v>
      </c>
      <c r="L245">
        <v>2500</v>
      </c>
      <c r="M245">
        <v>1000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178667947</v>
      </c>
      <c r="T245" s="19">
        <f t="shared" si="23"/>
        <v>285550</v>
      </c>
      <c r="U245" s="20">
        <f t="shared" si="27"/>
        <v>24550</v>
      </c>
      <c r="V245">
        <v>19</v>
      </c>
      <c r="W245" s="64">
        <f t="shared" si="30"/>
        <v>129000</v>
      </c>
      <c r="X245" s="20">
        <v>18000</v>
      </c>
      <c r="Y245" s="64">
        <f t="shared" si="24"/>
        <v>147000</v>
      </c>
      <c r="Z245">
        <v>17</v>
      </c>
      <c r="AA245" s="20">
        <f t="shared" si="25"/>
        <v>114000</v>
      </c>
      <c r="AB245" s="20"/>
      <c r="AC245" s="20">
        <f t="shared" si="29"/>
        <v>114000</v>
      </c>
      <c r="AD245" s="20">
        <v>0</v>
      </c>
      <c r="AE245" s="20">
        <v>0</v>
      </c>
      <c r="AF245" s="20">
        <f t="shared" si="28"/>
        <v>0</v>
      </c>
      <c r="AG245" s="20">
        <v>0</v>
      </c>
      <c r="AH245" s="36">
        <v>0</v>
      </c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ht="14.1" hidden="1" customHeight="1" x14ac:dyDescent="0.3">
      <c r="A246">
        <v>5000</v>
      </c>
      <c r="B246">
        <v>5000</v>
      </c>
      <c r="C246">
        <v>0</v>
      </c>
      <c r="D246">
        <v>4000</v>
      </c>
      <c r="E246">
        <v>1075</v>
      </c>
      <c r="F246">
        <v>1500</v>
      </c>
      <c r="G246">
        <v>1650</v>
      </c>
      <c r="H246">
        <v>0</v>
      </c>
      <c r="I246">
        <v>0</v>
      </c>
      <c r="J246">
        <v>0</v>
      </c>
      <c r="K246">
        <v>2500</v>
      </c>
      <c r="L246">
        <v>2500</v>
      </c>
      <c r="M246">
        <v>1000</v>
      </c>
      <c r="N246">
        <v>5000</v>
      </c>
      <c r="O246">
        <v>0</v>
      </c>
      <c r="P246">
        <v>0</v>
      </c>
      <c r="Q246">
        <v>0</v>
      </c>
      <c r="R246">
        <v>0</v>
      </c>
      <c r="S246">
        <v>195641428</v>
      </c>
      <c r="T246" s="19">
        <f t="shared" si="23"/>
        <v>386225</v>
      </c>
      <c r="U246" s="20">
        <f t="shared" si="27"/>
        <v>29225</v>
      </c>
      <c r="V246">
        <v>27</v>
      </c>
      <c r="W246" s="64">
        <f t="shared" si="30"/>
        <v>177000</v>
      </c>
      <c r="X246" s="20"/>
      <c r="Y246" s="64">
        <f t="shared" si="24"/>
        <v>177000</v>
      </c>
      <c r="Z246">
        <v>25</v>
      </c>
      <c r="AA246" s="20">
        <f t="shared" si="25"/>
        <v>162000</v>
      </c>
      <c r="AB246" s="20">
        <v>18000</v>
      </c>
      <c r="AC246" s="20">
        <f t="shared" si="29"/>
        <v>180000</v>
      </c>
      <c r="AD246" s="20">
        <v>0</v>
      </c>
      <c r="AE246" s="20">
        <v>0</v>
      </c>
      <c r="AF246" s="20">
        <f t="shared" si="28"/>
        <v>0</v>
      </c>
      <c r="AG246" s="20">
        <v>0</v>
      </c>
      <c r="AH246" s="36">
        <v>0</v>
      </c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ht="14.1" hidden="1" customHeight="1" x14ac:dyDescent="0.3">
      <c r="A247">
        <v>5000</v>
      </c>
      <c r="B247">
        <v>5000</v>
      </c>
      <c r="C247">
        <v>0</v>
      </c>
      <c r="D247">
        <v>4000</v>
      </c>
      <c r="E247">
        <v>2400</v>
      </c>
      <c r="F247">
        <v>2000</v>
      </c>
      <c r="G247">
        <v>1650</v>
      </c>
      <c r="H247">
        <v>0</v>
      </c>
      <c r="I247">
        <v>0</v>
      </c>
      <c r="J247">
        <v>0</v>
      </c>
      <c r="K247">
        <v>2500</v>
      </c>
      <c r="L247">
        <v>2500</v>
      </c>
      <c r="M247">
        <v>1000</v>
      </c>
      <c r="N247">
        <v>5000</v>
      </c>
      <c r="O247">
        <v>0</v>
      </c>
      <c r="P247">
        <v>0</v>
      </c>
      <c r="Q247">
        <v>0</v>
      </c>
      <c r="R247">
        <v>0</v>
      </c>
      <c r="S247">
        <v>129682918</v>
      </c>
      <c r="T247" s="19">
        <f t="shared" si="23"/>
        <v>376050</v>
      </c>
      <c r="U247" s="20">
        <f t="shared" si="27"/>
        <v>31050</v>
      </c>
      <c r="V247">
        <v>26</v>
      </c>
      <c r="W247" s="64">
        <f t="shared" si="30"/>
        <v>171000</v>
      </c>
      <c r="X247" s="20"/>
      <c r="Y247" s="64">
        <f t="shared" si="24"/>
        <v>171000</v>
      </c>
      <c r="Z247">
        <v>24</v>
      </c>
      <c r="AA247" s="20">
        <f t="shared" si="25"/>
        <v>156000</v>
      </c>
      <c r="AB247" s="20">
        <v>18000</v>
      </c>
      <c r="AC247" s="20">
        <f t="shared" si="29"/>
        <v>174000</v>
      </c>
      <c r="AD247" s="20">
        <v>0</v>
      </c>
      <c r="AE247" s="20">
        <v>0</v>
      </c>
      <c r="AF247" s="20">
        <f t="shared" si="28"/>
        <v>0</v>
      </c>
      <c r="AG247" s="20">
        <v>0</v>
      </c>
      <c r="AH247" s="36">
        <v>0</v>
      </c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ht="14.1" hidden="1" customHeight="1" x14ac:dyDescent="0.3">
      <c r="A248">
        <v>3500</v>
      </c>
      <c r="B248">
        <v>0</v>
      </c>
      <c r="C248">
        <v>0</v>
      </c>
      <c r="D248">
        <v>6000</v>
      </c>
      <c r="E248">
        <v>1075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2500</v>
      </c>
      <c r="L248">
        <v>2500</v>
      </c>
      <c r="M248">
        <v>1000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554870994</v>
      </c>
      <c r="T248" s="19">
        <f t="shared" si="23"/>
        <v>325575</v>
      </c>
      <c r="U248" s="20">
        <f t="shared" si="27"/>
        <v>16575</v>
      </c>
      <c r="V248">
        <v>25</v>
      </c>
      <c r="W248" s="64">
        <f t="shared" si="30"/>
        <v>165000</v>
      </c>
      <c r="X248" s="20"/>
      <c r="Y248" s="64">
        <f t="shared" si="24"/>
        <v>165000</v>
      </c>
      <c r="Z248">
        <v>22</v>
      </c>
      <c r="AA248" s="20">
        <f t="shared" si="25"/>
        <v>144000</v>
      </c>
      <c r="AB248" s="20"/>
      <c r="AC248" s="20">
        <f t="shared" si="29"/>
        <v>144000</v>
      </c>
      <c r="AD248" s="20">
        <v>0</v>
      </c>
      <c r="AE248" s="20">
        <v>0</v>
      </c>
      <c r="AF248" s="20">
        <f t="shared" si="28"/>
        <v>0</v>
      </c>
      <c r="AG248" s="20">
        <v>0</v>
      </c>
      <c r="AH248" s="36">
        <v>0</v>
      </c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ht="14.1" hidden="1" customHeight="1" x14ac:dyDescent="0.3">
      <c r="A249">
        <v>4000</v>
      </c>
      <c r="B249">
        <v>3500</v>
      </c>
      <c r="C249">
        <v>0</v>
      </c>
      <c r="D249">
        <v>0</v>
      </c>
      <c r="E249">
        <v>2400</v>
      </c>
      <c r="F249">
        <v>0</v>
      </c>
      <c r="G249">
        <v>1550</v>
      </c>
      <c r="H249">
        <v>0</v>
      </c>
      <c r="I249">
        <v>0</v>
      </c>
      <c r="J249">
        <v>0</v>
      </c>
      <c r="K249">
        <v>2500</v>
      </c>
      <c r="L249">
        <v>2500</v>
      </c>
      <c r="M249">
        <v>1000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188689594</v>
      </c>
      <c r="T249" s="19">
        <f t="shared" si="23"/>
        <v>278450</v>
      </c>
      <c r="U249" s="20">
        <f t="shared" si="27"/>
        <v>17450</v>
      </c>
      <c r="V249">
        <v>18</v>
      </c>
      <c r="W249" s="64">
        <f t="shared" si="30"/>
        <v>123000</v>
      </c>
      <c r="X249" s="20"/>
      <c r="Y249" s="64">
        <f t="shared" si="24"/>
        <v>123000</v>
      </c>
      <c r="Z249">
        <v>21</v>
      </c>
      <c r="AA249" s="20">
        <f t="shared" si="25"/>
        <v>138000</v>
      </c>
      <c r="AB249" s="20"/>
      <c r="AC249" s="20">
        <f t="shared" si="29"/>
        <v>138000</v>
      </c>
      <c r="AD249" s="20">
        <v>0</v>
      </c>
      <c r="AE249" s="20">
        <v>0</v>
      </c>
      <c r="AF249" s="20">
        <f t="shared" si="28"/>
        <v>0</v>
      </c>
      <c r="AG249" s="20">
        <v>0</v>
      </c>
      <c r="AH249" s="36">
        <v>0</v>
      </c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ht="14.1" hidden="1" customHeight="1" x14ac:dyDescent="0.3">
      <c r="A250">
        <v>4000</v>
      </c>
      <c r="B250">
        <v>5000</v>
      </c>
      <c r="C250">
        <v>0</v>
      </c>
      <c r="D250">
        <v>6000</v>
      </c>
      <c r="E250">
        <v>2400</v>
      </c>
      <c r="F250">
        <v>1500</v>
      </c>
      <c r="G250">
        <v>1550</v>
      </c>
      <c r="H250">
        <v>0</v>
      </c>
      <c r="I250">
        <v>0</v>
      </c>
      <c r="J250">
        <v>0</v>
      </c>
      <c r="K250">
        <v>2500</v>
      </c>
      <c r="L250">
        <v>2500</v>
      </c>
      <c r="M250">
        <v>1000</v>
      </c>
      <c r="N250">
        <v>5000</v>
      </c>
      <c r="O250">
        <v>0</v>
      </c>
      <c r="P250">
        <v>0</v>
      </c>
      <c r="Q250">
        <v>0</v>
      </c>
      <c r="R250">
        <v>0</v>
      </c>
      <c r="S250">
        <v>159703596</v>
      </c>
      <c r="T250" s="19">
        <f t="shared" si="23"/>
        <v>292450</v>
      </c>
      <c r="U250" s="20">
        <f t="shared" si="27"/>
        <v>31450</v>
      </c>
      <c r="V250">
        <v>21</v>
      </c>
      <c r="W250" s="64">
        <f t="shared" si="30"/>
        <v>141000</v>
      </c>
      <c r="X250" s="20"/>
      <c r="Y250" s="64">
        <f t="shared" si="24"/>
        <v>141000</v>
      </c>
      <c r="Z250">
        <v>18</v>
      </c>
      <c r="AA250" s="20">
        <f t="shared" si="25"/>
        <v>120000</v>
      </c>
      <c r="AB250" s="20"/>
      <c r="AC250" s="20">
        <f t="shared" si="29"/>
        <v>120000</v>
      </c>
      <c r="AD250" s="20">
        <v>0</v>
      </c>
      <c r="AE250" s="20">
        <v>0</v>
      </c>
      <c r="AF250" s="20">
        <f t="shared" si="28"/>
        <v>0</v>
      </c>
      <c r="AG250" s="20">
        <v>0</v>
      </c>
      <c r="AH250" s="36">
        <v>0</v>
      </c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ht="14.1" hidden="1" customHeight="1" x14ac:dyDescent="0.3">
      <c r="A251">
        <v>5000</v>
      </c>
      <c r="B251">
        <v>5000</v>
      </c>
      <c r="C251">
        <v>0</v>
      </c>
      <c r="D251">
        <v>4000</v>
      </c>
      <c r="E251">
        <v>2400</v>
      </c>
      <c r="F251">
        <v>2000</v>
      </c>
      <c r="G251">
        <v>1450</v>
      </c>
      <c r="H251">
        <v>0</v>
      </c>
      <c r="I251">
        <v>0</v>
      </c>
      <c r="J251">
        <v>0</v>
      </c>
      <c r="K251">
        <v>2500</v>
      </c>
      <c r="L251">
        <v>2500</v>
      </c>
      <c r="M251">
        <v>1000</v>
      </c>
      <c r="N251">
        <v>5000</v>
      </c>
      <c r="O251">
        <v>0</v>
      </c>
      <c r="P251">
        <v>0</v>
      </c>
      <c r="Q251">
        <v>0</v>
      </c>
      <c r="R251">
        <v>0</v>
      </c>
      <c r="S251">
        <v>141880927</v>
      </c>
      <c r="T251" s="19">
        <f t="shared" si="23"/>
        <v>374050</v>
      </c>
      <c r="U251" s="20">
        <f t="shared" si="27"/>
        <v>30850</v>
      </c>
      <c r="V251">
        <v>26</v>
      </c>
      <c r="W251" s="64">
        <f t="shared" si="30"/>
        <v>171000</v>
      </c>
      <c r="X251" s="20"/>
      <c r="Y251" s="64">
        <f t="shared" si="24"/>
        <v>171000</v>
      </c>
      <c r="Z251">
        <v>24</v>
      </c>
      <c r="AA251" s="20">
        <f t="shared" si="25"/>
        <v>156000</v>
      </c>
      <c r="AB251" s="20">
        <v>16200</v>
      </c>
      <c r="AC251" s="20">
        <f t="shared" si="29"/>
        <v>172200</v>
      </c>
      <c r="AD251" s="20">
        <v>0</v>
      </c>
      <c r="AE251" s="20">
        <v>0</v>
      </c>
      <c r="AF251" s="20">
        <f t="shared" si="28"/>
        <v>0</v>
      </c>
      <c r="AG251" s="20">
        <v>0</v>
      </c>
      <c r="AH251" s="36">
        <v>0</v>
      </c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ht="14.1" hidden="1" customHeight="1" x14ac:dyDescent="0.3">
      <c r="A252">
        <v>3500</v>
      </c>
      <c r="B252">
        <v>3500</v>
      </c>
      <c r="C252">
        <v>0</v>
      </c>
      <c r="D252">
        <v>4000</v>
      </c>
      <c r="E252">
        <v>1075</v>
      </c>
      <c r="F252">
        <v>2000</v>
      </c>
      <c r="G252">
        <v>0</v>
      </c>
      <c r="H252">
        <v>0</v>
      </c>
      <c r="I252">
        <v>0</v>
      </c>
      <c r="J252">
        <v>0</v>
      </c>
      <c r="K252">
        <v>2500</v>
      </c>
      <c r="L252">
        <v>2500</v>
      </c>
      <c r="M252">
        <v>1000</v>
      </c>
      <c r="N252">
        <v>5000</v>
      </c>
      <c r="O252">
        <v>0</v>
      </c>
      <c r="P252">
        <v>0</v>
      </c>
      <c r="Q252">
        <v>0</v>
      </c>
      <c r="R252">
        <v>0</v>
      </c>
      <c r="S252">
        <v>189660648</v>
      </c>
      <c r="T252" s="19">
        <f t="shared" si="23"/>
        <v>226675</v>
      </c>
      <c r="U252" s="20">
        <f t="shared" si="27"/>
        <v>25075</v>
      </c>
      <c r="V252">
        <v>15</v>
      </c>
      <c r="W252" s="64">
        <f t="shared" si="30"/>
        <v>105000</v>
      </c>
      <c r="X252" s="20"/>
      <c r="Y252" s="64">
        <f t="shared" si="24"/>
        <v>105000</v>
      </c>
      <c r="Z252">
        <v>12</v>
      </c>
      <c r="AA252" s="20">
        <f t="shared" si="25"/>
        <v>84000</v>
      </c>
      <c r="AB252" s="20">
        <v>12600</v>
      </c>
      <c r="AC252" s="20">
        <f t="shared" si="29"/>
        <v>96600</v>
      </c>
      <c r="AD252" s="20">
        <v>0</v>
      </c>
      <c r="AE252" s="20">
        <v>0</v>
      </c>
      <c r="AF252" s="20">
        <f t="shared" si="28"/>
        <v>0</v>
      </c>
      <c r="AG252" s="20">
        <v>0</v>
      </c>
      <c r="AH252" s="36">
        <v>0</v>
      </c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ht="14.1" hidden="1" customHeight="1" x14ac:dyDescent="0.3">
      <c r="A253">
        <v>4500</v>
      </c>
      <c r="B253">
        <v>5000</v>
      </c>
      <c r="C253">
        <v>0</v>
      </c>
      <c r="D253">
        <v>6000</v>
      </c>
      <c r="E253">
        <v>2400</v>
      </c>
      <c r="F253">
        <v>3000</v>
      </c>
      <c r="G253">
        <v>0</v>
      </c>
      <c r="H253">
        <v>0</v>
      </c>
      <c r="I253">
        <v>0</v>
      </c>
      <c r="J253">
        <v>0</v>
      </c>
      <c r="K253">
        <v>2500</v>
      </c>
      <c r="L253">
        <v>2500</v>
      </c>
      <c r="M253">
        <v>1000</v>
      </c>
      <c r="N253">
        <v>5000</v>
      </c>
      <c r="O253">
        <v>0</v>
      </c>
      <c r="P253">
        <v>0</v>
      </c>
      <c r="Q253">
        <v>0</v>
      </c>
      <c r="R253">
        <v>0</v>
      </c>
      <c r="S253">
        <v>180641046</v>
      </c>
      <c r="T253" s="19">
        <f t="shared" si="23"/>
        <v>317500</v>
      </c>
      <c r="U253" s="20">
        <f t="shared" si="27"/>
        <v>31900</v>
      </c>
      <c r="V253">
        <v>20</v>
      </c>
      <c r="W253" s="64">
        <f t="shared" si="30"/>
        <v>135000</v>
      </c>
      <c r="X253" s="20">
        <v>12600</v>
      </c>
      <c r="Y253" s="64">
        <f t="shared" si="24"/>
        <v>147600</v>
      </c>
      <c r="Z253">
        <v>21</v>
      </c>
      <c r="AA253" s="20">
        <f t="shared" si="25"/>
        <v>138000</v>
      </c>
      <c r="AB253" s="20"/>
      <c r="AC253" s="20">
        <f t="shared" si="29"/>
        <v>138000</v>
      </c>
      <c r="AD253" s="20">
        <v>0</v>
      </c>
      <c r="AE253" s="20">
        <v>0</v>
      </c>
      <c r="AF253" s="20">
        <f t="shared" si="28"/>
        <v>0</v>
      </c>
      <c r="AG253" s="20">
        <v>0</v>
      </c>
      <c r="AH253" s="36">
        <v>0</v>
      </c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ht="14.1" hidden="1" customHeight="1" x14ac:dyDescent="0.3">
      <c r="A254">
        <v>4000</v>
      </c>
      <c r="B254">
        <v>4500</v>
      </c>
      <c r="C254">
        <v>0</v>
      </c>
      <c r="D254">
        <v>4000</v>
      </c>
      <c r="E254">
        <v>2400</v>
      </c>
      <c r="F254">
        <v>3000</v>
      </c>
      <c r="G254">
        <v>1750</v>
      </c>
      <c r="H254">
        <v>0</v>
      </c>
      <c r="I254">
        <v>0</v>
      </c>
      <c r="J254">
        <v>0</v>
      </c>
      <c r="K254">
        <v>2500</v>
      </c>
      <c r="L254">
        <v>2500</v>
      </c>
      <c r="M254">
        <v>1000</v>
      </c>
      <c r="N254">
        <v>5000</v>
      </c>
      <c r="O254">
        <v>0</v>
      </c>
      <c r="P254">
        <v>0</v>
      </c>
      <c r="Q254">
        <v>0</v>
      </c>
      <c r="R254">
        <v>0</v>
      </c>
      <c r="S254">
        <v>164663030</v>
      </c>
      <c r="T254" s="19">
        <f t="shared" si="23"/>
        <v>321650</v>
      </c>
      <c r="U254" s="20">
        <f t="shared" si="27"/>
        <v>30650</v>
      </c>
      <c r="V254">
        <v>24</v>
      </c>
      <c r="W254" s="64">
        <f t="shared" si="30"/>
        <v>159000</v>
      </c>
      <c r="X254" s="20"/>
      <c r="Y254" s="64">
        <f t="shared" si="24"/>
        <v>159000</v>
      </c>
      <c r="Z254">
        <v>20</v>
      </c>
      <c r="AA254" s="20">
        <f t="shared" si="25"/>
        <v>132000</v>
      </c>
      <c r="AB254" s="20"/>
      <c r="AC254" s="20">
        <f t="shared" si="29"/>
        <v>132000</v>
      </c>
      <c r="AD254" s="20">
        <v>0</v>
      </c>
      <c r="AE254" s="20">
        <v>0</v>
      </c>
      <c r="AF254" s="20">
        <f t="shared" si="28"/>
        <v>0</v>
      </c>
      <c r="AG254" s="20">
        <v>0</v>
      </c>
      <c r="AH254" s="36">
        <v>0</v>
      </c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ht="14.1" hidden="1" customHeight="1" x14ac:dyDescent="0.3">
      <c r="A255">
        <v>5000</v>
      </c>
      <c r="B255">
        <v>5000</v>
      </c>
      <c r="C255">
        <v>0</v>
      </c>
      <c r="D255">
        <v>0</v>
      </c>
      <c r="E255">
        <v>2400</v>
      </c>
      <c r="F255">
        <v>2000</v>
      </c>
      <c r="G255">
        <v>0</v>
      </c>
      <c r="H255">
        <v>0</v>
      </c>
      <c r="I255">
        <v>0</v>
      </c>
      <c r="J255">
        <v>0</v>
      </c>
      <c r="K255">
        <v>2500</v>
      </c>
      <c r="L255">
        <v>2500</v>
      </c>
      <c r="M255">
        <v>1000</v>
      </c>
      <c r="N255">
        <v>5000</v>
      </c>
      <c r="O255">
        <v>0</v>
      </c>
      <c r="P255">
        <v>0</v>
      </c>
      <c r="Q255">
        <v>0</v>
      </c>
      <c r="R255">
        <v>0</v>
      </c>
      <c r="S255">
        <v>209640124</v>
      </c>
      <c r="T255" s="19">
        <f t="shared" si="23"/>
        <v>334400</v>
      </c>
      <c r="U255" s="20">
        <f t="shared" si="27"/>
        <v>25400</v>
      </c>
      <c r="V255">
        <v>24</v>
      </c>
      <c r="W255" s="64">
        <f t="shared" si="30"/>
        <v>159000</v>
      </c>
      <c r="X255" s="20"/>
      <c r="Y255" s="64">
        <f t="shared" si="24"/>
        <v>159000</v>
      </c>
      <c r="Z255">
        <v>23</v>
      </c>
      <c r="AA255" s="20">
        <f t="shared" si="25"/>
        <v>150000</v>
      </c>
      <c r="AB255" s="20"/>
      <c r="AC255" s="20">
        <f t="shared" si="29"/>
        <v>150000</v>
      </c>
      <c r="AD255" s="20">
        <v>0</v>
      </c>
      <c r="AE255" s="20">
        <v>0</v>
      </c>
      <c r="AF255" s="20">
        <f t="shared" si="28"/>
        <v>0</v>
      </c>
      <c r="AG255" s="20">
        <v>0</v>
      </c>
      <c r="AH255" s="36">
        <v>0</v>
      </c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ht="14.1" hidden="1" customHeight="1" x14ac:dyDescent="0.3">
      <c r="A256">
        <v>4000</v>
      </c>
      <c r="B256">
        <v>4500</v>
      </c>
      <c r="C256">
        <v>0</v>
      </c>
      <c r="D256">
        <v>4000</v>
      </c>
      <c r="E256">
        <v>2400</v>
      </c>
      <c r="F256">
        <v>1500</v>
      </c>
      <c r="G256">
        <v>1650</v>
      </c>
      <c r="H256">
        <v>0</v>
      </c>
      <c r="I256">
        <v>0</v>
      </c>
      <c r="J256">
        <v>0</v>
      </c>
      <c r="K256">
        <v>2500</v>
      </c>
      <c r="L256">
        <v>2500</v>
      </c>
      <c r="M256">
        <v>1000</v>
      </c>
      <c r="N256">
        <v>5000</v>
      </c>
      <c r="O256">
        <v>0</v>
      </c>
      <c r="P256">
        <v>0</v>
      </c>
      <c r="Q256">
        <v>0</v>
      </c>
      <c r="R256">
        <v>0</v>
      </c>
      <c r="S256">
        <v>192649748</v>
      </c>
      <c r="T256" s="19">
        <f t="shared" si="23"/>
        <v>342250</v>
      </c>
      <c r="U256" s="20">
        <f t="shared" si="27"/>
        <v>29050</v>
      </c>
      <c r="V256">
        <v>26</v>
      </c>
      <c r="W256" s="64">
        <f t="shared" si="30"/>
        <v>171000</v>
      </c>
      <c r="X256" s="20"/>
      <c r="Y256" s="64">
        <f t="shared" si="24"/>
        <v>171000</v>
      </c>
      <c r="Z256">
        <v>19</v>
      </c>
      <c r="AA256" s="20">
        <f t="shared" si="25"/>
        <v>126000</v>
      </c>
      <c r="AB256" s="20">
        <v>16200</v>
      </c>
      <c r="AC256" s="20">
        <f t="shared" si="29"/>
        <v>142200</v>
      </c>
      <c r="AD256" s="20">
        <v>0</v>
      </c>
      <c r="AE256" s="20">
        <v>0</v>
      </c>
      <c r="AF256" s="20">
        <f t="shared" si="28"/>
        <v>0</v>
      </c>
      <c r="AG256" s="20">
        <v>0</v>
      </c>
      <c r="AH256" s="36">
        <v>0</v>
      </c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ht="14.1" hidden="1" customHeight="1" x14ac:dyDescent="0.3">
      <c r="A257">
        <v>4000</v>
      </c>
      <c r="B257">
        <v>5000</v>
      </c>
      <c r="C257">
        <v>0</v>
      </c>
      <c r="D257">
        <v>6000</v>
      </c>
      <c r="E257">
        <v>2400</v>
      </c>
      <c r="F257">
        <v>3000</v>
      </c>
      <c r="G257">
        <v>1650</v>
      </c>
      <c r="H257">
        <v>0</v>
      </c>
      <c r="I257">
        <v>0</v>
      </c>
      <c r="J257">
        <v>0</v>
      </c>
      <c r="K257">
        <v>2500</v>
      </c>
      <c r="L257">
        <v>2500</v>
      </c>
      <c r="M257">
        <v>1000</v>
      </c>
      <c r="N257">
        <v>5000</v>
      </c>
      <c r="O257">
        <v>0</v>
      </c>
      <c r="P257">
        <v>0</v>
      </c>
      <c r="Q257">
        <v>0</v>
      </c>
      <c r="R257">
        <v>0</v>
      </c>
      <c r="S257">
        <v>207686842</v>
      </c>
      <c r="T257" s="19">
        <f t="shared" si="23"/>
        <v>316850</v>
      </c>
      <c r="U257" s="20">
        <f t="shared" si="27"/>
        <v>33050</v>
      </c>
      <c r="V257">
        <v>21</v>
      </c>
      <c r="W257" s="64">
        <f t="shared" si="30"/>
        <v>141000</v>
      </c>
      <c r="X257" s="20">
        <v>14400</v>
      </c>
      <c r="Y257" s="64">
        <f t="shared" si="24"/>
        <v>155400</v>
      </c>
      <c r="Z257">
        <v>17</v>
      </c>
      <c r="AA257" s="20">
        <f t="shared" si="25"/>
        <v>114000</v>
      </c>
      <c r="AB257" s="20">
        <v>14400</v>
      </c>
      <c r="AC257" s="20">
        <f t="shared" si="29"/>
        <v>128400</v>
      </c>
      <c r="AD257" s="20">
        <v>0</v>
      </c>
      <c r="AE257" s="20">
        <v>0</v>
      </c>
      <c r="AF257" s="20">
        <f t="shared" si="28"/>
        <v>0</v>
      </c>
      <c r="AG257" s="20">
        <v>0</v>
      </c>
      <c r="AH257" s="36">
        <v>0</v>
      </c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ht="14.1" hidden="1" customHeight="1" x14ac:dyDescent="0.3">
      <c r="A258">
        <v>0</v>
      </c>
      <c r="B258">
        <v>0</v>
      </c>
      <c r="C258">
        <v>0</v>
      </c>
      <c r="D258">
        <v>6000</v>
      </c>
      <c r="E258">
        <v>2400</v>
      </c>
      <c r="F258">
        <v>0</v>
      </c>
      <c r="G258">
        <v>1550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143783443</v>
      </c>
      <c r="T258" s="19">
        <f t="shared" si="23"/>
        <v>288950</v>
      </c>
      <c r="U258" s="20">
        <f t="shared" si="27"/>
        <v>9950</v>
      </c>
      <c r="V258">
        <v>24</v>
      </c>
      <c r="W258" s="64">
        <f t="shared" si="30"/>
        <v>159000</v>
      </c>
      <c r="X258" s="20"/>
      <c r="Y258" s="64">
        <f t="shared" si="24"/>
        <v>159000</v>
      </c>
      <c r="Z258">
        <v>18</v>
      </c>
      <c r="AA258" s="20">
        <f t="shared" si="25"/>
        <v>120000</v>
      </c>
      <c r="AB258" s="20"/>
      <c r="AC258" s="20">
        <f t="shared" si="29"/>
        <v>120000</v>
      </c>
      <c r="AD258" s="20">
        <v>0</v>
      </c>
      <c r="AE258" s="20">
        <v>0</v>
      </c>
      <c r="AF258" s="20">
        <f t="shared" si="28"/>
        <v>0</v>
      </c>
      <c r="AG258" s="20">
        <v>0</v>
      </c>
      <c r="AH258" s="36">
        <v>0</v>
      </c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ht="14.1" hidden="1" customHeight="1" x14ac:dyDescent="0.3">
      <c r="A259">
        <v>4000</v>
      </c>
      <c r="B259">
        <v>4000</v>
      </c>
      <c r="C259">
        <v>0</v>
      </c>
      <c r="D259">
        <v>5000</v>
      </c>
      <c r="E259">
        <v>2400</v>
      </c>
      <c r="F259">
        <v>2000</v>
      </c>
      <c r="G259">
        <v>1550</v>
      </c>
      <c r="H259">
        <v>0</v>
      </c>
      <c r="I259">
        <v>0</v>
      </c>
      <c r="J259">
        <v>0</v>
      </c>
      <c r="K259">
        <v>2500</v>
      </c>
      <c r="L259">
        <v>2500</v>
      </c>
      <c r="M259">
        <v>1000</v>
      </c>
      <c r="N259">
        <v>5000</v>
      </c>
      <c r="O259">
        <v>0</v>
      </c>
      <c r="P259">
        <v>0</v>
      </c>
      <c r="Q259">
        <v>0</v>
      </c>
      <c r="R259">
        <v>0</v>
      </c>
      <c r="S259">
        <v>139948316</v>
      </c>
      <c r="T259" s="19">
        <f t="shared" si="23"/>
        <v>341350</v>
      </c>
      <c r="U259" s="20">
        <f t="shared" si="27"/>
        <v>29950</v>
      </c>
      <c r="V259">
        <v>23</v>
      </c>
      <c r="W259" s="64">
        <f t="shared" si="30"/>
        <v>153000</v>
      </c>
      <c r="X259" s="20">
        <v>16200</v>
      </c>
      <c r="Y259" s="64">
        <f t="shared" si="24"/>
        <v>169200</v>
      </c>
      <c r="Z259">
        <v>19</v>
      </c>
      <c r="AA259" s="20">
        <f t="shared" si="25"/>
        <v>126000</v>
      </c>
      <c r="AB259" s="20">
        <v>16200</v>
      </c>
      <c r="AC259" s="20">
        <f t="shared" si="29"/>
        <v>142200</v>
      </c>
      <c r="AD259" s="20">
        <v>0</v>
      </c>
      <c r="AE259" s="20">
        <v>0</v>
      </c>
      <c r="AF259" s="20">
        <f t="shared" si="28"/>
        <v>0</v>
      </c>
      <c r="AG259" s="20">
        <v>0</v>
      </c>
      <c r="AH259" s="36">
        <v>0</v>
      </c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ht="14.1" hidden="1" customHeight="1" x14ac:dyDescent="0.3">
      <c r="A260">
        <v>5000</v>
      </c>
      <c r="B260">
        <v>0</v>
      </c>
      <c r="C260">
        <v>0</v>
      </c>
      <c r="D260">
        <v>4000</v>
      </c>
      <c r="E260">
        <v>2400</v>
      </c>
      <c r="F260">
        <v>1500</v>
      </c>
      <c r="G260">
        <v>1650</v>
      </c>
      <c r="H260">
        <v>0</v>
      </c>
      <c r="I260">
        <v>0</v>
      </c>
      <c r="J260">
        <v>0</v>
      </c>
      <c r="K260">
        <v>2500</v>
      </c>
      <c r="L260">
        <v>2500</v>
      </c>
      <c r="M260">
        <v>1000</v>
      </c>
      <c r="N260">
        <v>5000</v>
      </c>
      <c r="O260">
        <v>0</v>
      </c>
      <c r="P260">
        <v>0</v>
      </c>
      <c r="Q260">
        <v>0</v>
      </c>
      <c r="R260">
        <v>0</v>
      </c>
      <c r="S260">
        <v>351803476</v>
      </c>
      <c r="T260" s="19">
        <f t="shared" si="23"/>
        <v>340550</v>
      </c>
      <c r="U260" s="20">
        <f t="shared" si="27"/>
        <v>25550</v>
      </c>
      <c r="V260">
        <v>24</v>
      </c>
      <c r="W260" s="64">
        <f t="shared" si="30"/>
        <v>159000</v>
      </c>
      <c r="X260" s="20"/>
      <c r="Y260" s="64">
        <f t="shared" si="24"/>
        <v>159000</v>
      </c>
      <c r="Z260">
        <v>24</v>
      </c>
      <c r="AA260" s="20">
        <f t="shared" si="25"/>
        <v>156000</v>
      </c>
      <c r="AB260" s="20"/>
      <c r="AC260" s="20">
        <f t="shared" si="29"/>
        <v>156000</v>
      </c>
      <c r="AD260" s="20">
        <v>0</v>
      </c>
      <c r="AE260" s="20">
        <v>0</v>
      </c>
      <c r="AF260" s="20">
        <f t="shared" si="28"/>
        <v>0</v>
      </c>
      <c r="AG260" s="20">
        <v>0</v>
      </c>
      <c r="AH260" s="36">
        <v>0</v>
      </c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ht="14.1" hidden="1" customHeight="1" x14ac:dyDescent="0.3">
      <c r="A261">
        <v>4500</v>
      </c>
      <c r="B261">
        <v>5000</v>
      </c>
      <c r="C261">
        <v>0</v>
      </c>
      <c r="D261">
        <v>0</v>
      </c>
      <c r="E261">
        <v>2400</v>
      </c>
      <c r="F261">
        <v>1500</v>
      </c>
      <c r="G261">
        <v>1450</v>
      </c>
      <c r="H261">
        <v>0</v>
      </c>
      <c r="I261">
        <v>0</v>
      </c>
      <c r="J261">
        <v>0</v>
      </c>
      <c r="K261">
        <v>2500</v>
      </c>
      <c r="L261">
        <v>2500</v>
      </c>
      <c r="M261">
        <v>1000</v>
      </c>
      <c r="N261">
        <v>5000</v>
      </c>
      <c r="O261">
        <v>0</v>
      </c>
      <c r="P261">
        <v>0</v>
      </c>
      <c r="Q261">
        <v>0</v>
      </c>
      <c r="R261">
        <v>0</v>
      </c>
      <c r="S261">
        <v>183646312</v>
      </c>
      <c r="T261" s="19">
        <f t="shared" si="23"/>
        <v>351050</v>
      </c>
      <c r="U261" s="20">
        <f t="shared" si="27"/>
        <v>25850</v>
      </c>
      <c r="V261">
        <v>19</v>
      </c>
      <c r="W261" s="64">
        <f t="shared" si="30"/>
        <v>129000</v>
      </c>
      <c r="X261" s="20">
        <v>16200</v>
      </c>
      <c r="Y261" s="64">
        <f t="shared" si="24"/>
        <v>145200</v>
      </c>
      <c r="Z261">
        <v>25</v>
      </c>
      <c r="AA261" s="20">
        <f t="shared" si="25"/>
        <v>162000</v>
      </c>
      <c r="AB261" s="20">
        <v>18000</v>
      </c>
      <c r="AC261" s="20">
        <f t="shared" si="29"/>
        <v>180000</v>
      </c>
      <c r="AD261" s="20">
        <v>0</v>
      </c>
      <c r="AE261" s="20">
        <v>0</v>
      </c>
      <c r="AF261" s="20">
        <f t="shared" si="28"/>
        <v>0</v>
      </c>
      <c r="AG261" s="20">
        <v>0</v>
      </c>
      <c r="AH261" s="36">
        <v>0</v>
      </c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ht="14.1" hidden="1" customHeight="1" x14ac:dyDescent="0.3">
      <c r="A262">
        <v>0</v>
      </c>
      <c r="B262">
        <v>4000</v>
      </c>
      <c r="C262">
        <v>0</v>
      </c>
      <c r="D262">
        <v>5000</v>
      </c>
      <c r="E262">
        <v>2400</v>
      </c>
      <c r="F262">
        <v>1000</v>
      </c>
      <c r="G262">
        <v>1650</v>
      </c>
      <c r="H262">
        <v>0</v>
      </c>
      <c r="I262">
        <v>0</v>
      </c>
      <c r="J262">
        <v>0</v>
      </c>
      <c r="K262">
        <v>2500</v>
      </c>
      <c r="L262">
        <v>2500</v>
      </c>
      <c r="M262">
        <v>1000</v>
      </c>
      <c r="N262">
        <v>5000</v>
      </c>
      <c r="O262">
        <v>0</v>
      </c>
      <c r="P262">
        <v>0</v>
      </c>
      <c r="Q262">
        <v>0</v>
      </c>
      <c r="R262">
        <v>0</v>
      </c>
      <c r="S262">
        <v>194642269</v>
      </c>
      <c r="T262" s="19">
        <f t="shared" si="23"/>
        <v>286050</v>
      </c>
      <c r="U262" s="20">
        <f t="shared" si="27"/>
        <v>25050</v>
      </c>
      <c r="V262">
        <v>23</v>
      </c>
      <c r="W262" s="64">
        <f t="shared" si="30"/>
        <v>153000</v>
      </c>
      <c r="X262" s="20"/>
      <c r="Y262" s="64">
        <f t="shared" si="24"/>
        <v>153000</v>
      </c>
      <c r="Z262">
        <v>16</v>
      </c>
      <c r="AA262" s="20">
        <f t="shared" si="25"/>
        <v>108000</v>
      </c>
      <c r="AB262" s="20"/>
      <c r="AC262" s="20">
        <f t="shared" si="29"/>
        <v>108000</v>
      </c>
      <c r="AD262" s="20">
        <v>0</v>
      </c>
      <c r="AE262" s="20">
        <v>0</v>
      </c>
      <c r="AF262" s="20">
        <f t="shared" si="28"/>
        <v>0</v>
      </c>
      <c r="AG262" s="20">
        <v>0</v>
      </c>
      <c r="AH262" s="36">
        <v>0</v>
      </c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ht="14.1" hidden="1" customHeight="1" x14ac:dyDescent="0.3">
      <c r="A263">
        <v>4000</v>
      </c>
      <c r="B263">
        <v>5000</v>
      </c>
      <c r="C263">
        <v>0</v>
      </c>
      <c r="D263">
        <v>4000</v>
      </c>
      <c r="E263">
        <v>2400</v>
      </c>
      <c r="F263">
        <v>1500</v>
      </c>
      <c r="G263">
        <v>1650</v>
      </c>
      <c r="H263">
        <v>0</v>
      </c>
      <c r="I263">
        <v>0</v>
      </c>
      <c r="J263">
        <v>0</v>
      </c>
      <c r="K263">
        <v>2500</v>
      </c>
      <c r="L263">
        <v>2500</v>
      </c>
      <c r="M263">
        <v>1000</v>
      </c>
      <c r="N263">
        <v>5000</v>
      </c>
      <c r="O263">
        <v>0</v>
      </c>
      <c r="P263">
        <v>0</v>
      </c>
      <c r="Q263">
        <v>0</v>
      </c>
      <c r="R263">
        <v>0</v>
      </c>
      <c r="S263">
        <v>42787891</v>
      </c>
      <c r="T263" s="19">
        <f t="shared" si="23"/>
        <v>300750</v>
      </c>
      <c r="U263" s="20">
        <f t="shared" si="27"/>
        <v>29550</v>
      </c>
      <c r="V263">
        <v>17</v>
      </c>
      <c r="W263" s="64">
        <f t="shared" si="30"/>
        <v>117000</v>
      </c>
      <c r="X263" s="20">
        <v>16200</v>
      </c>
      <c r="Y263" s="64">
        <f t="shared" si="24"/>
        <v>133200</v>
      </c>
      <c r="Z263">
        <v>21</v>
      </c>
      <c r="AA263" s="20">
        <f t="shared" si="25"/>
        <v>138000</v>
      </c>
      <c r="AB263" s="20"/>
      <c r="AC263" s="20">
        <f t="shared" si="29"/>
        <v>138000</v>
      </c>
      <c r="AD263" s="20">
        <v>0</v>
      </c>
      <c r="AE263" s="20">
        <v>0</v>
      </c>
      <c r="AF263" s="20">
        <f t="shared" si="28"/>
        <v>0</v>
      </c>
      <c r="AG263" s="20">
        <v>0</v>
      </c>
      <c r="AH263" s="36">
        <v>0</v>
      </c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ht="14.1" hidden="1" customHeight="1" x14ac:dyDescent="0.3">
      <c r="A264">
        <v>3500</v>
      </c>
      <c r="B264">
        <v>5000</v>
      </c>
      <c r="C264">
        <v>0</v>
      </c>
      <c r="D264">
        <v>4000</v>
      </c>
      <c r="E264">
        <v>2400</v>
      </c>
      <c r="F264">
        <v>2500</v>
      </c>
      <c r="G264">
        <v>1550</v>
      </c>
      <c r="H264">
        <v>0</v>
      </c>
      <c r="I264">
        <v>0</v>
      </c>
      <c r="J264">
        <v>0</v>
      </c>
      <c r="K264">
        <v>2500</v>
      </c>
      <c r="L264">
        <v>2500</v>
      </c>
      <c r="M264">
        <v>1000</v>
      </c>
      <c r="N264">
        <v>5000</v>
      </c>
      <c r="O264">
        <v>0</v>
      </c>
      <c r="P264">
        <v>0</v>
      </c>
      <c r="Q264">
        <v>0</v>
      </c>
      <c r="R264">
        <v>0</v>
      </c>
      <c r="S264">
        <v>201665444</v>
      </c>
      <c r="T264" s="19">
        <f t="shared" si="23"/>
        <v>351550</v>
      </c>
      <c r="U264" s="20">
        <f t="shared" si="27"/>
        <v>29950</v>
      </c>
      <c r="V264">
        <v>20</v>
      </c>
      <c r="W264" s="64">
        <f t="shared" si="30"/>
        <v>135000</v>
      </c>
      <c r="X264" s="20">
        <v>16200</v>
      </c>
      <c r="Y264" s="64">
        <f t="shared" si="24"/>
        <v>151200</v>
      </c>
      <c r="Z264">
        <v>24</v>
      </c>
      <c r="AA264" s="20">
        <f t="shared" si="25"/>
        <v>156000</v>
      </c>
      <c r="AB264" s="20">
        <v>14400</v>
      </c>
      <c r="AC264" s="20">
        <f t="shared" si="29"/>
        <v>170400</v>
      </c>
      <c r="AD264" s="20">
        <v>0</v>
      </c>
      <c r="AE264" s="20">
        <v>0</v>
      </c>
      <c r="AF264" s="20">
        <f t="shared" si="28"/>
        <v>0</v>
      </c>
      <c r="AG264" s="20">
        <v>0</v>
      </c>
      <c r="AH264" s="36">
        <v>0</v>
      </c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ht="14.1" hidden="1" customHeight="1" x14ac:dyDescent="0.3">
      <c r="A265">
        <v>4000</v>
      </c>
      <c r="B265">
        <v>5000</v>
      </c>
      <c r="C265">
        <v>0</v>
      </c>
      <c r="D265">
        <v>5000</v>
      </c>
      <c r="E265">
        <v>2400</v>
      </c>
      <c r="F265">
        <v>2000</v>
      </c>
      <c r="G265">
        <v>1650</v>
      </c>
      <c r="H265">
        <v>0</v>
      </c>
      <c r="I265">
        <v>0</v>
      </c>
      <c r="J265">
        <v>0</v>
      </c>
      <c r="K265">
        <v>2500</v>
      </c>
      <c r="L265">
        <v>0</v>
      </c>
      <c r="M265">
        <v>1000</v>
      </c>
      <c r="N265">
        <v>5000</v>
      </c>
      <c r="O265">
        <v>0</v>
      </c>
      <c r="P265">
        <v>0</v>
      </c>
      <c r="Q265">
        <v>0</v>
      </c>
      <c r="R265">
        <v>0</v>
      </c>
      <c r="S265">
        <v>211640101</v>
      </c>
      <c r="T265" s="19">
        <f t="shared" si="23"/>
        <v>325550</v>
      </c>
      <c r="U265" s="20">
        <f t="shared" si="27"/>
        <v>28550</v>
      </c>
      <c r="V265">
        <v>22</v>
      </c>
      <c r="W265" s="64">
        <f t="shared" si="30"/>
        <v>147000</v>
      </c>
      <c r="X265" s="20"/>
      <c r="Y265" s="64">
        <f t="shared" si="24"/>
        <v>147000</v>
      </c>
      <c r="Z265">
        <v>23</v>
      </c>
      <c r="AA265" s="20">
        <f t="shared" si="25"/>
        <v>150000</v>
      </c>
      <c r="AB265" s="20"/>
      <c r="AC265" s="20">
        <f t="shared" si="29"/>
        <v>150000</v>
      </c>
      <c r="AD265" s="20">
        <v>0</v>
      </c>
      <c r="AE265" s="20">
        <v>0</v>
      </c>
      <c r="AF265" s="20">
        <f t="shared" si="28"/>
        <v>0</v>
      </c>
      <c r="AG265" s="20">
        <v>0</v>
      </c>
      <c r="AH265" s="36">
        <v>0</v>
      </c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ht="14.1" hidden="1" customHeight="1" x14ac:dyDescent="0.3">
      <c r="A266">
        <v>4500</v>
      </c>
      <c r="B266">
        <v>5000</v>
      </c>
      <c r="C266">
        <v>0</v>
      </c>
      <c r="D266">
        <v>6000</v>
      </c>
      <c r="E266">
        <v>2400</v>
      </c>
      <c r="F266">
        <v>1500</v>
      </c>
      <c r="G266">
        <v>1650</v>
      </c>
      <c r="H266">
        <v>0</v>
      </c>
      <c r="I266">
        <v>0</v>
      </c>
      <c r="J266">
        <v>0</v>
      </c>
      <c r="K266">
        <v>2500</v>
      </c>
      <c r="L266">
        <v>2500</v>
      </c>
      <c r="M266">
        <v>1000</v>
      </c>
      <c r="N266">
        <v>5000</v>
      </c>
      <c r="O266">
        <v>0</v>
      </c>
      <c r="P266">
        <v>0</v>
      </c>
      <c r="Q266">
        <v>0</v>
      </c>
      <c r="R266">
        <v>0</v>
      </c>
      <c r="S266">
        <v>133764465</v>
      </c>
      <c r="T266" s="19">
        <f t="shared" si="23"/>
        <v>397450</v>
      </c>
      <c r="U266" s="20">
        <f t="shared" si="27"/>
        <v>32050</v>
      </c>
      <c r="V266">
        <v>26</v>
      </c>
      <c r="W266" s="64">
        <f t="shared" si="30"/>
        <v>171000</v>
      </c>
      <c r="X266" s="20">
        <v>16200</v>
      </c>
      <c r="Y266" s="64">
        <f t="shared" si="24"/>
        <v>187200</v>
      </c>
      <c r="Z266">
        <v>25</v>
      </c>
      <c r="AA266" s="20">
        <f t="shared" si="25"/>
        <v>162000</v>
      </c>
      <c r="AB266" s="20">
        <v>16200</v>
      </c>
      <c r="AC266" s="20">
        <f t="shared" si="29"/>
        <v>178200</v>
      </c>
      <c r="AD266" s="20">
        <v>0</v>
      </c>
      <c r="AE266" s="20">
        <v>0</v>
      </c>
      <c r="AF266" s="20">
        <f t="shared" si="28"/>
        <v>0</v>
      </c>
      <c r="AG266" s="20">
        <v>0</v>
      </c>
      <c r="AH266" s="36">
        <v>0</v>
      </c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ht="14.1" hidden="1" customHeight="1" x14ac:dyDescent="0.3">
      <c r="A267">
        <v>4000</v>
      </c>
      <c r="B267">
        <v>4500</v>
      </c>
      <c r="C267">
        <v>0</v>
      </c>
      <c r="D267">
        <v>5000</v>
      </c>
      <c r="E267">
        <v>2400</v>
      </c>
      <c r="F267">
        <v>2000</v>
      </c>
      <c r="G267">
        <v>1650</v>
      </c>
      <c r="H267">
        <v>0</v>
      </c>
      <c r="I267">
        <v>0</v>
      </c>
      <c r="J267">
        <v>0</v>
      </c>
      <c r="K267">
        <v>2500</v>
      </c>
      <c r="L267">
        <v>2500</v>
      </c>
      <c r="M267">
        <v>1000</v>
      </c>
      <c r="N267">
        <v>5000</v>
      </c>
      <c r="O267">
        <v>0</v>
      </c>
      <c r="P267">
        <v>0</v>
      </c>
      <c r="Q267">
        <v>0</v>
      </c>
      <c r="R267">
        <v>0</v>
      </c>
      <c r="S267">
        <v>205649516</v>
      </c>
      <c r="T267" s="19">
        <f t="shared" si="23"/>
        <v>337550</v>
      </c>
      <c r="U267" s="20">
        <f t="shared" si="27"/>
        <v>30550</v>
      </c>
      <c r="V267">
        <v>22</v>
      </c>
      <c r="W267" s="64">
        <f t="shared" si="30"/>
        <v>147000</v>
      </c>
      <c r="X267" s="20">
        <v>18000</v>
      </c>
      <c r="Y267" s="64">
        <f t="shared" si="24"/>
        <v>165000</v>
      </c>
      <c r="Z267">
        <v>20</v>
      </c>
      <c r="AA267" s="20">
        <f t="shared" si="25"/>
        <v>132000</v>
      </c>
      <c r="AB267" s="20">
        <v>10000</v>
      </c>
      <c r="AC267" s="20">
        <f t="shared" si="29"/>
        <v>142000</v>
      </c>
      <c r="AD267" s="20">
        <v>0</v>
      </c>
      <c r="AE267" s="20">
        <v>0</v>
      </c>
      <c r="AF267" s="20">
        <f t="shared" si="28"/>
        <v>0</v>
      </c>
      <c r="AG267" s="20">
        <v>0</v>
      </c>
      <c r="AH267" s="36">
        <v>0</v>
      </c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ht="14.1" hidden="1" customHeight="1" x14ac:dyDescent="0.3">
      <c r="A268">
        <v>5000</v>
      </c>
      <c r="B268">
        <v>5000</v>
      </c>
      <c r="C268">
        <v>0</v>
      </c>
      <c r="D268">
        <v>4000</v>
      </c>
      <c r="E268">
        <v>2400</v>
      </c>
      <c r="F268">
        <v>2000</v>
      </c>
      <c r="G268">
        <v>1650</v>
      </c>
      <c r="H268">
        <v>0</v>
      </c>
      <c r="I268">
        <v>0</v>
      </c>
      <c r="J268">
        <v>0</v>
      </c>
      <c r="K268">
        <v>2500</v>
      </c>
      <c r="L268">
        <v>2500</v>
      </c>
      <c r="M268">
        <v>1000</v>
      </c>
      <c r="N268">
        <v>5000</v>
      </c>
      <c r="O268">
        <v>0</v>
      </c>
      <c r="P268">
        <v>0</v>
      </c>
      <c r="Q268">
        <v>0</v>
      </c>
      <c r="R268">
        <v>0</v>
      </c>
      <c r="S268">
        <v>221768371</v>
      </c>
      <c r="T268" s="19">
        <f t="shared" si="23"/>
        <v>398250</v>
      </c>
      <c r="U268" s="20">
        <f t="shared" si="27"/>
        <v>31050</v>
      </c>
      <c r="V268">
        <v>26</v>
      </c>
      <c r="W268" s="64">
        <f t="shared" si="30"/>
        <v>171000</v>
      </c>
      <c r="X268" s="20">
        <v>18000</v>
      </c>
      <c r="Y268" s="64">
        <f t="shared" si="24"/>
        <v>189000</v>
      </c>
      <c r="Z268">
        <v>25</v>
      </c>
      <c r="AA268" s="20">
        <f t="shared" si="25"/>
        <v>162000</v>
      </c>
      <c r="AB268" s="20">
        <v>16200</v>
      </c>
      <c r="AC268" s="20">
        <f t="shared" si="29"/>
        <v>178200</v>
      </c>
      <c r="AD268" s="20">
        <v>0</v>
      </c>
      <c r="AE268" s="20">
        <v>0</v>
      </c>
      <c r="AF268" s="20">
        <f t="shared" si="28"/>
        <v>0</v>
      </c>
      <c r="AG268" s="20">
        <v>0</v>
      </c>
      <c r="AH268" s="36">
        <v>0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ht="14.1" hidden="1" customHeight="1" x14ac:dyDescent="0.3">
      <c r="A269">
        <v>0</v>
      </c>
      <c r="B269">
        <v>0</v>
      </c>
      <c r="C269">
        <v>0</v>
      </c>
      <c r="D269">
        <v>3000</v>
      </c>
      <c r="E269">
        <v>2400</v>
      </c>
      <c r="F269">
        <v>1000</v>
      </c>
      <c r="G269">
        <v>1050</v>
      </c>
      <c r="H269">
        <v>0</v>
      </c>
      <c r="I269">
        <v>0</v>
      </c>
      <c r="J269">
        <v>0</v>
      </c>
      <c r="K269">
        <v>2500</v>
      </c>
      <c r="L269">
        <v>0</v>
      </c>
      <c r="M269">
        <v>1000</v>
      </c>
      <c r="N269">
        <v>5000</v>
      </c>
      <c r="O269">
        <v>0</v>
      </c>
      <c r="P269">
        <v>0</v>
      </c>
      <c r="Q269">
        <v>0</v>
      </c>
      <c r="R269">
        <v>0</v>
      </c>
      <c r="S269">
        <v>175707719</v>
      </c>
      <c r="T269" s="19">
        <f t="shared" si="23"/>
        <v>300950</v>
      </c>
      <c r="U269" s="20">
        <f t="shared" si="27"/>
        <v>15950</v>
      </c>
      <c r="V269">
        <v>26</v>
      </c>
      <c r="W269" s="64">
        <f t="shared" si="30"/>
        <v>171000</v>
      </c>
      <c r="X269" s="20"/>
      <c r="Y269" s="64">
        <f t="shared" si="24"/>
        <v>171000</v>
      </c>
      <c r="Z269">
        <v>17</v>
      </c>
      <c r="AA269" s="20">
        <f t="shared" si="25"/>
        <v>114000</v>
      </c>
      <c r="AB269" s="20"/>
      <c r="AC269" s="20">
        <f t="shared" si="29"/>
        <v>114000</v>
      </c>
      <c r="AD269" s="20">
        <v>0</v>
      </c>
      <c r="AE269" s="20">
        <v>0</v>
      </c>
      <c r="AF269" s="20">
        <f t="shared" si="28"/>
        <v>0</v>
      </c>
      <c r="AG269" s="20">
        <v>0</v>
      </c>
      <c r="AH269" s="36">
        <v>0</v>
      </c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ht="14.1" hidden="1" customHeight="1" x14ac:dyDescent="0.3">
      <c r="A270">
        <v>3000</v>
      </c>
      <c r="B270">
        <v>0</v>
      </c>
      <c r="C270">
        <v>0</v>
      </c>
      <c r="D270">
        <v>0</v>
      </c>
      <c r="E270">
        <v>2400</v>
      </c>
      <c r="F270">
        <v>2500</v>
      </c>
      <c r="G270">
        <v>0</v>
      </c>
      <c r="H270">
        <v>0</v>
      </c>
      <c r="I270">
        <v>0</v>
      </c>
      <c r="J270">
        <v>0</v>
      </c>
      <c r="K270">
        <v>2500</v>
      </c>
      <c r="L270">
        <v>2500</v>
      </c>
      <c r="M270">
        <v>1000</v>
      </c>
      <c r="N270">
        <v>5000</v>
      </c>
      <c r="O270">
        <v>0</v>
      </c>
      <c r="P270">
        <v>0</v>
      </c>
      <c r="Q270">
        <v>0</v>
      </c>
      <c r="R270">
        <v>0</v>
      </c>
      <c r="S270">
        <v>177707367</v>
      </c>
      <c r="T270" s="19">
        <f t="shared" si="23"/>
        <v>237900</v>
      </c>
      <c r="U270" s="20">
        <f t="shared" si="27"/>
        <v>18900</v>
      </c>
      <c r="V270">
        <v>20</v>
      </c>
      <c r="W270" s="64">
        <f t="shared" si="30"/>
        <v>135000</v>
      </c>
      <c r="X270" s="20"/>
      <c r="Y270" s="64">
        <f t="shared" si="24"/>
        <v>135000</v>
      </c>
      <c r="Z270">
        <v>12</v>
      </c>
      <c r="AA270" s="20">
        <f t="shared" si="25"/>
        <v>84000</v>
      </c>
      <c r="AB270" s="20"/>
      <c r="AC270" s="20">
        <f t="shared" si="29"/>
        <v>84000</v>
      </c>
      <c r="AD270" s="20">
        <v>0</v>
      </c>
      <c r="AE270" s="20">
        <v>0</v>
      </c>
      <c r="AF270" s="20">
        <f t="shared" si="28"/>
        <v>0</v>
      </c>
      <c r="AG270" s="20">
        <v>0</v>
      </c>
      <c r="AH270" s="36">
        <v>0</v>
      </c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ht="14.1" hidden="1" customHeight="1" x14ac:dyDescent="0.3">
      <c r="A271">
        <v>0</v>
      </c>
      <c r="B271">
        <v>4000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2500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208641855</v>
      </c>
      <c r="T271" s="19">
        <f t="shared" si="23"/>
        <v>327500</v>
      </c>
      <c r="U271" s="20">
        <f t="shared" si="27"/>
        <v>6500</v>
      </c>
      <c r="V271">
        <v>24</v>
      </c>
      <c r="W271" s="64">
        <f t="shared" si="30"/>
        <v>159000</v>
      </c>
      <c r="X271" s="20"/>
      <c r="Y271" s="64">
        <f t="shared" si="24"/>
        <v>159000</v>
      </c>
      <c r="Z271">
        <v>25</v>
      </c>
      <c r="AA271" s="20">
        <f t="shared" si="25"/>
        <v>162000</v>
      </c>
      <c r="AB271" s="20"/>
      <c r="AC271" s="20">
        <f t="shared" si="29"/>
        <v>162000</v>
      </c>
      <c r="AD271" s="20">
        <v>0</v>
      </c>
      <c r="AE271" s="20">
        <v>0</v>
      </c>
      <c r="AF271" s="20">
        <f t="shared" si="28"/>
        <v>0</v>
      </c>
      <c r="AG271" s="20">
        <v>0</v>
      </c>
      <c r="AH271" s="36">
        <v>0</v>
      </c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ht="14.1" hidden="1" customHeight="1" x14ac:dyDescent="0.3">
      <c r="A272">
        <v>5000</v>
      </c>
      <c r="B272">
        <v>5000</v>
      </c>
      <c r="C272">
        <v>0</v>
      </c>
      <c r="D272">
        <v>6000</v>
      </c>
      <c r="E272">
        <v>2400</v>
      </c>
      <c r="F272">
        <v>2000</v>
      </c>
      <c r="G272">
        <v>1550</v>
      </c>
      <c r="H272">
        <v>0</v>
      </c>
      <c r="I272">
        <v>0</v>
      </c>
      <c r="J272">
        <v>0</v>
      </c>
      <c r="K272">
        <v>0</v>
      </c>
      <c r="L272">
        <v>2500</v>
      </c>
      <c r="M272">
        <v>1000</v>
      </c>
      <c r="N272">
        <v>5000</v>
      </c>
      <c r="O272">
        <v>0</v>
      </c>
      <c r="P272">
        <v>0</v>
      </c>
      <c r="Q272">
        <v>0</v>
      </c>
      <c r="R272">
        <v>0</v>
      </c>
      <c r="S272">
        <v>167666463</v>
      </c>
      <c r="T272" s="19">
        <f t="shared" si="23"/>
        <v>357450</v>
      </c>
      <c r="U272" s="20">
        <f t="shared" si="27"/>
        <v>30450</v>
      </c>
      <c r="V272">
        <v>24</v>
      </c>
      <c r="W272" s="64">
        <f t="shared" si="30"/>
        <v>159000</v>
      </c>
      <c r="X272" s="20">
        <v>18000</v>
      </c>
      <c r="Y272" s="64">
        <f t="shared" si="24"/>
        <v>177000</v>
      </c>
      <c r="Z272">
        <v>20</v>
      </c>
      <c r="AA272" s="20">
        <f t="shared" si="25"/>
        <v>132000</v>
      </c>
      <c r="AB272" s="20">
        <v>18000</v>
      </c>
      <c r="AC272" s="20">
        <f t="shared" si="29"/>
        <v>150000</v>
      </c>
      <c r="AD272" s="20">
        <v>0</v>
      </c>
      <c r="AE272" s="20">
        <v>0</v>
      </c>
      <c r="AF272" s="20">
        <f t="shared" si="28"/>
        <v>0</v>
      </c>
      <c r="AG272" s="20">
        <v>0</v>
      </c>
      <c r="AH272" s="36">
        <v>0</v>
      </c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ht="14.1" hidden="1" customHeight="1" x14ac:dyDescent="0.3">
      <c r="A273">
        <v>5000</v>
      </c>
      <c r="B273">
        <v>5000</v>
      </c>
      <c r="C273">
        <v>0</v>
      </c>
      <c r="D273">
        <v>5000</v>
      </c>
      <c r="E273">
        <v>2400</v>
      </c>
      <c r="F273">
        <v>0</v>
      </c>
      <c r="G273">
        <v>1550</v>
      </c>
      <c r="H273">
        <v>0</v>
      </c>
      <c r="I273">
        <v>0</v>
      </c>
      <c r="J273">
        <v>0</v>
      </c>
      <c r="K273">
        <v>2500</v>
      </c>
      <c r="L273">
        <v>2500</v>
      </c>
      <c r="M273">
        <v>1000</v>
      </c>
      <c r="N273">
        <v>5000</v>
      </c>
      <c r="O273">
        <v>0</v>
      </c>
      <c r="P273">
        <v>0</v>
      </c>
      <c r="Q273">
        <v>0</v>
      </c>
      <c r="R273">
        <v>0</v>
      </c>
      <c r="S273">
        <v>193648363</v>
      </c>
      <c r="T273" s="19">
        <f t="shared" si="23"/>
        <v>374950</v>
      </c>
      <c r="U273" s="20">
        <f t="shared" si="27"/>
        <v>29950</v>
      </c>
      <c r="V273">
        <v>26</v>
      </c>
      <c r="W273" s="64">
        <f t="shared" si="30"/>
        <v>171000</v>
      </c>
      <c r="X273" s="20">
        <v>18000</v>
      </c>
      <c r="Y273" s="64">
        <f t="shared" si="24"/>
        <v>189000</v>
      </c>
      <c r="Z273">
        <v>21</v>
      </c>
      <c r="AA273" s="20">
        <f t="shared" si="25"/>
        <v>138000</v>
      </c>
      <c r="AB273" s="20">
        <v>18000</v>
      </c>
      <c r="AC273" s="20">
        <f t="shared" si="29"/>
        <v>156000</v>
      </c>
      <c r="AD273" s="20">
        <v>0</v>
      </c>
      <c r="AE273" s="20">
        <v>0</v>
      </c>
      <c r="AF273" s="20">
        <f t="shared" si="28"/>
        <v>0</v>
      </c>
      <c r="AG273" s="20">
        <v>0</v>
      </c>
      <c r="AH273" s="36">
        <v>0</v>
      </c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ht="14.1" hidden="1" customHeight="1" x14ac:dyDescent="0.3">
      <c r="A274">
        <v>4500</v>
      </c>
      <c r="B274">
        <v>4500</v>
      </c>
      <c r="C274">
        <v>0</v>
      </c>
      <c r="D274">
        <v>3000</v>
      </c>
      <c r="E274">
        <v>1075</v>
      </c>
      <c r="F274">
        <v>2000</v>
      </c>
      <c r="G274">
        <v>1550</v>
      </c>
      <c r="H274">
        <v>0</v>
      </c>
      <c r="I274">
        <v>0</v>
      </c>
      <c r="J274">
        <v>0</v>
      </c>
      <c r="K274">
        <v>2500</v>
      </c>
      <c r="L274">
        <v>2500</v>
      </c>
      <c r="M274">
        <v>1000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184640798</v>
      </c>
      <c r="T274" s="19">
        <f t="shared" si="23"/>
        <v>373625</v>
      </c>
      <c r="U274" s="20">
        <f t="shared" si="27"/>
        <v>22625</v>
      </c>
      <c r="V274">
        <v>24</v>
      </c>
      <c r="W274" s="64">
        <f t="shared" si="30"/>
        <v>159000</v>
      </c>
      <c r="X274" s="20">
        <v>18000</v>
      </c>
      <c r="Y274" s="64">
        <f t="shared" si="24"/>
        <v>177000</v>
      </c>
      <c r="Z274">
        <v>24</v>
      </c>
      <c r="AA274" s="20">
        <f t="shared" si="25"/>
        <v>156000</v>
      </c>
      <c r="AB274" s="20">
        <v>18000</v>
      </c>
      <c r="AC274" s="20">
        <f t="shared" si="29"/>
        <v>174000</v>
      </c>
      <c r="AD274" s="20">
        <v>0</v>
      </c>
      <c r="AE274" s="20">
        <v>0</v>
      </c>
      <c r="AF274" s="20">
        <f t="shared" si="28"/>
        <v>0</v>
      </c>
      <c r="AG274" s="20">
        <v>0</v>
      </c>
      <c r="AH274" s="36">
        <v>0</v>
      </c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ht="14.1" hidden="1" customHeight="1" x14ac:dyDescent="0.3">
      <c r="A275">
        <v>4500</v>
      </c>
      <c r="B275">
        <v>0</v>
      </c>
      <c r="C275">
        <v>0</v>
      </c>
      <c r="D275">
        <v>6000</v>
      </c>
      <c r="E275">
        <v>1075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2500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181665131</v>
      </c>
      <c r="T275" s="19"/>
      <c r="U275" s="20"/>
      <c r="V275">
        <v>19</v>
      </c>
      <c r="W275" s="64"/>
      <c r="X275" s="20"/>
      <c r="Y275" s="64"/>
      <c r="Z275"/>
      <c r="AA275" s="20"/>
      <c r="AB275" s="20"/>
      <c r="AC275" s="20"/>
      <c r="AD275" s="20">
        <v>0</v>
      </c>
      <c r="AE275" s="20">
        <v>0</v>
      </c>
      <c r="AF275" s="20">
        <f t="shared" si="28"/>
        <v>0</v>
      </c>
      <c r="AG275" s="20">
        <v>0</v>
      </c>
      <c r="AH275" s="36">
        <v>0</v>
      </c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ht="14.1" hidden="1" customHeight="1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1500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1000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155760247</v>
      </c>
      <c r="T276" s="19">
        <f t="shared" si="23"/>
        <v>275500</v>
      </c>
      <c r="U276" s="20">
        <f t="shared" si="27"/>
        <v>2500</v>
      </c>
      <c r="V276">
        <v>22</v>
      </c>
      <c r="W276" s="64">
        <f t="shared" si="30"/>
        <v>147000</v>
      </c>
      <c r="X276" s="20"/>
      <c r="Y276" s="64">
        <f t="shared" si="24"/>
        <v>147000</v>
      </c>
      <c r="Z276">
        <v>19</v>
      </c>
      <c r="AA276" s="20">
        <f t="shared" si="25"/>
        <v>126000</v>
      </c>
      <c r="AB276" s="20"/>
      <c r="AC276" s="20">
        <f t="shared" si="29"/>
        <v>126000</v>
      </c>
      <c r="AD276" s="20">
        <v>0</v>
      </c>
      <c r="AE276" s="20">
        <v>0</v>
      </c>
      <c r="AF276" s="20">
        <f t="shared" si="28"/>
        <v>0</v>
      </c>
      <c r="AG276" s="20">
        <v>0</v>
      </c>
      <c r="AH276" s="36">
        <v>0</v>
      </c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ht="14.1" hidden="1" customHeight="1" x14ac:dyDescent="0.3">
      <c r="A277">
        <v>4000</v>
      </c>
      <c r="B277">
        <v>5000</v>
      </c>
      <c r="C277">
        <v>0</v>
      </c>
      <c r="D277">
        <v>5000</v>
      </c>
      <c r="E277">
        <v>2400</v>
      </c>
      <c r="F277">
        <v>1000</v>
      </c>
      <c r="G277">
        <v>1450</v>
      </c>
      <c r="H277">
        <v>0</v>
      </c>
      <c r="I277">
        <v>0</v>
      </c>
      <c r="J277">
        <v>0</v>
      </c>
      <c r="K277">
        <v>2500</v>
      </c>
      <c r="L277">
        <v>2500</v>
      </c>
      <c r="M277">
        <v>1000</v>
      </c>
      <c r="N277">
        <v>5000</v>
      </c>
      <c r="O277">
        <v>0</v>
      </c>
      <c r="P277">
        <v>0</v>
      </c>
      <c r="Q277">
        <v>0</v>
      </c>
      <c r="R277">
        <v>0</v>
      </c>
      <c r="S277">
        <v>202680152</v>
      </c>
      <c r="T277" s="19">
        <f t="shared" si="23"/>
        <v>338850</v>
      </c>
      <c r="U277" s="20">
        <f t="shared" si="27"/>
        <v>29850</v>
      </c>
      <c r="V277">
        <v>20</v>
      </c>
      <c r="W277" s="64">
        <f t="shared" si="30"/>
        <v>135000</v>
      </c>
      <c r="X277" s="20">
        <v>18000</v>
      </c>
      <c r="Y277" s="64">
        <f t="shared" si="24"/>
        <v>153000</v>
      </c>
      <c r="Z277">
        <v>21</v>
      </c>
      <c r="AA277" s="20">
        <f t="shared" si="25"/>
        <v>138000</v>
      </c>
      <c r="AB277" s="20">
        <v>18000</v>
      </c>
      <c r="AC277" s="20">
        <f t="shared" si="29"/>
        <v>156000</v>
      </c>
      <c r="AD277" s="20">
        <v>0</v>
      </c>
      <c r="AE277" s="20">
        <v>0</v>
      </c>
      <c r="AF277" s="20">
        <f t="shared" si="28"/>
        <v>0</v>
      </c>
      <c r="AG277" s="20">
        <v>0</v>
      </c>
      <c r="AH277" s="36">
        <v>0</v>
      </c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ht="14.1" hidden="1" customHeight="1" x14ac:dyDescent="0.3">
      <c r="A278">
        <v>4500</v>
      </c>
      <c r="B278">
        <v>4000</v>
      </c>
      <c r="C278">
        <v>0</v>
      </c>
      <c r="D278">
        <v>4000</v>
      </c>
      <c r="E278">
        <v>1075</v>
      </c>
      <c r="F278">
        <v>2500</v>
      </c>
      <c r="G278">
        <v>0</v>
      </c>
      <c r="H278">
        <v>0</v>
      </c>
      <c r="I278">
        <v>0</v>
      </c>
      <c r="J278">
        <v>0</v>
      </c>
      <c r="K278">
        <v>2500</v>
      </c>
      <c r="L278">
        <v>2500</v>
      </c>
      <c r="M278">
        <v>1000</v>
      </c>
      <c r="N278">
        <v>5000</v>
      </c>
      <c r="O278">
        <v>0</v>
      </c>
      <c r="P278">
        <v>0</v>
      </c>
      <c r="Q278">
        <v>0</v>
      </c>
      <c r="R278">
        <v>0</v>
      </c>
      <c r="S278">
        <v>207641587</v>
      </c>
      <c r="T278" s="19">
        <f t="shared" si="23"/>
        <v>372075</v>
      </c>
      <c r="U278" s="20">
        <f t="shared" si="27"/>
        <v>27075</v>
      </c>
      <c r="V278">
        <v>27</v>
      </c>
      <c r="W278" s="64">
        <f t="shared" si="30"/>
        <v>177000</v>
      </c>
      <c r="X278" s="20"/>
      <c r="Y278" s="64">
        <f t="shared" si="24"/>
        <v>177000</v>
      </c>
      <c r="Z278">
        <v>26</v>
      </c>
      <c r="AA278" s="20">
        <f t="shared" si="25"/>
        <v>168000</v>
      </c>
      <c r="AB278" s="20"/>
      <c r="AC278" s="20">
        <f t="shared" si="29"/>
        <v>168000</v>
      </c>
      <c r="AD278" s="20">
        <v>0</v>
      </c>
      <c r="AE278" s="20">
        <v>0</v>
      </c>
      <c r="AF278" s="20">
        <f t="shared" si="28"/>
        <v>0</v>
      </c>
      <c r="AG278" s="20">
        <v>0</v>
      </c>
      <c r="AH278" s="36">
        <v>0</v>
      </c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ht="14.1" hidden="1" customHeight="1" x14ac:dyDescent="0.3">
      <c r="A279">
        <v>4500</v>
      </c>
      <c r="B279">
        <v>0</v>
      </c>
      <c r="C279">
        <v>0</v>
      </c>
      <c r="D279">
        <v>3000</v>
      </c>
      <c r="E279">
        <v>2400</v>
      </c>
      <c r="F279">
        <v>2500</v>
      </c>
      <c r="G279">
        <v>1750</v>
      </c>
      <c r="H279">
        <v>0</v>
      </c>
      <c r="I279">
        <v>0</v>
      </c>
      <c r="J279">
        <v>0</v>
      </c>
      <c r="K279">
        <v>2500</v>
      </c>
      <c r="L279">
        <v>2500</v>
      </c>
      <c r="M279">
        <v>1000</v>
      </c>
      <c r="N279">
        <v>5000</v>
      </c>
      <c r="O279">
        <v>0</v>
      </c>
      <c r="P279">
        <v>0</v>
      </c>
      <c r="Q279">
        <v>0</v>
      </c>
      <c r="R279">
        <v>0</v>
      </c>
      <c r="S279">
        <v>167707650</v>
      </c>
      <c r="T279" s="19">
        <f t="shared" si="23"/>
        <v>298150</v>
      </c>
      <c r="U279" s="20">
        <f t="shared" si="27"/>
        <v>25150</v>
      </c>
      <c r="V279">
        <v>17</v>
      </c>
      <c r="W279" s="64">
        <f t="shared" si="30"/>
        <v>117000</v>
      </c>
      <c r="X279" s="20">
        <v>18000</v>
      </c>
      <c r="Y279" s="64">
        <f t="shared" si="24"/>
        <v>135000</v>
      </c>
      <c r="Z279">
        <v>21</v>
      </c>
      <c r="AA279" s="20">
        <f t="shared" si="25"/>
        <v>138000</v>
      </c>
      <c r="AB279" s="20"/>
      <c r="AC279" s="20">
        <f t="shared" si="29"/>
        <v>138000</v>
      </c>
      <c r="AD279" s="20">
        <v>0</v>
      </c>
      <c r="AE279" s="20">
        <v>0</v>
      </c>
      <c r="AF279" s="20">
        <f t="shared" si="28"/>
        <v>0</v>
      </c>
      <c r="AG279" s="20">
        <v>0</v>
      </c>
      <c r="AH279" s="36">
        <v>0</v>
      </c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ht="14.1" hidden="1" customHeight="1" x14ac:dyDescent="0.3">
      <c r="A280">
        <v>0</v>
      </c>
      <c r="B280">
        <v>3500</v>
      </c>
      <c r="C280">
        <v>0</v>
      </c>
      <c r="D280">
        <v>0</v>
      </c>
      <c r="E280">
        <v>0</v>
      </c>
      <c r="F280">
        <v>1500</v>
      </c>
      <c r="G280">
        <v>0</v>
      </c>
      <c r="H280">
        <v>0</v>
      </c>
      <c r="I280">
        <v>0</v>
      </c>
      <c r="J280">
        <v>0</v>
      </c>
      <c r="K280">
        <v>2500</v>
      </c>
      <c r="L280">
        <v>2500</v>
      </c>
      <c r="M280">
        <v>1000</v>
      </c>
      <c r="N280">
        <v>5000</v>
      </c>
      <c r="O280">
        <v>0</v>
      </c>
      <c r="P280">
        <v>0</v>
      </c>
      <c r="Q280">
        <v>0</v>
      </c>
      <c r="R280">
        <v>0</v>
      </c>
      <c r="S280">
        <v>194666002</v>
      </c>
      <c r="T280" s="19">
        <f t="shared" si="23"/>
        <v>285400</v>
      </c>
      <c r="U280" s="20">
        <f t="shared" si="27"/>
        <v>16000</v>
      </c>
      <c r="V280">
        <v>20</v>
      </c>
      <c r="W280" s="64">
        <f t="shared" si="30"/>
        <v>135000</v>
      </c>
      <c r="X280" s="20"/>
      <c r="Y280" s="64">
        <f t="shared" si="24"/>
        <v>135000</v>
      </c>
      <c r="Z280">
        <v>18</v>
      </c>
      <c r="AA280" s="20">
        <f t="shared" si="25"/>
        <v>120000</v>
      </c>
      <c r="AB280" s="20">
        <v>14400</v>
      </c>
      <c r="AC280" s="20">
        <f t="shared" si="29"/>
        <v>134400</v>
      </c>
      <c r="AD280" s="20">
        <v>0</v>
      </c>
      <c r="AE280" s="20">
        <v>0</v>
      </c>
      <c r="AF280" s="20">
        <f t="shared" si="28"/>
        <v>0</v>
      </c>
      <c r="AG280" s="20">
        <v>0</v>
      </c>
      <c r="AH280" s="36">
        <v>0</v>
      </c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ht="14.1" hidden="1" customHeight="1" x14ac:dyDescent="0.3">
      <c r="A281">
        <v>0</v>
      </c>
      <c r="B281">
        <v>3500</v>
      </c>
      <c r="C281">
        <v>0</v>
      </c>
      <c r="D281">
        <v>6000</v>
      </c>
      <c r="E281">
        <v>2400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2500</v>
      </c>
      <c r="L281">
        <v>2500</v>
      </c>
      <c r="M281">
        <v>1000</v>
      </c>
      <c r="N281">
        <v>5000</v>
      </c>
      <c r="O281">
        <v>0</v>
      </c>
      <c r="P281">
        <v>0</v>
      </c>
      <c r="Q281">
        <v>0</v>
      </c>
      <c r="R281">
        <v>0</v>
      </c>
      <c r="S281">
        <v>192703510</v>
      </c>
      <c r="T281" s="19">
        <f t="shared" ref="T281:T336" si="31" xml:space="preserve"> SUM(U281, Y281, AC281, AF281, AG281, AH281)</f>
        <v>295900</v>
      </c>
      <c r="U281" s="20">
        <f t="shared" si="27"/>
        <v>22900</v>
      </c>
      <c r="V281">
        <v>25</v>
      </c>
      <c r="W281" s="64">
        <f t="shared" si="30"/>
        <v>165000</v>
      </c>
      <c r="X281" s="20"/>
      <c r="Y281" s="64">
        <f t="shared" si="24"/>
        <v>165000</v>
      </c>
      <c r="Z281">
        <v>16</v>
      </c>
      <c r="AA281" s="20">
        <f t="shared" si="25"/>
        <v>108000</v>
      </c>
      <c r="AB281" s="20"/>
      <c r="AC281" s="20">
        <f t="shared" si="29"/>
        <v>108000</v>
      </c>
      <c r="AD281" s="20">
        <v>0</v>
      </c>
      <c r="AE281" s="20">
        <v>0</v>
      </c>
      <c r="AF281" s="20">
        <f t="shared" si="28"/>
        <v>0</v>
      </c>
      <c r="AG281" s="20">
        <v>0</v>
      </c>
      <c r="AH281" s="36">
        <v>0</v>
      </c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ht="14.1" hidden="1" customHeight="1" x14ac:dyDescent="0.3">
      <c r="A282">
        <v>0</v>
      </c>
      <c r="B282">
        <v>5000</v>
      </c>
      <c r="C282">
        <v>0</v>
      </c>
      <c r="D282">
        <v>5000</v>
      </c>
      <c r="E282">
        <v>2400</v>
      </c>
      <c r="F282">
        <v>2000</v>
      </c>
      <c r="G282">
        <v>1650</v>
      </c>
      <c r="H282">
        <v>0</v>
      </c>
      <c r="I282">
        <v>0</v>
      </c>
      <c r="J282">
        <v>0</v>
      </c>
      <c r="K282">
        <v>2500</v>
      </c>
      <c r="L282">
        <v>2500</v>
      </c>
      <c r="M282">
        <v>1000</v>
      </c>
      <c r="N282">
        <v>5000</v>
      </c>
      <c r="O282">
        <v>0</v>
      </c>
      <c r="P282">
        <v>0</v>
      </c>
      <c r="Q282">
        <v>0</v>
      </c>
      <c r="R282">
        <v>0</v>
      </c>
      <c r="S282">
        <v>196661871</v>
      </c>
      <c r="T282" s="19">
        <f t="shared" si="31"/>
        <v>306050</v>
      </c>
      <c r="U282" s="20">
        <f t="shared" si="27"/>
        <v>27050</v>
      </c>
      <c r="V282">
        <v>20</v>
      </c>
      <c r="W282" s="64">
        <f t="shared" si="30"/>
        <v>135000</v>
      </c>
      <c r="X282" s="20"/>
      <c r="Y282" s="64">
        <f t="shared" ref="Y282:Y336" si="32">W282+X282</f>
        <v>135000</v>
      </c>
      <c r="Z282">
        <v>22</v>
      </c>
      <c r="AA282" s="20">
        <f t="shared" ref="AA282:AA336" si="33">(Z282+2)*6000</f>
        <v>144000</v>
      </c>
      <c r="AB282" s="20"/>
      <c r="AC282" s="20">
        <f t="shared" si="29"/>
        <v>144000</v>
      </c>
      <c r="AD282" s="20">
        <v>0</v>
      </c>
      <c r="AE282" s="20">
        <v>0</v>
      </c>
      <c r="AF282" s="20">
        <f t="shared" si="28"/>
        <v>0</v>
      </c>
      <c r="AG282" s="20">
        <v>0</v>
      </c>
      <c r="AH282" s="36">
        <v>0</v>
      </c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ht="14.1" hidden="1" customHeight="1" x14ac:dyDescent="0.3">
      <c r="A283">
        <v>5000</v>
      </c>
      <c r="B283">
        <v>3500</v>
      </c>
      <c r="C283">
        <v>0</v>
      </c>
      <c r="D283">
        <v>6000</v>
      </c>
      <c r="E283">
        <v>1075</v>
      </c>
      <c r="F283">
        <v>1500</v>
      </c>
      <c r="G283">
        <v>1650</v>
      </c>
      <c r="H283">
        <v>0</v>
      </c>
      <c r="I283">
        <v>0</v>
      </c>
      <c r="J283">
        <v>0</v>
      </c>
      <c r="K283">
        <v>2500</v>
      </c>
      <c r="L283">
        <v>2500</v>
      </c>
      <c r="M283">
        <v>1000</v>
      </c>
      <c r="N283">
        <v>5000</v>
      </c>
      <c r="O283">
        <v>0</v>
      </c>
      <c r="P283">
        <v>0</v>
      </c>
      <c r="Q283">
        <v>0</v>
      </c>
      <c r="R283">
        <v>0</v>
      </c>
      <c r="S283">
        <v>205641519</v>
      </c>
      <c r="T283" s="19">
        <f t="shared" si="31"/>
        <v>378925</v>
      </c>
      <c r="U283" s="20">
        <f t="shared" ref="U283:U336" si="34">SUM(A283:R283)</f>
        <v>29725</v>
      </c>
      <c r="V283">
        <v>26</v>
      </c>
      <c r="W283" s="64">
        <f t="shared" si="30"/>
        <v>171000</v>
      </c>
      <c r="X283" s="20"/>
      <c r="Y283" s="64">
        <f t="shared" si="32"/>
        <v>171000</v>
      </c>
      <c r="Z283">
        <v>25</v>
      </c>
      <c r="AA283" s="20">
        <f t="shared" si="33"/>
        <v>162000</v>
      </c>
      <c r="AB283" s="20">
        <v>16200</v>
      </c>
      <c r="AC283" s="20">
        <f t="shared" ref="AC283:AC336" si="35">SUM(AA283:AB283)</f>
        <v>178200</v>
      </c>
      <c r="AD283" s="20">
        <v>0</v>
      </c>
      <c r="AE283" s="20">
        <v>0</v>
      </c>
      <c r="AF283" s="20">
        <f t="shared" ref="AF283:AF336" si="36">SUM(AD283:AE283)</f>
        <v>0</v>
      </c>
      <c r="AG283" s="20">
        <v>0</v>
      </c>
      <c r="AH283" s="36">
        <v>0</v>
      </c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ht="14.1" hidden="1" customHeight="1" x14ac:dyDescent="0.3">
      <c r="A284">
        <v>4500</v>
      </c>
      <c r="B284">
        <v>5000</v>
      </c>
      <c r="C284">
        <v>0</v>
      </c>
      <c r="D284">
        <v>5000</v>
      </c>
      <c r="E284">
        <v>2400</v>
      </c>
      <c r="F284">
        <v>1500</v>
      </c>
      <c r="G284">
        <v>1850</v>
      </c>
      <c r="H284">
        <v>0</v>
      </c>
      <c r="I284">
        <v>0</v>
      </c>
      <c r="J284">
        <v>0</v>
      </c>
      <c r="K284">
        <v>2500</v>
      </c>
      <c r="L284">
        <v>2500</v>
      </c>
      <c r="M284">
        <v>1000</v>
      </c>
      <c r="N284">
        <v>5000</v>
      </c>
      <c r="O284">
        <v>0</v>
      </c>
      <c r="P284">
        <v>0</v>
      </c>
      <c r="Q284">
        <v>0</v>
      </c>
      <c r="R284">
        <v>0</v>
      </c>
      <c r="S284">
        <v>178709627</v>
      </c>
      <c r="T284" s="19">
        <f t="shared" si="31"/>
        <v>370250</v>
      </c>
      <c r="U284" s="20">
        <f t="shared" si="34"/>
        <v>31250</v>
      </c>
      <c r="V284">
        <v>23</v>
      </c>
      <c r="W284" s="64">
        <f t="shared" si="30"/>
        <v>153000</v>
      </c>
      <c r="X284" s="20">
        <v>18000</v>
      </c>
      <c r="Y284" s="64">
        <f t="shared" si="32"/>
        <v>171000</v>
      </c>
      <c r="Z284">
        <v>23</v>
      </c>
      <c r="AA284" s="20">
        <f t="shared" si="33"/>
        <v>150000</v>
      </c>
      <c r="AB284" s="20">
        <v>18000</v>
      </c>
      <c r="AC284" s="20">
        <f t="shared" si="35"/>
        <v>168000</v>
      </c>
      <c r="AD284" s="20">
        <v>0</v>
      </c>
      <c r="AE284" s="20">
        <v>0</v>
      </c>
      <c r="AF284" s="20">
        <f t="shared" si="36"/>
        <v>0</v>
      </c>
      <c r="AG284" s="20">
        <v>0</v>
      </c>
      <c r="AH284" s="36">
        <v>0</v>
      </c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ht="14.1" hidden="1" customHeight="1" x14ac:dyDescent="0.3">
      <c r="A285">
        <v>5000</v>
      </c>
      <c r="B285">
        <v>3500</v>
      </c>
      <c r="C285">
        <v>0</v>
      </c>
      <c r="D285">
        <v>5000</v>
      </c>
      <c r="E285">
        <v>1075</v>
      </c>
      <c r="F285">
        <v>2000</v>
      </c>
      <c r="G285">
        <v>1550</v>
      </c>
      <c r="H285">
        <v>0</v>
      </c>
      <c r="I285">
        <v>0</v>
      </c>
      <c r="J285">
        <v>0</v>
      </c>
      <c r="K285">
        <v>2500</v>
      </c>
      <c r="L285">
        <v>2500</v>
      </c>
      <c r="M285">
        <v>1000</v>
      </c>
      <c r="N285">
        <v>5000</v>
      </c>
      <c r="O285">
        <v>0</v>
      </c>
      <c r="P285">
        <v>0</v>
      </c>
      <c r="Q285">
        <v>0</v>
      </c>
      <c r="R285">
        <v>0</v>
      </c>
      <c r="S285">
        <v>194687059</v>
      </c>
      <c r="T285" s="19">
        <f t="shared" si="31"/>
        <v>336325</v>
      </c>
      <c r="U285" s="20">
        <f t="shared" si="34"/>
        <v>29125</v>
      </c>
      <c r="V285">
        <v>20</v>
      </c>
      <c r="W285" s="64">
        <f t="shared" si="30"/>
        <v>135000</v>
      </c>
      <c r="X285" s="20">
        <v>16200</v>
      </c>
      <c r="Y285" s="64">
        <f t="shared" si="32"/>
        <v>151200</v>
      </c>
      <c r="Z285">
        <v>21</v>
      </c>
      <c r="AA285" s="20">
        <f t="shared" si="33"/>
        <v>138000</v>
      </c>
      <c r="AB285" s="20">
        <v>18000</v>
      </c>
      <c r="AC285" s="20">
        <f t="shared" si="35"/>
        <v>156000</v>
      </c>
      <c r="AD285" s="20">
        <v>0</v>
      </c>
      <c r="AE285" s="20">
        <v>0</v>
      </c>
      <c r="AF285" s="20">
        <f t="shared" si="36"/>
        <v>0</v>
      </c>
      <c r="AG285" s="20">
        <v>0</v>
      </c>
      <c r="AH285" s="36">
        <v>0</v>
      </c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ht="14.1" hidden="1" customHeight="1" x14ac:dyDescent="0.3">
      <c r="A286">
        <v>4000</v>
      </c>
      <c r="B286">
        <v>4500</v>
      </c>
      <c r="C286">
        <v>0</v>
      </c>
      <c r="D286">
        <v>0</v>
      </c>
      <c r="E286">
        <v>2400</v>
      </c>
      <c r="F286">
        <v>1500</v>
      </c>
      <c r="G286">
        <v>1750</v>
      </c>
      <c r="H286">
        <v>0</v>
      </c>
      <c r="I286">
        <v>0</v>
      </c>
      <c r="J286">
        <v>0</v>
      </c>
      <c r="K286">
        <v>2500</v>
      </c>
      <c r="L286">
        <v>2500</v>
      </c>
      <c r="M286">
        <v>1000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205707290</v>
      </c>
      <c r="T286" s="19">
        <f t="shared" si="31"/>
        <v>233750</v>
      </c>
      <c r="U286" s="20">
        <f t="shared" si="34"/>
        <v>20150</v>
      </c>
      <c r="V286">
        <v>16</v>
      </c>
      <c r="W286" s="64">
        <f t="shared" si="30"/>
        <v>111000</v>
      </c>
      <c r="X286" s="20"/>
      <c r="Y286" s="64">
        <f t="shared" si="32"/>
        <v>111000</v>
      </c>
      <c r="Z286">
        <v>13</v>
      </c>
      <c r="AA286" s="20">
        <f t="shared" si="33"/>
        <v>90000</v>
      </c>
      <c r="AB286" s="20">
        <v>12600</v>
      </c>
      <c r="AC286" s="20">
        <f t="shared" si="35"/>
        <v>102600</v>
      </c>
      <c r="AD286" s="20">
        <v>0</v>
      </c>
      <c r="AE286" s="20">
        <v>0</v>
      </c>
      <c r="AF286" s="20">
        <f t="shared" si="36"/>
        <v>0</v>
      </c>
      <c r="AG286" s="20">
        <v>0</v>
      </c>
      <c r="AH286" s="36">
        <v>0</v>
      </c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ht="14.1" hidden="1" customHeight="1" x14ac:dyDescent="0.3">
      <c r="A287">
        <v>5000</v>
      </c>
      <c r="B287">
        <v>5000</v>
      </c>
      <c r="C287">
        <v>0</v>
      </c>
      <c r="D287">
        <v>5000</v>
      </c>
      <c r="E287">
        <v>2400</v>
      </c>
      <c r="F287">
        <v>1500</v>
      </c>
      <c r="G287">
        <v>0</v>
      </c>
      <c r="H287">
        <v>0</v>
      </c>
      <c r="I287">
        <v>0</v>
      </c>
      <c r="J287">
        <v>0</v>
      </c>
      <c r="K287">
        <v>2500</v>
      </c>
      <c r="L287">
        <v>2500</v>
      </c>
      <c r="M287">
        <v>1000</v>
      </c>
      <c r="N287">
        <v>5000</v>
      </c>
      <c r="O287">
        <v>0</v>
      </c>
      <c r="P287">
        <v>0</v>
      </c>
      <c r="Q287">
        <v>0</v>
      </c>
      <c r="R287">
        <v>0</v>
      </c>
      <c r="S287">
        <v>193686768</v>
      </c>
      <c r="T287" s="19">
        <f t="shared" si="31"/>
        <v>338900</v>
      </c>
      <c r="U287" s="20">
        <f t="shared" si="34"/>
        <v>29900</v>
      </c>
      <c r="V287">
        <v>24</v>
      </c>
      <c r="W287" s="64">
        <f t="shared" si="30"/>
        <v>159000</v>
      </c>
      <c r="X287" s="20"/>
      <c r="Y287" s="64">
        <f t="shared" si="32"/>
        <v>159000</v>
      </c>
      <c r="Z287">
        <v>23</v>
      </c>
      <c r="AA287" s="20">
        <f t="shared" si="33"/>
        <v>150000</v>
      </c>
      <c r="AB287" s="20"/>
      <c r="AC287" s="20">
        <f t="shared" si="35"/>
        <v>150000</v>
      </c>
      <c r="AD287" s="20">
        <v>0</v>
      </c>
      <c r="AE287" s="20">
        <v>0</v>
      </c>
      <c r="AF287" s="20">
        <f t="shared" si="36"/>
        <v>0</v>
      </c>
      <c r="AG287" s="20">
        <v>0</v>
      </c>
      <c r="AH287" s="36">
        <v>0</v>
      </c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ht="14.1" hidden="1" customHeight="1" x14ac:dyDescent="0.3">
      <c r="A288">
        <v>4000</v>
      </c>
      <c r="B288">
        <v>5000</v>
      </c>
      <c r="C288">
        <v>0</v>
      </c>
      <c r="D288">
        <v>4000</v>
      </c>
      <c r="E288">
        <v>2400</v>
      </c>
      <c r="F288">
        <v>2000</v>
      </c>
      <c r="G288">
        <v>1650</v>
      </c>
      <c r="H288">
        <v>0</v>
      </c>
      <c r="I288">
        <v>0</v>
      </c>
      <c r="J288">
        <v>0</v>
      </c>
      <c r="K288">
        <v>2500</v>
      </c>
      <c r="L288">
        <v>2500</v>
      </c>
      <c r="M288">
        <v>1000</v>
      </c>
      <c r="N288">
        <v>5000</v>
      </c>
      <c r="O288">
        <v>0</v>
      </c>
      <c r="P288">
        <v>0</v>
      </c>
      <c r="Q288">
        <v>0</v>
      </c>
      <c r="R288">
        <v>0</v>
      </c>
      <c r="S288">
        <v>247598327</v>
      </c>
      <c r="T288" s="19">
        <f t="shared" si="31"/>
        <v>373250</v>
      </c>
      <c r="U288" s="20">
        <f t="shared" si="34"/>
        <v>30050</v>
      </c>
      <c r="V288">
        <v>23</v>
      </c>
      <c r="W288" s="64">
        <f t="shared" si="30"/>
        <v>153000</v>
      </c>
      <c r="X288" s="20">
        <v>18000</v>
      </c>
      <c r="Y288" s="64">
        <f t="shared" si="32"/>
        <v>171000</v>
      </c>
      <c r="Z288">
        <v>24</v>
      </c>
      <c r="AA288" s="20">
        <f t="shared" si="33"/>
        <v>156000</v>
      </c>
      <c r="AB288" s="20">
        <v>16200</v>
      </c>
      <c r="AC288" s="20">
        <f t="shared" si="35"/>
        <v>172200</v>
      </c>
      <c r="AD288" s="20">
        <v>0</v>
      </c>
      <c r="AE288" s="20">
        <v>0</v>
      </c>
      <c r="AF288" s="20">
        <f t="shared" si="36"/>
        <v>0</v>
      </c>
      <c r="AG288" s="20">
        <v>0</v>
      </c>
      <c r="AH288" s="36">
        <v>0</v>
      </c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ht="14.1" hidden="1" customHeight="1" x14ac:dyDescent="0.3">
      <c r="A289">
        <v>5000</v>
      </c>
      <c r="B289">
        <v>5000</v>
      </c>
      <c r="C289">
        <v>0</v>
      </c>
      <c r="D289">
        <v>4000</v>
      </c>
      <c r="E289">
        <v>2400</v>
      </c>
      <c r="F289">
        <v>1000</v>
      </c>
      <c r="G289">
        <v>1550</v>
      </c>
      <c r="H289">
        <v>0</v>
      </c>
      <c r="I289">
        <v>0</v>
      </c>
      <c r="J289">
        <v>0</v>
      </c>
      <c r="K289">
        <v>2500</v>
      </c>
      <c r="L289">
        <v>2500</v>
      </c>
      <c r="M289">
        <v>1000</v>
      </c>
      <c r="N289">
        <v>5000</v>
      </c>
      <c r="O289">
        <v>0</v>
      </c>
      <c r="P289">
        <v>0</v>
      </c>
      <c r="Q289">
        <v>0</v>
      </c>
      <c r="R289">
        <v>0</v>
      </c>
      <c r="S289">
        <v>77707985</v>
      </c>
      <c r="T289" s="19">
        <f t="shared" si="31"/>
        <v>368950</v>
      </c>
      <c r="U289" s="20">
        <f t="shared" si="34"/>
        <v>29950</v>
      </c>
      <c r="V289">
        <v>23</v>
      </c>
      <c r="W289" s="64">
        <f t="shared" si="30"/>
        <v>153000</v>
      </c>
      <c r="X289" s="20">
        <v>18000</v>
      </c>
      <c r="Y289" s="64">
        <f t="shared" si="32"/>
        <v>171000</v>
      </c>
      <c r="Z289">
        <v>26</v>
      </c>
      <c r="AA289" s="20">
        <f t="shared" si="33"/>
        <v>168000</v>
      </c>
      <c r="AB289" s="20"/>
      <c r="AC289" s="20">
        <f t="shared" si="35"/>
        <v>168000</v>
      </c>
      <c r="AD289" s="20">
        <v>0</v>
      </c>
      <c r="AE289" s="20">
        <v>0</v>
      </c>
      <c r="AF289" s="20">
        <f t="shared" si="36"/>
        <v>0</v>
      </c>
      <c r="AG289" s="20">
        <v>0</v>
      </c>
      <c r="AH289" s="36">
        <v>0</v>
      </c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ht="14.1" hidden="1" customHeight="1" x14ac:dyDescent="0.3">
      <c r="A290">
        <v>4500</v>
      </c>
      <c r="B290">
        <v>0</v>
      </c>
      <c r="C290">
        <v>0</v>
      </c>
      <c r="D290">
        <v>4000</v>
      </c>
      <c r="E290">
        <v>2400</v>
      </c>
      <c r="F290">
        <v>1000</v>
      </c>
      <c r="G290">
        <v>1550</v>
      </c>
      <c r="H290">
        <v>0</v>
      </c>
      <c r="I290">
        <v>0</v>
      </c>
      <c r="J290">
        <v>0</v>
      </c>
      <c r="K290">
        <v>2500</v>
      </c>
      <c r="L290">
        <v>2500</v>
      </c>
      <c r="M290">
        <v>1000</v>
      </c>
      <c r="N290">
        <v>5000</v>
      </c>
      <c r="O290">
        <v>0</v>
      </c>
      <c r="P290">
        <v>0</v>
      </c>
      <c r="Q290">
        <v>0</v>
      </c>
      <c r="R290">
        <v>0</v>
      </c>
      <c r="S290">
        <v>159666005</v>
      </c>
      <c r="T290" s="19">
        <f t="shared" si="31"/>
        <v>345450</v>
      </c>
      <c r="U290" s="20">
        <f t="shared" si="34"/>
        <v>24450</v>
      </c>
      <c r="V290">
        <v>25</v>
      </c>
      <c r="W290" s="64">
        <f t="shared" si="30"/>
        <v>165000</v>
      </c>
      <c r="X290" s="20"/>
      <c r="Y290" s="64">
        <f t="shared" si="32"/>
        <v>165000</v>
      </c>
      <c r="Z290">
        <v>24</v>
      </c>
      <c r="AA290" s="20">
        <f t="shared" si="33"/>
        <v>156000</v>
      </c>
      <c r="AB290" s="20"/>
      <c r="AC290" s="20">
        <f t="shared" si="35"/>
        <v>156000</v>
      </c>
      <c r="AD290" s="20">
        <v>0</v>
      </c>
      <c r="AE290" s="20">
        <v>0</v>
      </c>
      <c r="AF290" s="20">
        <f t="shared" si="36"/>
        <v>0</v>
      </c>
      <c r="AG290" s="20">
        <v>0</v>
      </c>
      <c r="AH290" s="36">
        <v>0</v>
      </c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ht="14.1" hidden="1" customHeight="1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1650</v>
      </c>
      <c r="H291">
        <v>0</v>
      </c>
      <c r="I291">
        <v>0</v>
      </c>
      <c r="J291">
        <v>0</v>
      </c>
      <c r="K291">
        <v>2500</v>
      </c>
      <c r="L291">
        <v>2500</v>
      </c>
      <c r="M291">
        <v>1000</v>
      </c>
      <c r="N291">
        <v>5000</v>
      </c>
      <c r="O291">
        <v>0</v>
      </c>
      <c r="P291">
        <v>0</v>
      </c>
      <c r="Q291">
        <v>0</v>
      </c>
      <c r="R291">
        <v>0</v>
      </c>
      <c r="S291">
        <v>147887847</v>
      </c>
      <c r="T291" s="19">
        <f t="shared" si="31"/>
        <v>267650</v>
      </c>
      <c r="U291" s="20">
        <f t="shared" si="34"/>
        <v>12650</v>
      </c>
      <c r="V291">
        <v>18</v>
      </c>
      <c r="W291" s="64">
        <f t="shared" si="30"/>
        <v>123000</v>
      </c>
      <c r="X291" s="20"/>
      <c r="Y291" s="64">
        <f t="shared" si="32"/>
        <v>123000</v>
      </c>
      <c r="Z291">
        <v>20</v>
      </c>
      <c r="AA291" s="20">
        <f t="shared" si="33"/>
        <v>132000</v>
      </c>
      <c r="AB291" s="20"/>
      <c r="AC291" s="20">
        <f t="shared" si="35"/>
        <v>132000</v>
      </c>
      <c r="AD291" s="20">
        <v>0</v>
      </c>
      <c r="AE291" s="20">
        <v>0</v>
      </c>
      <c r="AF291" s="20">
        <f t="shared" si="36"/>
        <v>0</v>
      </c>
      <c r="AG291" s="20">
        <v>0</v>
      </c>
      <c r="AH291" s="36">
        <v>0</v>
      </c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ht="14.1" hidden="1" customHeight="1" x14ac:dyDescent="0.3">
      <c r="A292">
        <v>5000</v>
      </c>
      <c r="B292">
        <v>4500</v>
      </c>
      <c r="C292">
        <v>0</v>
      </c>
      <c r="D292">
        <v>4000</v>
      </c>
      <c r="E292">
        <v>2400</v>
      </c>
      <c r="F292">
        <v>2000</v>
      </c>
      <c r="G292">
        <v>1850</v>
      </c>
      <c r="H292">
        <v>0</v>
      </c>
      <c r="I292">
        <v>0</v>
      </c>
      <c r="J292">
        <v>0</v>
      </c>
      <c r="K292">
        <v>2500</v>
      </c>
      <c r="L292">
        <v>2500</v>
      </c>
      <c r="M292">
        <v>1000</v>
      </c>
      <c r="N292">
        <v>5000</v>
      </c>
      <c r="O292">
        <v>0</v>
      </c>
      <c r="P292">
        <v>0</v>
      </c>
      <c r="Q292">
        <v>0</v>
      </c>
      <c r="R292">
        <v>0</v>
      </c>
      <c r="S292">
        <v>64708311</v>
      </c>
      <c r="T292" s="19">
        <f t="shared" si="31"/>
        <v>289950</v>
      </c>
      <c r="U292" s="20">
        <f t="shared" si="34"/>
        <v>30750</v>
      </c>
      <c r="V292">
        <v>16</v>
      </c>
      <c r="W292" s="64">
        <f t="shared" si="30"/>
        <v>111000</v>
      </c>
      <c r="X292" s="20"/>
      <c r="Y292" s="64">
        <f t="shared" si="32"/>
        <v>111000</v>
      </c>
      <c r="Z292">
        <v>20</v>
      </c>
      <c r="AA292" s="20">
        <f t="shared" si="33"/>
        <v>132000</v>
      </c>
      <c r="AB292" s="20">
        <v>16200</v>
      </c>
      <c r="AC292" s="20">
        <f t="shared" si="35"/>
        <v>148200</v>
      </c>
      <c r="AD292" s="20">
        <v>0</v>
      </c>
      <c r="AE292" s="20">
        <v>0</v>
      </c>
      <c r="AF292" s="20">
        <f t="shared" si="36"/>
        <v>0</v>
      </c>
      <c r="AG292" s="20">
        <v>0</v>
      </c>
      <c r="AH292" s="36">
        <v>0</v>
      </c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ht="14.1" hidden="1" customHeight="1" x14ac:dyDescent="0.3">
      <c r="A293">
        <v>4500</v>
      </c>
      <c r="B293">
        <v>5000</v>
      </c>
      <c r="C293">
        <v>0</v>
      </c>
      <c r="D293">
        <v>5000</v>
      </c>
      <c r="E293">
        <v>2400</v>
      </c>
      <c r="F293">
        <v>1500</v>
      </c>
      <c r="G293">
        <v>1550</v>
      </c>
      <c r="H293">
        <v>0</v>
      </c>
      <c r="I293">
        <v>0</v>
      </c>
      <c r="J293">
        <v>0</v>
      </c>
      <c r="K293">
        <v>2500</v>
      </c>
      <c r="L293">
        <v>2500</v>
      </c>
      <c r="M293">
        <v>1000</v>
      </c>
      <c r="N293">
        <v>5000</v>
      </c>
      <c r="O293">
        <v>0</v>
      </c>
      <c r="P293">
        <v>0</v>
      </c>
      <c r="Q293">
        <v>0</v>
      </c>
      <c r="R293">
        <v>0</v>
      </c>
      <c r="S293">
        <v>208625288</v>
      </c>
      <c r="T293" s="19">
        <f t="shared" si="31"/>
        <v>280550</v>
      </c>
      <c r="U293" s="20">
        <f t="shared" si="34"/>
        <v>30950</v>
      </c>
      <c r="V293">
        <v>15</v>
      </c>
      <c r="W293" s="64">
        <f t="shared" si="30"/>
        <v>105000</v>
      </c>
      <c r="X293" s="20">
        <v>16200</v>
      </c>
      <c r="Y293" s="64">
        <f t="shared" si="32"/>
        <v>121200</v>
      </c>
      <c r="Z293">
        <v>17</v>
      </c>
      <c r="AA293" s="20">
        <f t="shared" si="33"/>
        <v>114000</v>
      </c>
      <c r="AB293" s="20">
        <v>14400</v>
      </c>
      <c r="AC293" s="20">
        <f t="shared" si="35"/>
        <v>128400</v>
      </c>
      <c r="AD293" s="20">
        <v>0</v>
      </c>
      <c r="AE293" s="20">
        <v>0</v>
      </c>
      <c r="AF293" s="20">
        <f t="shared" si="36"/>
        <v>0</v>
      </c>
      <c r="AG293" s="20">
        <v>0</v>
      </c>
      <c r="AH293" s="36">
        <v>0</v>
      </c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ht="14.1" hidden="1" customHeight="1" x14ac:dyDescent="0.3">
      <c r="A294">
        <v>3500</v>
      </c>
      <c r="B294">
        <v>3500</v>
      </c>
      <c r="C294">
        <v>0</v>
      </c>
      <c r="D294">
        <v>4000</v>
      </c>
      <c r="E294">
        <v>2400</v>
      </c>
      <c r="F294">
        <v>1000</v>
      </c>
      <c r="G294">
        <v>0</v>
      </c>
      <c r="H294">
        <v>0</v>
      </c>
      <c r="I294">
        <v>0</v>
      </c>
      <c r="J294">
        <v>0</v>
      </c>
      <c r="K294">
        <v>2500</v>
      </c>
      <c r="L294">
        <v>2500</v>
      </c>
      <c r="M294">
        <v>1000</v>
      </c>
      <c r="N294">
        <v>5000</v>
      </c>
      <c r="O294">
        <v>0</v>
      </c>
      <c r="P294">
        <v>0</v>
      </c>
      <c r="Q294">
        <v>0</v>
      </c>
      <c r="R294">
        <v>0</v>
      </c>
      <c r="S294">
        <v>196646181</v>
      </c>
      <c r="T294" s="19">
        <f t="shared" si="31"/>
        <v>354800</v>
      </c>
      <c r="U294" s="20">
        <f t="shared" si="34"/>
        <v>25400</v>
      </c>
      <c r="V294">
        <v>24</v>
      </c>
      <c r="W294" s="64">
        <f t="shared" si="30"/>
        <v>159000</v>
      </c>
      <c r="X294" s="20"/>
      <c r="Y294" s="64">
        <f t="shared" si="32"/>
        <v>159000</v>
      </c>
      <c r="Z294">
        <v>24</v>
      </c>
      <c r="AA294" s="20">
        <f t="shared" si="33"/>
        <v>156000</v>
      </c>
      <c r="AB294" s="20">
        <v>14400</v>
      </c>
      <c r="AC294" s="20">
        <f t="shared" si="35"/>
        <v>170400</v>
      </c>
      <c r="AD294" s="20">
        <v>0</v>
      </c>
      <c r="AE294" s="20">
        <v>0</v>
      </c>
      <c r="AF294" s="20">
        <f t="shared" si="36"/>
        <v>0</v>
      </c>
      <c r="AG294" s="20">
        <v>0</v>
      </c>
      <c r="AH294" s="36">
        <v>0</v>
      </c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ht="14.1" hidden="1" customHeight="1" x14ac:dyDescent="0.3">
      <c r="A295">
        <v>4500</v>
      </c>
      <c r="B295">
        <v>4500</v>
      </c>
      <c r="C295">
        <v>0</v>
      </c>
      <c r="D295">
        <v>5000</v>
      </c>
      <c r="E295">
        <v>2400</v>
      </c>
      <c r="F295">
        <v>1500</v>
      </c>
      <c r="G295">
        <v>1550</v>
      </c>
      <c r="H295">
        <v>0</v>
      </c>
      <c r="I295">
        <v>0</v>
      </c>
      <c r="J295">
        <v>0</v>
      </c>
      <c r="K295">
        <v>2500</v>
      </c>
      <c r="L295">
        <v>2500</v>
      </c>
      <c r="M295">
        <v>1000</v>
      </c>
      <c r="N295">
        <v>5000</v>
      </c>
      <c r="O295">
        <v>0</v>
      </c>
      <c r="P295">
        <v>0</v>
      </c>
      <c r="Q295">
        <v>0</v>
      </c>
      <c r="R295">
        <v>0</v>
      </c>
      <c r="S295">
        <v>207644832</v>
      </c>
      <c r="T295" s="19">
        <f t="shared" si="31"/>
        <v>345450</v>
      </c>
      <c r="U295" s="20">
        <f t="shared" si="34"/>
        <v>30450</v>
      </c>
      <c r="V295">
        <v>26</v>
      </c>
      <c r="W295" s="64">
        <f t="shared" si="30"/>
        <v>171000</v>
      </c>
      <c r="X295" s="20"/>
      <c r="Y295" s="64">
        <f t="shared" si="32"/>
        <v>171000</v>
      </c>
      <c r="Z295">
        <v>22</v>
      </c>
      <c r="AA295" s="20">
        <f t="shared" si="33"/>
        <v>144000</v>
      </c>
      <c r="AB295" s="20"/>
      <c r="AC295" s="20">
        <f t="shared" si="35"/>
        <v>144000</v>
      </c>
      <c r="AD295" s="20">
        <v>0</v>
      </c>
      <c r="AE295" s="20">
        <v>0</v>
      </c>
      <c r="AF295" s="20">
        <f t="shared" si="36"/>
        <v>0</v>
      </c>
      <c r="AG295" s="20">
        <v>0</v>
      </c>
      <c r="AH295" s="36">
        <v>0</v>
      </c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ht="14.1" hidden="1" customHeight="1" x14ac:dyDescent="0.3">
      <c r="A296">
        <v>4500</v>
      </c>
      <c r="B296">
        <v>0</v>
      </c>
      <c r="C296">
        <v>0</v>
      </c>
      <c r="D296">
        <v>0</v>
      </c>
      <c r="E296">
        <v>2400</v>
      </c>
      <c r="F296">
        <v>1000</v>
      </c>
      <c r="G296">
        <v>1650</v>
      </c>
      <c r="H296">
        <v>0</v>
      </c>
      <c r="I296">
        <v>0</v>
      </c>
      <c r="J296">
        <v>0</v>
      </c>
      <c r="K296">
        <v>2500</v>
      </c>
      <c r="L296">
        <v>0</v>
      </c>
      <c r="M296">
        <v>1000</v>
      </c>
      <c r="N296">
        <v>5000</v>
      </c>
      <c r="O296">
        <v>0</v>
      </c>
      <c r="P296">
        <v>0</v>
      </c>
      <c r="Q296">
        <v>0</v>
      </c>
      <c r="R296">
        <v>0</v>
      </c>
      <c r="S296">
        <v>44866546</v>
      </c>
      <c r="T296" s="19">
        <f t="shared" si="31"/>
        <v>299450</v>
      </c>
      <c r="U296" s="20">
        <f t="shared" si="34"/>
        <v>18050</v>
      </c>
      <c r="V296">
        <v>23</v>
      </c>
      <c r="W296" s="64">
        <f t="shared" si="30"/>
        <v>153000</v>
      </c>
      <c r="X296" s="20"/>
      <c r="Y296" s="64">
        <f t="shared" si="32"/>
        <v>153000</v>
      </c>
      <c r="Z296">
        <v>17</v>
      </c>
      <c r="AA296" s="20">
        <f t="shared" si="33"/>
        <v>114000</v>
      </c>
      <c r="AB296" s="20">
        <v>14400</v>
      </c>
      <c r="AC296" s="20">
        <f t="shared" si="35"/>
        <v>128400</v>
      </c>
      <c r="AD296" s="20">
        <v>0</v>
      </c>
      <c r="AE296" s="20">
        <v>0</v>
      </c>
      <c r="AF296" s="20">
        <f t="shared" si="36"/>
        <v>0</v>
      </c>
      <c r="AG296" s="20">
        <v>0</v>
      </c>
      <c r="AH296" s="36">
        <v>0</v>
      </c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ht="14.1" hidden="1" customHeight="1" x14ac:dyDescent="0.3">
      <c r="A297">
        <v>5000</v>
      </c>
      <c r="B297">
        <v>5000</v>
      </c>
      <c r="C297">
        <v>0</v>
      </c>
      <c r="D297">
        <v>5000</v>
      </c>
      <c r="E297">
        <v>2400</v>
      </c>
      <c r="F297">
        <v>1000</v>
      </c>
      <c r="G297">
        <v>1550</v>
      </c>
      <c r="H297">
        <v>0</v>
      </c>
      <c r="I297">
        <v>0</v>
      </c>
      <c r="J297">
        <v>0</v>
      </c>
      <c r="K297">
        <v>2500</v>
      </c>
      <c r="L297">
        <v>2500</v>
      </c>
      <c r="M297">
        <v>1000</v>
      </c>
      <c r="N297">
        <v>5000</v>
      </c>
      <c r="O297">
        <v>0</v>
      </c>
      <c r="P297">
        <v>0</v>
      </c>
      <c r="Q297">
        <v>0</v>
      </c>
      <c r="R297">
        <v>0</v>
      </c>
      <c r="S297">
        <v>42761712</v>
      </c>
      <c r="T297" s="19">
        <f t="shared" si="31"/>
        <v>159950</v>
      </c>
      <c r="U297" s="20">
        <f t="shared" si="34"/>
        <v>30950</v>
      </c>
      <c r="V297">
        <v>19</v>
      </c>
      <c r="W297" s="64">
        <f t="shared" si="30"/>
        <v>129000</v>
      </c>
      <c r="X297" s="20"/>
      <c r="Y297" s="64">
        <f t="shared" si="32"/>
        <v>129000</v>
      </c>
      <c r="Z297"/>
      <c r="AA297" s="20"/>
      <c r="AB297" s="20"/>
      <c r="AC297" s="20"/>
      <c r="AD297" s="20">
        <v>0</v>
      </c>
      <c r="AE297" s="20">
        <v>0</v>
      </c>
      <c r="AF297" s="20">
        <f t="shared" si="36"/>
        <v>0</v>
      </c>
      <c r="AG297" s="20">
        <v>0</v>
      </c>
      <c r="AH297" s="36">
        <v>0</v>
      </c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ht="14.1" hidden="1" customHeight="1" x14ac:dyDescent="0.3">
      <c r="A298">
        <v>5000</v>
      </c>
      <c r="B298">
        <v>4500</v>
      </c>
      <c r="C298">
        <v>0</v>
      </c>
      <c r="D298">
        <v>5000</v>
      </c>
      <c r="E298">
        <v>1075</v>
      </c>
      <c r="F298">
        <v>1000</v>
      </c>
      <c r="G298">
        <v>1550</v>
      </c>
      <c r="H298">
        <v>0</v>
      </c>
      <c r="I298">
        <v>0</v>
      </c>
      <c r="J298">
        <v>0</v>
      </c>
      <c r="K298">
        <v>2500</v>
      </c>
      <c r="L298">
        <v>2500</v>
      </c>
      <c r="M298">
        <v>1000</v>
      </c>
      <c r="N298">
        <v>5000</v>
      </c>
      <c r="O298">
        <v>0</v>
      </c>
      <c r="P298">
        <v>0</v>
      </c>
      <c r="Q298">
        <v>0</v>
      </c>
      <c r="R298">
        <v>0</v>
      </c>
      <c r="S298">
        <v>165683718</v>
      </c>
      <c r="T298" s="19">
        <f t="shared" si="31"/>
        <v>350125</v>
      </c>
      <c r="U298" s="20">
        <f t="shared" si="34"/>
        <v>29125</v>
      </c>
      <c r="V298">
        <v>25</v>
      </c>
      <c r="W298" s="64">
        <f t="shared" si="30"/>
        <v>165000</v>
      </c>
      <c r="X298" s="20"/>
      <c r="Y298" s="64">
        <f t="shared" si="32"/>
        <v>165000</v>
      </c>
      <c r="Z298">
        <v>21</v>
      </c>
      <c r="AA298" s="20">
        <f t="shared" si="33"/>
        <v>138000</v>
      </c>
      <c r="AB298" s="20">
        <v>18000</v>
      </c>
      <c r="AC298" s="20">
        <f t="shared" si="35"/>
        <v>156000</v>
      </c>
      <c r="AD298" s="20">
        <v>0</v>
      </c>
      <c r="AE298" s="20">
        <v>0</v>
      </c>
      <c r="AF298" s="20">
        <f t="shared" si="36"/>
        <v>0</v>
      </c>
      <c r="AG298" s="20">
        <v>0</v>
      </c>
      <c r="AH298" s="36">
        <v>0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ht="14.1" hidden="1" customHeight="1" x14ac:dyDescent="0.3">
      <c r="A299">
        <v>4000</v>
      </c>
      <c r="B299">
        <v>5000</v>
      </c>
      <c r="C299">
        <v>0</v>
      </c>
      <c r="D299">
        <v>3000</v>
      </c>
      <c r="E299">
        <v>2400</v>
      </c>
      <c r="F299">
        <v>1000</v>
      </c>
      <c r="G299">
        <v>1450</v>
      </c>
      <c r="H299">
        <v>0</v>
      </c>
      <c r="I299">
        <v>0</v>
      </c>
      <c r="J299">
        <v>0</v>
      </c>
      <c r="K299">
        <v>2500</v>
      </c>
      <c r="L299">
        <v>2500</v>
      </c>
      <c r="M299">
        <v>1000</v>
      </c>
      <c r="N299">
        <v>5000</v>
      </c>
      <c r="O299">
        <v>0</v>
      </c>
      <c r="P299">
        <v>0</v>
      </c>
      <c r="Q299">
        <v>0</v>
      </c>
      <c r="R299">
        <v>0</v>
      </c>
      <c r="S299">
        <v>172669180</v>
      </c>
      <c r="T299" s="19">
        <f t="shared" si="31"/>
        <v>299050</v>
      </c>
      <c r="U299" s="20">
        <f t="shared" si="34"/>
        <v>27850</v>
      </c>
      <c r="V299">
        <v>16</v>
      </c>
      <c r="W299" s="64">
        <f t="shared" si="30"/>
        <v>111000</v>
      </c>
      <c r="X299" s="20">
        <v>16200</v>
      </c>
      <c r="Y299" s="64">
        <f t="shared" si="32"/>
        <v>127200</v>
      </c>
      <c r="Z299">
        <v>19</v>
      </c>
      <c r="AA299" s="20">
        <f t="shared" si="33"/>
        <v>126000</v>
      </c>
      <c r="AB299" s="20">
        <v>18000</v>
      </c>
      <c r="AC299" s="20">
        <f t="shared" si="35"/>
        <v>144000</v>
      </c>
      <c r="AD299" s="20">
        <v>0</v>
      </c>
      <c r="AE299" s="20">
        <v>0</v>
      </c>
      <c r="AF299" s="20">
        <f t="shared" si="36"/>
        <v>0</v>
      </c>
      <c r="AG299" s="20">
        <v>0</v>
      </c>
      <c r="AH299" s="36">
        <v>0</v>
      </c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ht="14.1" hidden="1" customHeight="1" x14ac:dyDescent="0.3">
      <c r="A300">
        <v>4000</v>
      </c>
      <c r="B300">
        <v>5000</v>
      </c>
      <c r="C300">
        <v>0</v>
      </c>
      <c r="D300">
        <v>6000</v>
      </c>
      <c r="E300">
        <v>1075</v>
      </c>
      <c r="F300">
        <v>2500</v>
      </c>
      <c r="G300">
        <v>1550</v>
      </c>
      <c r="H300">
        <v>0</v>
      </c>
      <c r="I300">
        <v>0</v>
      </c>
      <c r="J300">
        <v>0</v>
      </c>
      <c r="K300">
        <v>2500</v>
      </c>
      <c r="L300">
        <v>2500</v>
      </c>
      <c r="M300">
        <v>1000</v>
      </c>
      <c r="N300">
        <v>5000</v>
      </c>
      <c r="O300">
        <v>0</v>
      </c>
      <c r="P300">
        <v>0</v>
      </c>
      <c r="Q300">
        <v>0</v>
      </c>
      <c r="R300">
        <v>0</v>
      </c>
      <c r="S300">
        <v>168707881</v>
      </c>
      <c r="T300" s="19">
        <f t="shared" si="31"/>
        <v>330525</v>
      </c>
      <c r="U300" s="20">
        <f t="shared" si="34"/>
        <v>31125</v>
      </c>
      <c r="V300">
        <v>20</v>
      </c>
      <c r="W300" s="64">
        <f t="shared" si="30"/>
        <v>135000</v>
      </c>
      <c r="X300" s="20">
        <v>14400</v>
      </c>
      <c r="Y300" s="64">
        <f t="shared" si="32"/>
        <v>149400</v>
      </c>
      <c r="Z300">
        <v>20</v>
      </c>
      <c r="AA300" s="20">
        <f t="shared" si="33"/>
        <v>132000</v>
      </c>
      <c r="AB300" s="20">
        <v>18000</v>
      </c>
      <c r="AC300" s="20">
        <f t="shared" si="35"/>
        <v>150000</v>
      </c>
      <c r="AD300" s="20">
        <v>0</v>
      </c>
      <c r="AE300" s="20">
        <v>0</v>
      </c>
      <c r="AF300" s="20">
        <f t="shared" si="36"/>
        <v>0</v>
      </c>
      <c r="AG300" s="20">
        <v>0</v>
      </c>
      <c r="AH300" s="36">
        <v>0</v>
      </c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ht="14.1" hidden="1" customHeight="1" x14ac:dyDescent="0.3">
      <c r="A301">
        <v>4000</v>
      </c>
      <c r="B301">
        <v>5000</v>
      </c>
      <c r="C301">
        <v>0</v>
      </c>
      <c r="D301">
        <v>0</v>
      </c>
      <c r="E301">
        <v>2400</v>
      </c>
      <c r="F301">
        <v>2000</v>
      </c>
      <c r="G301">
        <v>0</v>
      </c>
      <c r="H301">
        <v>0</v>
      </c>
      <c r="I301">
        <v>0</v>
      </c>
      <c r="J301">
        <v>0</v>
      </c>
      <c r="K301">
        <v>2500</v>
      </c>
      <c r="L301">
        <v>2500</v>
      </c>
      <c r="M301">
        <v>0</v>
      </c>
      <c r="N301">
        <v>5000</v>
      </c>
      <c r="O301">
        <v>0</v>
      </c>
      <c r="P301">
        <v>0</v>
      </c>
      <c r="Q301">
        <v>0</v>
      </c>
      <c r="R301">
        <v>0</v>
      </c>
      <c r="S301">
        <v>176726159</v>
      </c>
      <c r="T301" s="19">
        <f t="shared" si="31"/>
        <v>351000</v>
      </c>
      <c r="U301" s="20">
        <f t="shared" si="34"/>
        <v>23400</v>
      </c>
      <c r="V301">
        <v>22</v>
      </c>
      <c r="W301" s="64">
        <f>(V301+3.5)*6000</f>
        <v>153000</v>
      </c>
      <c r="X301" s="20">
        <v>16200</v>
      </c>
      <c r="Y301" s="64">
        <f t="shared" si="32"/>
        <v>169200</v>
      </c>
      <c r="Z301">
        <v>22</v>
      </c>
      <c r="AA301" s="20">
        <f t="shared" si="33"/>
        <v>144000</v>
      </c>
      <c r="AB301" s="20">
        <v>14400</v>
      </c>
      <c r="AC301" s="20">
        <f t="shared" si="35"/>
        <v>158400</v>
      </c>
      <c r="AD301" s="20">
        <v>0</v>
      </c>
      <c r="AE301" s="20">
        <v>0</v>
      </c>
      <c r="AF301" s="20">
        <f t="shared" si="36"/>
        <v>0</v>
      </c>
      <c r="AG301" s="20">
        <v>0</v>
      </c>
      <c r="AH301" s="36">
        <v>0</v>
      </c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ht="14.1" hidden="1" customHeight="1" x14ac:dyDescent="0.3">
      <c r="A302">
        <v>5000</v>
      </c>
      <c r="B302">
        <v>4500</v>
      </c>
      <c r="C302">
        <v>0</v>
      </c>
      <c r="D302">
        <v>5000</v>
      </c>
      <c r="E302">
        <v>2400</v>
      </c>
      <c r="F302">
        <v>1500</v>
      </c>
      <c r="G302">
        <v>1550</v>
      </c>
      <c r="H302">
        <v>0</v>
      </c>
      <c r="I302">
        <v>0</v>
      </c>
      <c r="J302">
        <v>0</v>
      </c>
      <c r="K302">
        <v>2500</v>
      </c>
      <c r="L302">
        <v>2500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154783460</v>
      </c>
      <c r="T302" s="19">
        <f t="shared" si="31"/>
        <v>291950</v>
      </c>
      <c r="U302" s="20">
        <f t="shared" si="34"/>
        <v>24950</v>
      </c>
      <c r="V302">
        <v>22</v>
      </c>
      <c r="W302" s="64">
        <f t="shared" si="30"/>
        <v>147000</v>
      </c>
      <c r="X302" s="20"/>
      <c r="Y302" s="64">
        <f t="shared" si="32"/>
        <v>147000</v>
      </c>
      <c r="Z302">
        <v>18</v>
      </c>
      <c r="AA302" s="20">
        <f t="shared" si="33"/>
        <v>120000</v>
      </c>
      <c r="AB302" s="20"/>
      <c r="AC302" s="20">
        <f t="shared" si="35"/>
        <v>120000</v>
      </c>
      <c r="AD302" s="20">
        <v>0</v>
      </c>
      <c r="AE302" s="20">
        <v>0</v>
      </c>
      <c r="AF302" s="20">
        <f t="shared" si="36"/>
        <v>0</v>
      </c>
      <c r="AG302" s="20">
        <v>0</v>
      </c>
      <c r="AH302" s="36">
        <v>0</v>
      </c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ht="14.1" hidden="1" customHeight="1" x14ac:dyDescent="0.3">
      <c r="A303">
        <v>4000</v>
      </c>
      <c r="B303">
        <v>4000</v>
      </c>
      <c r="C303">
        <v>0</v>
      </c>
      <c r="D303">
        <v>4000</v>
      </c>
      <c r="E303">
        <v>1075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2500</v>
      </c>
      <c r="L303">
        <v>2500</v>
      </c>
      <c r="M303">
        <v>0</v>
      </c>
      <c r="N303">
        <v>5000</v>
      </c>
      <c r="O303">
        <v>0</v>
      </c>
      <c r="P303">
        <v>0</v>
      </c>
      <c r="Q303">
        <v>0</v>
      </c>
      <c r="R303">
        <v>0</v>
      </c>
      <c r="S303">
        <v>202708216</v>
      </c>
      <c r="T303" s="19">
        <f t="shared" si="31"/>
        <v>384275</v>
      </c>
      <c r="U303" s="20">
        <f t="shared" si="34"/>
        <v>23075</v>
      </c>
      <c r="V303">
        <v>25</v>
      </c>
      <c r="W303" s="64">
        <f t="shared" si="30"/>
        <v>165000</v>
      </c>
      <c r="X303" s="20">
        <v>16200</v>
      </c>
      <c r="Y303" s="64">
        <f t="shared" si="32"/>
        <v>181200</v>
      </c>
      <c r="Z303">
        <v>25</v>
      </c>
      <c r="AA303" s="20">
        <f t="shared" si="33"/>
        <v>162000</v>
      </c>
      <c r="AB303" s="20">
        <v>18000</v>
      </c>
      <c r="AC303" s="20">
        <f t="shared" si="35"/>
        <v>180000</v>
      </c>
      <c r="AD303" s="20">
        <v>0</v>
      </c>
      <c r="AE303" s="20">
        <v>0</v>
      </c>
      <c r="AF303" s="20">
        <f t="shared" si="36"/>
        <v>0</v>
      </c>
      <c r="AG303" s="20">
        <v>0</v>
      </c>
      <c r="AH303" s="36">
        <v>0</v>
      </c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ht="14.1" hidden="1" customHeight="1" x14ac:dyDescent="0.3">
      <c r="A304">
        <v>5000</v>
      </c>
      <c r="B304">
        <v>5000</v>
      </c>
      <c r="C304">
        <v>0</v>
      </c>
      <c r="D304">
        <v>6000</v>
      </c>
      <c r="E304">
        <v>2400</v>
      </c>
      <c r="F304">
        <v>1500</v>
      </c>
      <c r="G304">
        <v>1550</v>
      </c>
      <c r="H304">
        <v>0</v>
      </c>
      <c r="I304">
        <v>0</v>
      </c>
      <c r="J304">
        <v>0</v>
      </c>
      <c r="K304">
        <v>2500</v>
      </c>
      <c r="L304">
        <v>2500</v>
      </c>
      <c r="M304">
        <v>1000</v>
      </c>
      <c r="N304">
        <v>5000</v>
      </c>
      <c r="O304">
        <v>0</v>
      </c>
      <c r="P304">
        <v>0</v>
      </c>
      <c r="Q304">
        <v>0</v>
      </c>
      <c r="R304">
        <v>0</v>
      </c>
      <c r="S304">
        <v>145807582</v>
      </c>
      <c r="T304" s="19">
        <f t="shared" si="31"/>
        <v>343850</v>
      </c>
      <c r="U304" s="20">
        <f t="shared" si="34"/>
        <v>32450</v>
      </c>
      <c r="V304">
        <v>21</v>
      </c>
      <c r="W304" s="64">
        <f t="shared" si="30"/>
        <v>141000</v>
      </c>
      <c r="X304" s="20">
        <v>18000</v>
      </c>
      <c r="Y304" s="64">
        <f t="shared" si="32"/>
        <v>159000</v>
      </c>
      <c r="Z304">
        <v>21</v>
      </c>
      <c r="AA304" s="20">
        <f t="shared" si="33"/>
        <v>138000</v>
      </c>
      <c r="AB304" s="20">
        <v>14400</v>
      </c>
      <c r="AC304" s="20">
        <f t="shared" si="35"/>
        <v>152400</v>
      </c>
      <c r="AD304" s="20">
        <v>0</v>
      </c>
      <c r="AE304" s="20">
        <v>0</v>
      </c>
      <c r="AF304" s="20">
        <f t="shared" si="36"/>
        <v>0</v>
      </c>
      <c r="AG304" s="20">
        <v>0</v>
      </c>
      <c r="AH304" s="36">
        <v>0</v>
      </c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ht="14.1" hidden="1" customHeight="1" x14ac:dyDescent="0.3">
      <c r="A305">
        <v>4500</v>
      </c>
      <c r="B305">
        <v>3500</v>
      </c>
      <c r="C305">
        <v>0</v>
      </c>
      <c r="D305">
        <v>0</v>
      </c>
      <c r="E305">
        <v>2400</v>
      </c>
      <c r="F305">
        <v>2000</v>
      </c>
      <c r="G305">
        <v>0</v>
      </c>
      <c r="H305">
        <v>0</v>
      </c>
      <c r="I305">
        <v>0</v>
      </c>
      <c r="J305">
        <v>0</v>
      </c>
      <c r="K305">
        <v>2500</v>
      </c>
      <c r="L305">
        <v>2500</v>
      </c>
      <c r="M305">
        <v>1000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187725061</v>
      </c>
      <c r="T305" s="19">
        <f t="shared" si="31"/>
        <v>304000</v>
      </c>
      <c r="U305" s="20">
        <f t="shared" si="34"/>
        <v>18400</v>
      </c>
      <c r="V305">
        <v>19</v>
      </c>
      <c r="W305" s="64">
        <f t="shared" si="30"/>
        <v>129000</v>
      </c>
      <c r="X305" s="20">
        <v>18000</v>
      </c>
      <c r="Y305" s="64">
        <f t="shared" si="32"/>
        <v>147000</v>
      </c>
      <c r="Z305">
        <v>19</v>
      </c>
      <c r="AA305" s="20">
        <f t="shared" si="33"/>
        <v>126000</v>
      </c>
      <c r="AB305" s="20">
        <v>12600</v>
      </c>
      <c r="AC305" s="20">
        <f t="shared" si="35"/>
        <v>138600</v>
      </c>
      <c r="AD305" s="20">
        <v>0</v>
      </c>
      <c r="AE305" s="20">
        <v>0</v>
      </c>
      <c r="AF305" s="20">
        <f t="shared" si="36"/>
        <v>0</v>
      </c>
      <c r="AG305" s="20">
        <v>0</v>
      </c>
      <c r="AH305" s="36">
        <v>0</v>
      </c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ht="14.1" hidden="1" customHeight="1" x14ac:dyDescent="0.3">
      <c r="A306">
        <v>5000</v>
      </c>
      <c r="B306">
        <v>500</v>
      </c>
      <c r="C306">
        <v>0</v>
      </c>
      <c r="D306">
        <v>6000</v>
      </c>
      <c r="E306">
        <v>2400</v>
      </c>
      <c r="F306">
        <v>1000</v>
      </c>
      <c r="G306">
        <v>1850</v>
      </c>
      <c r="H306">
        <v>0</v>
      </c>
      <c r="I306">
        <v>0</v>
      </c>
      <c r="J306">
        <v>0</v>
      </c>
      <c r="K306">
        <v>2500</v>
      </c>
      <c r="L306">
        <v>2500</v>
      </c>
      <c r="M306">
        <v>1000</v>
      </c>
      <c r="N306">
        <v>5000</v>
      </c>
      <c r="O306">
        <v>0</v>
      </c>
      <c r="P306">
        <v>0</v>
      </c>
      <c r="Q306">
        <v>0</v>
      </c>
      <c r="R306">
        <v>0</v>
      </c>
      <c r="S306">
        <v>168668902</v>
      </c>
      <c r="T306" s="19">
        <f t="shared" si="31"/>
        <v>366750</v>
      </c>
      <c r="U306" s="20">
        <f t="shared" si="34"/>
        <v>27750</v>
      </c>
      <c r="V306">
        <v>27</v>
      </c>
      <c r="W306" s="64">
        <f t="shared" si="30"/>
        <v>177000</v>
      </c>
      <c r="X306" s="20"/>
      <c r="Y306" s="64">
        <f t="shared" si="32"/>
        <v>177000</v>
      </c>
      <c r="Z306">
        <v>25</v>
      </c>
      <c r="AA306" s="20">
        <f t="shared" si="33"/>
        <v>162000</v>
      </c>
      <c r="AB306" s="20"/>
      <c r="AC306" s="20">
        <f t="shared" si="35"/>
        <v>162000</v>
      </c>
      <c r="AD306" s="20">
        <v>0</v>
      </c>
      <c r="AE306" s="20">
        <v>0</v>
      </c>
      <c r="AF306" s="20">
        <f t="shared" si="36"/>
        <v>0</v>
      </c>
      <c r="AG306" s="20">
        <v>0</v>
      </c>
      <c r="AH306" s="36">
        <v>0</v>
      </c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ht="14.1" hidden="1" customHeight="1" x14ac:dyDescent="0.3">
      <c r="A307">
        <v>5000</v>
      </c>
      <c r="B307">
        <v>5000</v>
      </c>
      <c r="C307">
        <v>0</v>
      </c>
      <c r="D307">
        <v>5000</v>
      </c>
      <c r="E307">
        <v>2400</v>
      </c>
      <c r="F307">
        <v>2500</v>
      </c>
      <c r="G307">
        <v>1750</v>
      </c>
      <c r="H307">
        <v>0</v>
      </c>
      <c r="I307">
        <v>0</v>
      </c>
      <c r="J307">
        <v>0</v>
      </c>
      <c r="K307">
        <v>2500</v>
      </c>
      <c r="L307">
        <v>2500</v>
      </c>
      <c r="M307">
        <v>1000</v>
      </c>
      <c r="N307">
        <v>5000</v>
      </c>
      <c r="O307">
        <v>0</v>
      </c>
      <c r="P307">
        <v>0</v>
      </c>
      <c r="Q307">
        <v>0</v>
      </c>
      <c r="R307">
        <v>0</v>
      </c>
      <c r="S307">
        <v>198660968</v>
      </c>
      <c r="T307" s="19">
        <f t="shared" si="31"/>
        <v>353650</v>
      </c>
      <c r="U307" s="20">
        <f t="shared" si="34"/>
        <v>32650</v>
      </c>
      <c r="V307">
        <v>23</v>
      </c>
      <c r="W307" s="64">
        <f t="shared" ref="W307:W336" si="37">(V307+2.5)*6000</f>
        <v>153000</v>
      </c>
      <c r="X307" s="20"/>
      <c r="Y307" s="64">
        <f t="shared" si="32"/>
        <v>153000</v>
      </c>
      <c r="Z307">
        <v>26</v>
      </c>
      <c r="AA307" s="20">
        <f t="shared" si="33"/>
        <v>168000</v>
      </c>
      <c r="AB307" s="20"/>
      <c r="AC307" s="20">
        <f t="shared" si="35"/>
        <v>168000</v>
      </c>
      <c r="AD307" s="20">
        <v>0</v>
      </c>
      <c r="AE307" s="20">
        <v>0</v>
      </c>
      <c r="AF307" s="20">
        <f t="shared" si="36"/>
        <v>0</v>
      </c>
      <c r="AG307" s="20">
        <v>0</v>
      </c>
      <c r="AH307" s="36">
        <v>0</v>
      </c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ht="14.1" hidden="1" customHeight="1" x14ac:dyDescent="0.3">
      <c r="A308">
        <v>4500</v>
      </c>
      <c r="B308">
        <v>5000</v>
      </c>
      <c r="C308">
        <v>0</v>
      </c>
      <c r="D308">
        <v>3000</v>
      </c>
      <c r="E308">
        <v>2400</v>
      </c>
      <c r="F308">
        <v>1500</v>
      </c>
      <c r="G308">
        <v>1550</v>
      </c>
      <c r="H308">
        <v>0</v>
      </c>
      <c r="I308">
        <v>0</v>
      </c>
      <c r="J308">
        <v>0</v>
      </c>
      <c r="K308">
        <v>2500</v>
      </c>
      <c r="L308">
        <v>2500</v>
      </c>
      <c r="M308">
        <v>1000</v>
      </c>
      <c r="N308">
        <v>5000</v>
      </c>
      <c r="O308">
        <v>0</v>
      </c>
      <c r="P308">
        <v>0</v>
      </c>
      <c r="Q308">
        <v>0</v>
      </c>
      <c r="R308">
        <v>0</v>
      </c>
      <c r="S308">
        <v>140929697</v>
      </c>
      <c r="T308" s="19">
        <f t="shared" si="31"/>
        <v>307950</v>
      </c>
      <c r="U308" s="20">
        <f t="shared" si="34"/>
        <v>28950</v>
      </c>
      <c r="V308">
        <v>19</v>
      </c>
      <c r="W308" s="64">
        <f t="shared" si="37"/>
        <v>129000</v>
      </c>
      <c r="X308" s="20">
        <v>18000</v>
      </c>
      <c r="Y308" s="64">
        <f t="shared" si="32"/>
        <v>147000</v>
      </c>
      <c r="Z308">
        <v>20</v>
      </c>
      <c r="AA308" s="20">
        <f t="shared" si="33"/>
        <v>132000</v>
      </c>
      <c r="AB308" s="20"/>
      <c r="AC308" s="20">
        <f t="shared" si="35"/>
        <v>132000</v>
      </c>
      <c r="AD308" s="20">
        <v>0</v>
      </c>
      <c r="AE308" s="20">
        <v>0</v>
      </c>
      <c r="AF308" s="20">
        <f t="shared" si="36"/>
        <v>0</v>
      </c>
      <c r="AG308" s="20">
        <v>0</v>
      </c>
      <c r="AH308" s="36">
        <v>0</v>
      </c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ht="14.1" hidden="1" customHeight="1" x14ac:dyDescent="0.3">
      <c r="A309">
        <v>4500</v>
      </c>
      <c r="B309">
        <v>5000</v>
      </c>
      <c r="C309">
        <v>0</v>
      </c>
      <c r="D309">
        <v>3000</v>
      </c>
      <c r="E309">
        <v>1075</v>
      </c>
      <c r="F309">
        <v>1500</v>
      </c>
      <c r="G309">
        <v>1550</v>
      </c>
      <c r="H309">
        <v>0</v>
      </c>
      <c r="I309">
        <v>0</v>
      </c>
      <c r="J309">
        <v>0</v>
      </c>
      <c r="K309">
        <v>2500</v>
      </c>
      <c r="L309">
        <v>2500</v>
      </c>
      <c r="M309">
        <v>1000</v>
      </c>
      <c r="N309">
        <v>5000</v>
      </c>
      <c r="O309">
        <v>0</v>
      </c>
      <c r="P309">
        <v>0</v>
      </c>
      <c r="Q309">
        <v>0</v>
      </c>
      <c r="R309">
        <v>0</v>
      </c>
      <c r="S309">
        <v>189684224</v>
      </c>
      <c r="T309" s="19">
        <f t="shared" si="31"/>
        <v>292825</v>
      </c>
      <c r="U309" s="20">
        <f t="shared" si="34"/>
        <v>27625</v>
      </c>
      <c r="V309">
        <v>19</v>
      </c>
      <c r="W309" s="64">
        <f t="shared" si="37"/>
        <v>129000</v>
      </c>
      <c r="X309" s="20">
        <v>16200</v>
      </c>
      <c r="Y309" s="64">
        <f t="shared" si="32"/>
        <v>145200</v>
      </c>
      <c r="Z309">
        <v>18</v>
      </c>
      <c r="AA309" s="20">
        <f t="shared" si="33"/>
        <v>120000</v>
      </c>
      <c r="AB309" s="20"/>
      <c r="AC309" s="20">
        <f t="shared" si="35"/>
        <v>120000</v>
      </c>
      <c r="AD309" s="20">
        <v>0</v>
      </c>
      <c r="AE309" s="20">
        <v>0</v>
      </c>
      <c r="AF309" s="20">
        <f t="shared" si="36"/>
        <v>0</v>
      </c>
      <c r="AG309" s="20">
        <v>0</v>
      </c>
      <c r="AH309" s="36">
        <v>0</v>
      </c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ht="14.1" hidden="1" customHeight="1" x14ac:dyDescent="0.3">
      <c r="A310"/>
      <c r="B310">
        <v>5000</v>
      </c>
      <c r="C310"/>
      <c r="D310"/>
      <c r="E310">
        <v>2400</v>
      </c>
      <c r="F310"/>
      <c r="G310">
        <v>1550</v>
      </c>
      <c r="H310"/>
      <c r="I310"/>
      <c r="J310"/>
      <c r="K310"/>
      <c r="L310">
        <v>2500</v>
      </c>
      <c r="M310">
        <v>1000</v>
      </c>
      <c r="N310"/>
      <c r="O310"/>
      <c r="P310"/>
      <c r="Q310"/>
      <c r="R310"/>
      <c r="S310">
        <v>191765608</v>
      </c>
      <c r="T310" s="19">
        <f t="shared" si="31"/>
        <v>265450</v>
      </c>
      <c r="U310" s="20">
        <f>SUM(A310:R310)</f>
        <v>12450</v>
      </c>
      <c r="V310">
        <v>13</v>
      </c>
      <c r="W310" s="64">
        <f t="shared" si="37"/>
        <v>93000</v>
      </c>
      <c r="X310" s="20"/>
      <c r="Y310" s="64">
        <f t="shared" si="32"/>
        <v>93000</v>
      </c>
      <c r="Z310">
        <v>23</v>
      </c>
      <c r="AA310" s="20">
        <f t="shared" si="33"/>
        <v>150000</v>
      </c>
      <c r="AB310" s="20">
        <v>10000</v>
      </c>
      <c r="AC310" s="20">
        <f>SUM(AA310:AB310)</f>
        <v>160000</v>
      </c>
      <c r="AD310" s="20">
        <v>0</v>
      </c>
      <c r="AE310" s="20">
        <v>0</v>
      </c>
      <c r="AF310" s="20">
        <f>SUM(AD310:AE310)</f>
        <v>0</v>
      </c>
      <c r="AG310" s="20">
        <v>0</v>
      </c>
      <c r="AH310" s="36">
        <v>0</v>
      </c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ht="14.1" hidden="1" customHeight="1" x14ac:dyDescent="0.3">
      <c r="A311">
        <v>4500</v>
      </c>
      <c r="B311">
        <v>5000</v>
      </c>
      <c r="C311">
        <v>0</v>
      </c>
      <c r="D311">
        <v>6000</v>
      </c>
      <c r="E311">
        <v>2400</v>
      </c>
      <c r="F311">
        <v>2000</v>
      </c>
      <c r="G311">
        <v>1650</v>
      </c>
      <c r="H311">
        <v>0</v>
      </c>
      <c r="I311">
        <v>0</v>
      </c>
      <c r="J311">
        <v>0</v>
      </c>
      <c r="K311">
        <v>2500</v>
      </c>
      <c r="L311">
        <v>2500</v>
      </c>
      <c r="M311">
        <v>1000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623302561</v>
      </c>
      <c r="T311" s="19">
        <f t="shared" si="31"/>
        <v>312550</v>
      </c>
      <c r="U311" s="20">
        <f t="shared" si="34"/>
        <v>27550</v>
      </c>
      <c r="V311">
        <v>22</v>
      </c>
      <c r="W311" s="64">
        <f t="shared" si="37"/>
        <v>147000</v>
      </c>
      <c r="X311" s="20"/>
      <c r="Y311" s="64">
        <f t="shared" si="32"/>
        <v>147000</v>
      </c>
      <c r="Z311">
        <v>21</v>
      </c>
      <c r="AA311" s="20">
        <f t="shared" si="33"/>
        <v>138000</v>
      </c>
      <c r="AB311" s="20"/>
      <c r="AC311" s="20">
        <f t="shared" si="35"/>
        <v>138000</v>
      </c>
      <c r="AD311" s="20">
        <v>0</v>
      </c>
      <c r="AE311" s="20">
        <v>0</v>
      </c>
      <c r="AF311" s="20">
        <f t="shared" si="36"/>
        <v>0</v>
      </c>
      <c r="AG311" s="20">
        <v>0</v>
      </c>
      <c r="AH311" s="36">
        <v>0</v>
      </c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ht="14.1" hidden="1" customHeight="1" x14ac:dyDescent="0.3">
      <c r="A312">
        <v>5000</v>
      </c>
      <c r="B312">
        <v>0</v>
      </c>
      <c r="C312">
        <v>0</v>
      </c>
      <c r="D312">
        <v>6000</v>
      </c>
      <c r="E312">
        <v>2400</v>
      </c>
      <c r="F312">
        <v>1500</v>
      </c>
      <c r="G312">
        <v>1650</v>
      </c>
      <c r="H312">
        <v>0</v>
      </c>
      <c r="I312">
        <v>0</v>
      </c>
      <c r="J312">
        <v>0</v>
      </c>
      <c r="K312">
        <v>2500</v>
      </c>
      <c r="L312">
        <v>2500</v>
      </c>
      <c r="M312">
        <v>1000</v>
      </c>
      <c r="N312">
        <v>5000</v>
      </c>
      <c r="O312">
        <v>0</v>
      </c>
      <c r="P312">
        <v>0</v>
      </c>
      <c r="Q312">
        <v>0</v>
      </c>
      <c r="R312">
        <v>0</v>
      </c>
      <c r="S312">
        <v>80706365</v>
      </c>
      <c r="T312" s="19">
        <f t="shared" si="31"/>
        <v>342550</v>
      </c>
      <c r="U312" s="20">
        <f t="shared" si="34"/>
        <v>27550</v>
      </c>
      <c r="V312">
        <v>24</v>
      </c>
      <c r="W312" s="64">
        <f t="shared" si="37"/>
        <v>159000</v>
      </c>
      <c r="X312" s="20"/>
      <c r="Y312" s="64">
        <f t="shared" si="32"/>
        <v>159000</v>
      </c>
      <c r="Z312">
        <v>24</v>
      </c>
      <c r="AA312" s="20">
        <f t="shared" si="33"/>
        <v>156000</v>
      </c>
      <c r="AB312" s="20"/>
      <c r="AC312" s="20">
        <f t="shared" si="35"/>
        <v>156000</v>
      </c>
      <c r="AD312" s="20">
        <v>0</v>
      </c>
      <c r="AE312" s="20">
        <v>0</v>
      </c>
      <c r="AF312" s="20">
        <f t="shared" si="36"/>
        <v>0</v>
      </c>
      <c r="AG312" s="20">
        <v>0</v>
      </c>
      <c r="AH312" s="36">
        <v>0</v>
      </c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ht="14.1" hidden="1" customHeight="1" x14ac:dyDescent="0.3">
      <c r="A313">
        <v>4000</v>
      </c>
      <c r="B313">
        <v>5000</v>
      </c>
      <c r="C313">
        <v>0</v>
      </c>
      <c r="D313">
        <v>4000</v>
      </c>
      <c r="E313">
        <v>2400</v>
      </c>
      <c r="F313">
        <v>1500</v>
      </c>
      <c r="G313">
        <v>1550</v>
      </c>
      <c r="H313">
        <v>0</v>
      </c>
      <c r="I313">
        <v>0</v>
      </c>
      <c r="J313">
        <v>0</v>
      </c>
      <c r="K313">
        <v>2500</v>
      </c>
      <c r="L313">
        <v>2500</v>
      </c>
      <c r="M313">
        <v>1000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170681414</v>
      </c>
      <c r="T313" s="19">
        <f t="shared" si="31"/>
        <v>322050</v>
      </c>
      <c r="U313" s="20">
        <f t="shared" si="34"/>
        <v>24450</v>
      </c>
      <c r="V313">
        <v>20</v>
      </c>
      <c r="W313" s="64">
        <f t="shared" si="37"/>
        <v>135000</v>
      </c>
      <c r="X313" s="20"/>
      <c r="Y313" s="64">
        <f t="shared" si="32"/>
        <v>135000</v>
      </c>
      <c r="Z313">
        <v>23</v>
      </c>
      <c r="AA313" s="20">
        <f t="shared" si="33"/>
        <v>150000</v>
      </c>
      <c r="AB313" s="20">
        <v>12600</v>
      </c>
      <c r="AC313" s="20">
        <f t="shared" si="35"/>
        <v>162600</v>
      </c>
      <c r="AD313" s="20">
        <v>0</v>
      </c>
      <c r="AE313" s="20">
        <v>0</v>
      </c>
      <c r="AF313" s="20">
        <f t="shared" si="36"/>
        <v>0</v>
      </c>
      <c r="AG313" s="20">
        <v>0</v>
      </c>
      <c r="AH313" s="36">
        <v>0</v>
      </c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ht="14.1" hidden="1" customHeight="1" x14ac:dyDescent="0.3">
      <c r="A314">
        <v>0</v>
      </c>
      <c r="B314">
        <v>0</v>
      </c>
      <c r="C314">
        <v>0</v>
      </c>
      <c r="D314">
        <v>6000</v>
      </c>
      <c r="E314">
        <v>2400</v>
      </c>
      <c r="F314">
        <v>2500</v>
      </c>
      <c r="G314">
        <v>1550</v>
      </c>
      <c r="H314">
        <v>0</v>
      </c>
      <c r="I314">
        <v>0</v>
      </c>
      <c r="J314">
        <v>0</v>
      </c>
      <c r="K314">
        <v>2500</v>
      </c>
      <c r="L314">
        <v>2500</v>
      </c>
      <c r="M314">
        <v>1000</v>
      </c>
      <c r="N314">
        <v>5000</v>
      </c>
      <c r="O314">
        <v>0</v>
      </c>
      <c r="P314">
        <v>0</v>
      </c>
      <c r="Q314">
        <v>0</v>
      </c>
      <c r="R314">
        <v>0</v>
      </c>
      <c r="S314">
        <v>210628714</v>
      </c>
      <c r="T314" s="19">
        <f t="shared" si="31"/>
        <v>374450</v>
      </c>
      <c r="U314" s="20">
        <f t="shared" si="34"/>
        <v>23450</v>
      </c>
      <c r="V314">
        <v>25</v>
      </c>
      <c r="W314" s="64">
        <f t="shared" si="37"/>
        <v>165000</v>
      </c>
      <c r="X314" s="20">
        <v>18000</v>
      </c>
      <c r="Y314" s="64">
        <f t="shared" si="32"/>
        <v>183000</v>
      </c>
      <c r="Z314">
        <v>26</v>
      </c>
      <c r="AA314" s="20">
        <f t="shared" si="33"/>
        <v>168000</v>
      </c>
      <c r="AB314" s="20"/>
      <c r="AC314" s="20">
        <f t="shared" si="35"/>
        <v>168000</v>
      </c>
      <c r="AD314" s="20">
        <v>0</v>
      </c>
      <c r="AE314" s="20">
        <v>0</v>
      </c>
      <c r="AF314" s="20">
        <f t="shared" si="36"/>
        <v>0</v>
      </c>
      <c r="AG314" s="20">
        <v>0</v>
      </c>
      <c r="AH314" s="36">
        <v>0</v>
      </c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ht="14.1" hidden="1" customHeight="1" x14ac:dyDescent="0.3">
      <c r="A315">
        <v>4000</v>
      </c>
      <c r="B315">
        <v>3500</v>
      </c>
      <c r="C315">
        <v>0</v>
      </c>
      <c r="D315">
        <v>3000</v>
      </c>
      <c r="E315">
        <v>2400</v>
      </c>
      <c r="F315">
        <v>1500</v>
      </c>
      <c r="G315">
        <v>1650</v>
      </c>
      <c r="H315">
        <v>0</v>
      </c>
      <c r="I315">
        <v>0</v>
      </c>
      <c r="J315">
        <v>0</v>
      </c>
      <c r="K315">
        <v>0</v>
      </c>
      <c r="L315">
        <v>2500</v>
      </c>
      <c r="M315">
        <v>1000</v>
      </c>
      <c r="N315">
        <v>5000</v>
      </c>
      <c r="O315">
        <v>0</v>
      </c>
      <c r="P315">
        <v>0</v>
      </c>
      <c r="Q315">
        <v>0</v>
      </c>
      <c r="R315">
        <v>0</v>
      </c>
      <c r="S315">
        <v>381944573</v>
      </c>
      <c r="T315" s="19">
        <f t="shared" si="31"/>
        <v>345550</v>
      </c>
      <c r="U315" s="20">
        <f t="shared" si="34"/>
        <v>24550</v>
      </c>
      <c r="V315">
        <v>23</v>
      </c>
      <c r="W315" s="64">
        <f t="shared" si="37"/>
        <v>153000</v>
      </c>
      <c r="X315" s="20">
        <v>18000</v>
      </c>
      <c r="Y315" s="64">
        <f t="shared" si="32"/>
        <v>171000</v>
      </c>
      <c r="Z315">
        <v>20</v>
      </c>
      <c r="AA315" s="20">
        <f t="shared" si="33"/>
        <v>132000</v>
      </c>
      <c r="AB315" s="20">
        <v>18000</v>
      </c>
      <c r="AC315" s="20">
        <f t="shared" si="35"/>
        <v>150000</v>
      </c>
      <c r="AD315" s="20">
        <v>0</v>
      </c>
      <c r="AE315" s="20">
        <v>0</v>
      </c>
      <c r="AF315" s="20">
        <f t="shared" si="36"/>
        <v>0</v>
      </c>
      <c r="AG315" s="20">
        <v>0</v>
      </c>
      <c r="AH315" s="36">
        <v>0</v>
      </c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ht="14.1" hidden="1" customHeight="1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1500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1000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201700367</v>
      </c>
      <c r="T316" s="19">
        <f t="shared" si="31"/>
        <v>279700</v>
      </c>
      <c r="U316" s="20">
        <f t="shared" si="34"/>
        <v>2500</v>
      </c>
      <c r="V316">
        <v>20</v>
      </c>
      <c r="W316" s="64">
        <f t="shared" si="37"/>
        <v>135000</v>
      </c>
      <c r="X316" s="20">
        <v>18000</v>
      </c>
      <c r="Y316" s="64">
        <f t="shared" si="32"/>
        <v>153000</v>
      </c>
      <c r="Z316">
        <v>16</v>
      </c>
      <c r="AA316" s="20">
        <f t="shared" si="33"/>
        <v>108000</v>
      </c>
      <c r="AB316" s="20">
        <v>16200</v>
      </c>
      <c r="AC316" s="20">
        <f t="shared" si="35"/>
        <v>124200</v>
      </c>
      <c r="AD316" s="20">
        <v>0</v>
      </c>
      <c r="AE316" s="20">
        <v>0</v>
      </c>
      <c r="AF316" s="20">
        <f t="shared" si="36"/>
        <v>0</v>
      </c>
      <c r="AG316" s="20">
        <v>0</v>
      </c>
      <c r="AH316" s="36">
        <v>0</v>
      </c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ht="14.1" hidden="1" customHeight="1" x14ac:dyDescent="0.3">
      <c r="A317">
        <v>5000</v>
      </c>
      <c r="B317">
        <v>5000</v>
      </c>
      <c r="C317">
        <v>0</v>
      </c>
      <c r="D317">
        <v>5000</v>
      </c>
      <c r="E317">
        <v>1075</v>
      </c>
      <c r="F317">
        <v>1500</v>
      </c>
      <c r="G317">
        <v>1550</v>
      </c>
      <c r="H317">
        <v>0</v>
      </c>
      <c r="I317">
        <v>0</v>
      </c>
      <c r="J317">
        <v>0</v>
      </c>
      <c r="K317">
        <v>2500</v>
      </c>
      <c r="L317">
        <v>2500</v>
      </c>
      <c r="M317">
        <v>1000</v>
      </c>
      <c r="N317">
        <v>5000</v>
      </c>
      <c r="O317">
        <v>0</v>
      </c>
      <c r="P317">
        <v>0</v>
      </c>
      <c r="Q317">
        <v>0</v>
      </c>
      <c r="R317">
        <v>0</v>
      </c>
      <c r="S317">
        <v>208708458</v>
      </c>
      <c r="T317" s="19">
        <f t="shared" si="31"/>
        <v>365525</v>
      </c>
      <c r="U317" s="20">
        <f t="shared" si="34"/>
        <v>30125</v>
      </c>
      <c r="V317">
        <v>27</v>
      </c>
      <c r="W317" s="64">
        <f t="shared" si="37"/>
        <v>177000</v>
      </c>
      <c r="X317" s="20"/>
      <c r="Y317" s="64">
        <f t="shared" si="32"/>
        <v>177000</v>
      </c>
      <c r="Z317">
        <v>22</v>
      </c>
      <c r="AA317" s="20">
        <f t="shared" si="33"/>
        <v>144000</v>
      </c>
      <c r="AB317" s="20">
        <v>14400</v>
      </c>
      <c r="AC317" s="20">
        <f t="shared" si="35"/>
        <v>158400</v>
      </c>
      <c r="AD317" s="20">
        <v>0</v>
      </c>
      <c r="AE317" s="20">
        <v>0</v>
      </c>
      <c r="AF317" s="20">
        <f t="shared" si="36"/>
        <v>0</v>
      </c>
      <c r="AG317" s="20">
        <v>0</v>
      </c>
      <c r="AH317" s="36">
        <v>0</v>
      </c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ht="14.1" hidden="1" customHeight="1" x14ac:dyDescent="0.3">
      <c r="A318">
        <v>4000</v>
      </c>
      <c r="B318">
        <v>4500</v>
      </c>
      <c r="C318">
        <v>0</v>
      </c>
      <c r="D318">
        <v>4000</v>
      </c>
      <c r="E318">
        <v>2400</v>
      </c>
      <c r="F318">
        <v>2000</v>
      </c>
      <c r="G318">
        <v>650</v>
      </c>
      <c r="H318">
        <v>0</v>
      </c>
      <c r="I318">
        <v>0</v>
      </c>
      <c r="J318">
        <v>0</v>
      </c>
      <c r="K318">
        <v>2500</v>
      </c>
      <c r="L318">
        <v>2500</v>
      </c>
      <c r="M318">
        <v>1000</v>
      </c>
      <c r="N318">
        <v>5000</v>
      </c>
      <c r="O318">
        <v>0</v>
      </c>
      <c r="P318">
        <v>0</v>
      </c>
      <c r="Q318">
        <v>0</v>
      </c>
      <c r="R318">
        <v>0</v>
      </c>
      <c r="S318">
        <v>164666678</v>
      </c>
      <c r="T318" s="19">
        <f t="shared" si="31"/>
        <v>355550</v>
      </c>
      <c r="U318" s="20">
        <f t="shared" si="34"/>
        <v>28550</v>
      </c>
      <c r="V318">
        <v>26</v>
      </c>
      <c r="W318" s="64">
        <f t="shared" si="37"/>
        <v>171000</v>
      </c>
      <c r="X318" s="20"/>
      <c r="Y318" s="64">
        <f t="shared" si="32"/>
        <v>171000</v>
      </c>
      <c r="Z318">
        <v>24</v>
      </c>
      <c r="AA318" s="20">
        <f t="shared" si="33"/>
        <v>156000</v>
      </c>
      <c r="AB318" s="20"/>
      <c r="AC318" s="20">
        <f t="shared" si="35"/>
        <v>156000</v>
      </c>
      <c r="AD318" s="20">
        <v>0</v>
      </c>
      <c r="AE318" s="20">
        <v>0</v>
      </c>
      <c r="AF318" s="20">
        <f t="shared" si="36"/>
        <v>0</v>
      </c>
      <c r="AG318" s="20">
        <v>0</v>
      </c>
      <c r="AH318" s="36">
        <v>0</v>
      </c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ht="14.1" hidden="1" customHeight="1" x14ac:dyDescent="0.3">
      <c r="A319">
        <v>4500</v>
      </c>
      <c r="B319">
        <v>0</v>
      </c>
      <c r="C319">
        <v>0</v>
      </c>
      <c r="D319">
        <v>0</v>
      </c>
      <c r="E319">
        <v>2400</v>
      </c>
      <c r="F319">
        <v>1500</v>
      </c>
      <c r="G319">
        <v>1550</v>
      </c>
      <c r="H319">
        <v>0</v>
      </c>
      <c r="I319">
        <v>0</v>
      </c>
      <c r="J319">
        <v>0</v>
      </c>
      <c r="K319">
        <v>2500</v>
      </c>
      <c r="L319">
        <v>2500</v>
      </c>
      <c r="M319">
        <v>1000</v>
      </c>
      <c r="N319">
        <v>5000</v>
      </c>
      <c r="O319">
        <v>0</v>
      </c>
      <c r="P319">
        <v>0</v>
      </c>
      <c r="Q319">
        <v>0</v>
      </c>
      <c r="R319">
        <v>0</v>
      </c>
      <c r="S319">
        <v>1682488</v>
      </c>
      <c r="T319" s="19">
        <f t="shared" si="31"/>
        <v>251950</v>
      </c>
      <c r="U319" s="20">
        <f t="shared" si="34"/>
        <v>20950</v>
      </c>
      <c r="V319">
        <v>17</v>
      </c>
      <c r="W319" s="64">
        <f t="shared" si="37"/>
        <v>117000</v>
      </c>
      <c r="X319" s="20"/>
      <c r="Y319" s="64">
        <f t="shared" si="32"/>
        <v>117000</v>
      </c>
      <c r="Z319">
        <v>17</v>
      </c>
      <c r="AA319" s="20">
        <f t="shared" si="33"/>
        <v>114000</v>
      </c>
      <c r="AB319" s="20"/>
      <c r="AC319" s="20">
        <f t="shared" si="35"/>
        <v>114000</v>
      </c>
      <c r="AD319" s="20">
        <v>0</v>
      </c>
      <c r="AE319" s="20">
        <v>0</v>
      </c>
      <c r="AF319" s="20">
        <f t="shared" si="36"/>
        <v>0</v>
      </c>
      <c r="AG319" s="20">
        <v>0</v>
      </c>
      <c r="AH319" s="36">
        <v>0</v>
      </c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ht="14.1" hidden="1" customHeight="1" x14ac:dyDescent="0.3">
      <c r="A320">
        <v>5000</v>
      </c>
      <c r="B320">
        <v>4000</v>
      </c>
      <c r="C320">
        <v>0</v>
      </c>
      <c r="D320">
        <v>2000</v>
      </c>
      <c r="E320">
        <v>2400</v>
      </c>
      <c r="F320">
        <v>2000</v>
      </c>
      <c r="G320">
        <v>1450</v>
      </c>
      <c r="H320">
        <v>0</v>
      </c>
      <c r="I320">
        <v>0</v>
      </c>
      <c r="J320">
        <v>0</v>
      </c>
      <c r="K320">
        <v>2500</v>
      </c>
      <c r="L320">
        <v>2500</v>
      </c>
      <c r="M320">
        <v>1000</v>
      </c>
      <c r="N320">
        <v>5000</v>
      </c>
      <c r="O320">
        <v>0</v>
      </c>
      <c r="P320">
        <v>0</v>
      </c>
      <c r="Q320">
        <v>0</v>
      </c>
      <c r="R320">
        <v>0</v>
      </c>
      <c r="S320">
        <v>225350719</v>
      </c>
      <c r="T320" s="19">
        <f t="shared" si="31"/>
        <v>287050</v>
      </c>
      <c r="U320" s="20">
        <f t="shared" si="34"/>
        <v>27850</v>
      </c>
      <c r="V320">
        <v>17</v>
      </c>
      <c r="W320" s="64">
        <f t="shared" si="37"/>
        <v>117000</v>
      </c>
      <c r="X320" s="20">
        <v>16200</v>
      </c>
      <c r="Y320" s="64">
        <f t="shared" si="32"/>
        <v>133200</v>
      </c>
      <c r="Z320">
        <v>19</v>
      </c>
      <c r="AA320" s="20">
        <f t="shared" si="33"/>
        <v>126000</v>
      </c>
      <c r="AB320" s="20"/>
      <c r="AC320" s="20">
        <f t="shared" si="35"/>
        <v>126000</v>
      </c>
      <c r="AD320" s="20">
        <v>0</v>
      </c>
      <c r="AE320" s="20">
        <v>0</v>
      </c>
      <c r="AF320" s="20">
        <f t="shared" si="36"/>
        <v>0</v>
      </c>
      <c r="AG320" s="20">
        <v>0</v>
      </c>
      <c r="AH320" s="36">
        <v>0</v>
      </c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ht="14.1" hidden="1" customHeight="1" x14ac:dyDescent="0.3">
      <c r="A321">
        <v>5000</v>
      </c>
      <c r="B321">
        <v>5000</v>
      </c>
      <c r="C321">
        <v>0</v>
      </c>
      <c r="D321">
        <v>5000</v>
      </c>
      <c r="E321">
        <v>2400</v>
      </c>
      <c r="F321">
        <v>1500</v>
      </c>
      <c r="G321">
        <v>1450</v>
      </c>
      <c r="H321">
        <v>0</v>
      </c>
      <c r="I321">
        <v>0</v>
      </c>
      <c r="J321">
        <v>0</v>
      </c>
      <c r="K321">
        <v>2500</v>
      </c>
      <c r="L321">
        <v>2500</v>
      </c>
      <c r="M321">
        <v>1000</v>
      </c>
      <c r="N321">
        <v>5000</v>
      </c>
      <c r="O321">
        <v>0</v>
      </c>
      <c r="P321">
        <v>0</v>
      </c>
      <c r="Q321">
        <v>0</v>
      </c>
      <c r="R321">
        <v>0</v>
      </c>
      <c r="S321">
        <v>177668477</v>
      </c>
      <c r="T321" s="19">
        <f t="shared" si="31"/>
        <v>319350</v>
      </c>
      <c r="U321" s="20">
        <f t="shared" si="34"/>
        <v>31350</v>
      </c>
      <c r="V321">
        <v>19</v>
      </c>
      <c r="W321" s="64">
        <f t="shared" si="37"/>
        <v>129000</v>
      </c>
      <c r="X321" s="20">
        <v>14400</v>
      </c>
      <c r="Y321" s="64">
        <f t="shared" si="32"/>
        <v>143400</v>
      </c>
      <c r="Z321">
        <v>20</v>
      </c>
      <c r="AA321" s="20">
        <f t="shared" si="33"/>
        <v>132000</v>
      </c>
      <c r="AB321" s="20">
        <v>12600</v>
      </c>
      <c r="AC321" s="20">
        <f t="shared" si="35"/>
        <v>144600</v>
      </c>
      <c r="AD321" s="20">
        <v>0</v>
      </c>
      <c r="AE321" s="20">
        <v>0</v>
      </c>
      <c r="AF321" s="20">
        <f t="shared" si="36"/>
        <v>0</v>
      </c>
      <c r="AG321" s="20">
        <v>0</v>
      </c>
      <c r="AH321" s="36">
        <v>0</v>
      </c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ht="14.1" hidden="1" customHeight="1" x14ac:dyDescent="0.3">
      <c r="A322">
        <v>4500</v>
      </c>
      <c r="B322">
        <v>5000</v>
      </c>
      <c r="C322">
        <v>0</v>
      </c>
      <c r="D322">
        <v>3000</v>
      </c>
      <c r="E322">
        <v>1075</v>
      </c>
      <c r="F322">
        <v>1000</v>
      </c>
      <c r="G322">
        <v>1550</v>
      </c>
      <c r="H322">
        <v>0</v>
      </c>
      <c r="I322">
        <v>0</v>
      </c>
      <c r="J322">
        <v>0</v>
      </c>
      <c r="K322">
        <v>2500</v>
      </c>
      <c r="L322">
        <v>2500</v>
      </c>
      <c r="M322">
        <v>1000</v>
      </c>
      <c r="N322">
        <v>5000</v>
      </c>
      <c r="O322">
        <v>0</v>
      </c>
      <c r="P322">
        <v>0</v>
      </c>
      <c r="Q322">
        <v>0</v>
      </c>
      <c r="R322">
        <v>0</v>
      </c>
      <c r="S322">
        <v>168665754</v>
      </c>
      <c r="T322" s="19">
        <f t="shared" si="31"/>
        <v>254525</v>
      </c>
      <c r="U322" s="20">
        <f t="shared" si="34"/>
        <v>27125</v>
      </c>
      <c r="V322">
        <v>17</v>
      </c>
      <c r="W322" s="64">
        <f t="shared" si="37"/>
        <v>117000</v>
      </c>
      <c r="X322" s="20">
        <v>14400</v>
      </c>
      <c r="Y322" s="64">
        <f t="shared" si="32"/>
        <v>131400</v>
      </c>
      <c r="Z322">
        <v>11</v>
      </c>
      <c r="AA322" s="20">
        <f t="shared" si="33"/>
        <v>78000</v>
      </c>
      <c r="AB322" s="20">
        <v>18000</v>
      </c>
      <c r="AC322" s="20">
        <f t="shared" si="35"/>
        <v>96000</v>
      </c>
      <c r="AD322" s="20">
        <v>0</v>
      </c>
      <c r="AE322" s="20">
        <v>0</v>
      </c>
      <c r="AF322" s="20">
        <f t="shared" si="36"/>
        <v>0</v>
      </c>
      <c r="AG322" s="20">
        <v>0</v>
      </c>
      <c r="AH322" s="36">
        <v>0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ht="14.1" hidden="1" customHeight="1" x14ac:dyDescent="0.3">
      <c r="A323">
        <v>0</v>
      </c>
      <c r="B323">
        <v>0</v>
      </c>
      <c r="C323">
        <v>0</v>
      </c>
      <c r="D323">
        <v>5000</v>
      </c>
      <c r="E323">
        <v>2400</v>
      </c>
      <c r="F323">
        <v>2000</v>
      </c>
      <c r="G323">
        <v>1650</v>
      </c>
      <c r="H323">
        <v>0</v>
      </c>
      <c r="I323">
        <v>0</v>
      </c>
      <c r="J323">
        <v>0</v>
      </c>
      <c r="K323">
        <v>2500</v>
      </c>
      <c r="L323">
        <v>2500</v>
      </c>
      <c r="M323">
        <v>1000</v>
      </c>
      <c r="N323">
        <v>5000</v>
      </c>
      <c r="O323">
        <v>0</v>
      </c>
      <c r="P323">
        <v>0</v>
      </c>
      <c r="Q323">
        <v>0</v>
      </c>
      <c r="R323">
        <v>0</v>
      </c>
      <c r="S323">
        <v>176702338</v>
      </c>
      <c r="T323" s="19">
        <f t="shared" si="31"/>
        <v>253050</v>
      </c>
      <c r="U323" s="20">
        <f t="shared" si="34"/>
        <v>22050</v>
      </c>
      <c r="V323">
        <v>19</v>
      </c>
      <c r="W323" s="64">
        <f t="shared" si="37"/>
        <v>129000</v>
      </c>
      <c r="X323" s="20"/>
      <c r="Y323" s="64">
        <f t="shared" si="32"/>
        <v>129000</v>
      </c>
      <c r="Z323">
        <v>15</v>
      </c>
      <c r="AA323" s="20">
        <f t="shared" si="33"/>
        <v>102000</v>
      </c>
      <c r="AB323" s="20"/>
      <c r="AC323" s="20">
        <f t="shared" si="35"/>
        <v>102000</v>
      </c>
      <c r="AD323" s="20">
        <v>0</v>
      </c>
      <c r="AE323" s="20">
        <v>0</v>
      </c>
      <c r="AF323" s="20">
        <f t="shared" si="36"/>
        <v>0</v>
      </c>
      <c r="AG323" s="20">
        <v>0</v>
      </c>
      <c r="AH323" s="36">
        <v>0</v>
      </c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ht="14.1" hidden="1" customHeight="1" x14ac:dyDescent="0.3">
      <c r="A324">
        <v>3500</v>
      </c>
      <c r="B324">
        <v>4500</v>
      </c>
      <c r="C324">
        <v>0</v>
      </c>
      <c r="D324">
        <v>0</v>
      </c>
      <c r="E324">
        <v>0</v>
      </c>
      <c r="F324">
        <v>2500</v>
      </c>
      <c r="G324">
        <v>1450</v>
      </c>
      <c r="H324">
        <v>0</v>
      </c>
      <c r="I324">
        <v>0</v>
      </c>
      <c r="J324">
        <v>0</v>
      </c>
      <c r="K324">
        <v>2500</v>
      </c>
      <c r="L324">
        <v>0</v>
      </c>
      <c r="M324">
        <v>1000</v>
      </c>
      <c r="N324">
        <v>5000</v>
      </c>
      <c r="O324">
        <v>0</v>
      </c>
      <c r="P324">
        <v>0</v>
      </c>
      <c r="Q324">
        <v>0</v>
      </c>
      <c r="R324">
        <v>0</v>
      </c>
      <c r="S324">
        <v>186707068</v>
      </c>
      <c r="T324" s="19">
        <f t="shared" si="31"/>
        <v>251450</v>
      </c>
      <c r="U324" s="20">
        <f t="shared" si="34"/>
        <v>20450</v>
      </c>
      <c r="V324">
        <v>18</v>
      </c>
      <c r="W324" s="64">
        <f t="shared" si="37"/>
        <v>123000</v>
      </c>
      <c r="X324" s="20"/>
      <c r="Y324" s="64">
        <f t="shared" si="32"/>
        <v>123000</v>
      </c>
      <c r="Z324">
        <v>16</v>
      </c>
      <c r="AA324" s="20">
        <f t="shared" si="33"/>
        <v>108000</v>
      </c>
      <c r="AB324" s="20"/>
      <c r="AC324" s="20">
        <f t="shared" si="35"/>
        <v>108000</v>
      </c>
      <c r="AD324" s="20">
        <v>0</v>
      </c>
      <c r="AE324" s="20">
        <v>0</v>
      </c>
      <c r="AF324" s="20">
        <f t="shared" si="36"/>
        <v>0</v>
      </c>
      <c r="AG324" s="20">
        <v>0</v>
      </c>
      <c r="AH324" s="36">
        <v>0</v>
      </c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ht="14.1" hidden="1" customHeight="1" x14ac:dyDescent="0.3">
      <c r="A325">
        <v>5000</v>
      </c>
      <c r="B325">
        <v>5000</v>
      </c>
      <c r="C325">
        <v>0</v>
      </c>
      <c r="D325">
        <v>5000</v>
      </c>
      <c r="E325">
        <v>1075</v>
      </c>
      <c r="F325">
        <v>1500</v>
      </c>
      <c r="G325">
        <v>1450</v>
      </c>
      <c r="H325">
        <v>0</v>
      </c>
      <c r="I325">
        <v>0</v>
      </c>
      <c r="J325">
        <v>0</v>
      </c>
      <c r="K325">
        <v>2500</v>
      </c>
      <c r="L325">
        <v>2500</v>
      </c>
      <c r="M325">
        <v>1000</v>
      </c>
      <c r="N325">
        <v>5000</v>
      </c>
      <c r="O325">
        <v>0</v>
      </c>
      <c r="P325">
        <v>0</v>
      </c>
      <c r="Q325">
        <v>0</v>
      </c>
      <c r="R325">
        <v>0</v>
      </c>
      <c r="S325">
        <v>174683692</v>
      </c>
      <c r="T325" s="19">
        <f t="shared" si="31"/>
        <v>369025</v>
      </c>
      <c r="U325" s="20">
        <f t="shared" si="34"/>
        <v>30025</v>
      </c>
      <c r="V325">
        <v>26</v>
      </c>
      <c r="W325" s="64">
        <f t="shared" si="37"/>
        <v>171000</v>
      </c>
      <c r="X325" s="20"/>
      <c r="Y325" s="64">
        <f t="shared" si="32"/>
        <v>171000</v>
      </c>
      <c r="Z325">
        <v>26</v>
      </c>
      <c r="AA325" s="20">
        <f t="shared" si="33"/>
        <v>168000</v>
      </c>
      <c r="AB325" s="20"/>
      <c r="AC325" s="20">
        <f t="shared" si="35"/>
        <v>168000</v>
      </c>
      <c r="AD325" s="20">
        <v>0</v>
      </c>
      <c r="AE325" s="20">
        <v>0</v>
      </c>
      <c r="AF325" s="20">
        <f t="shared" si="36"/>
        <v>0</v>
      </c>
      <c r="AG325" s="20">
        <v>0</v>
      </c>
      <c r="AH325" s="36">
        <v>0</v>
      </c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ht="14.1" hidden="1" customHeight="1" x14ac:dyDescent="0.3">
      <c r="A326">
        <v>4500</v>
      </c>
      <c r="B326">
        <v>5000</v>
      </c>
      <c r="C326">
        <v>0</v>
      </c>
      <c r="D326">
        <v>3000</v>
      </c>
      <c r="E326">
        <v>0</v>
      </c>
      <c r="F326">
        <v>2500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2500</v>
      </c>
      <c r="M326">
        <v>1000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173647842</v>
      </c>
      <c r="T326" s="19">
        <f t="shared" si="31"/>
        <v>273500</v>
      </c>
      <c r="U326" s="20">
        <f t="shared" si="34"/>
        <v>18500</v>
      </c>
      <c r="V326">
        <v>21</v>
      </c>
      <c r="W326" s="64">
        <f t="shared" si="37"/>
        <v>141000</v>
      </c>
      <c r="X326" s="20"/>
      <c r="Y326" s="64">
        <f t="shared" si="32"/>
        <v>141000</v>
      </c>
      <c r="Z326">
        <v>17</v>
      </c>
      <c r="AA326" s="20">
        <f t="shared" si="33"/>
        <v>114000</v>
      </c>
      <c r="AB326" s="20"/>
      <c r="AC326" s="20">
        <f t="shared" si="35"/>
        <v>114000</v>
      </c>
      <c r="AD326" s="20">
        <v>0</v>
      </c>
      <c r="AE326" s="20">
        <v>0</v>
      </c>
      <c r="AF326" s="20">
        <f t="shared" si="36"/>
        <v>0</v>
      </c>
      <c r="AG326" s="20">
        <v>0</v>
      </c>
      <c r="AH326" s="36">
        <v>0</v>
      </c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ht="14.1" hidden="1" customHeight="1" x14ac:dyDescent="0.3">
      <c r="A327">
        <v>4500</v>
      </c>
      <c r="B327">
        <v>5000</v>
      </c>
      <c r="C327">
        <v>0</v>
      </c>
      <c r="D327">
        <v>6000</v>
      </c>
      <c r="E327">
        <v>2400</v>
      </c>
      <c r="F327">
        <v>1000</v>
      </c>
      <c r="G327">
        <v>1750</v>
      </c>
      <c r="H327">
        <v>0</v>
      </c>
      <c r="I327">
        <v>0</v>
      </c>
      <c r="J327">
        <v>0</v>
      </c>
      <c r="K327">
        <v>2500</v>
      </c>
      <c r="L327">
        <v>2500</v>
      </c>
      <c r="M327">
        <v>1000</v>
      </c>
      <c r="N327">
        <v>5000</v>
      </c>
      <c r="O327">
        <v>0</v>
      </c>
      <c r="P327">
        <v>0</v>
      </c>
      <c r="Q327">
        <v>0</v>
      </c>
      <c r="R327">
        <v>0</v>
      </c>
      <c r="S327">
        <v>199649230</v>
      </c>
      <c r="T327" s="19">
        <f t="shared" si="31"/>
        <v>326850</v>
      </c>
      <c r="U327" s="20">
        <f t="shared" si="34"/>
        <v>31650</v>
      </c>
      <c r="V327">
        <v>23</v>
      </c>
      <c r="W327" s="64">
        <f t="shared" si="37"/>
        <v>153000</v>
      </c>
      <c r="X327" s="20"/>
      <c r="Y327" s="64">
        <f t="shared" si="32"/>
        <v>153000</v>
      </c>
      <c r="Z327">
        <v>19</v>
      </c>
      <c r="AA327" s="20">
        <f t="shared" si="33"/>
        <v>126000</v>
      </c>
      <c r="AB327" s="20">
        <v>16200</v>
      </c>
      <c r="AC327" s="20">
        <f t="shared" si="35"/>
        <v>142200</v>
      </c>
      <c r="AD327" s="20">
        <v>0</v>
      </c>
      <c r="AE327" s="20">
        <v>0</v>
      </c>
      <c r="AF327" s="20">
        <f t="shared" si="36"/>
        <v>0</v>
      </c>
      <c r="AG327" s="20">
        <v>0</v>
      </c>
      <c r="AH327" s="36">
        <v>0</v>
      </c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ht="14.1" hidden="1" customHeight="1" x14ac:dyDescent="0.3">
      <c r="A328">
        <v>5000</v>
      </c>
      <c r="B328">
        <v>4500</v>
      </c>
      <c r="C328">
        <v>0</v>
      </c>
      <c r="D328">
        <v>6000</v>
      </c>
      <c r="E328">
        <v>1075</v>
      </c>
      <c r="F328">
        <v>2000</v>
      </c>
      <c r="G328">
        <v>1550</v>
      </c>
      <c r="H328">
        <v>0</v>
      </c>
      <c r="I328">
        <v>0</v>
      </c>
      <c r="J328">
        <v>0</v>
      </c>
      <c r="K328">
        <v>2500</v>
      </c>
      <c r="L328">
        <v>2500</v>
      </c>
      <c r="M328">
        <v>1000</v>
      </c>
      <c r="N328">
        <v>5000</v>
      </c>
      <c r="O328">
        <v>0</v>
      </c>
      <c r="P328">
        <v>0</v>
      </c>
      <c r="Q328">
        <v>0</v>
      </c>
      <c r="R328">
        <v>0</v>
      </c>
      <c r="S328">
        <v>172705888</v>
      </c>
      <c r="T328" s="19">
        <f t="shared" si="31"/>
        <v>370125</v>
      </c>
      <c r="U328" s="20">
        <f t="shared" si="34"/>
        <v>31125</v>
      </c>
      <c r="V328">
        <v>25</v>
      </c>
      <c r="W328" s="64">
        <f t="shared" si="37"/>
        <v>165000</v>
      </c>
      <c r="X328" s="20">
        <v>18000</v>
      </c>
      <c r="Y328" s="64">
        <f t="shared" si="32"/>
        <v>183000</v>
      </c>
      <c r="Z328">
        <v>24</v>
      </c>
      <c r="AA328" s="20">
        <f t="shared" si="33"/>
        <v>156000</v>
      </c>
      <c r="AB328" s="20"/>
      <c r="AC328" s="20">
        <f t="shared" si="35"/>
        <v>156000</v>
      </c>
      <c r="AD328" s="20">
        <v>0</v>
      </c>
      <c r="AE328" s="20">
        <v>0</v>
      </c>
      <c r="AF328" s="20">
        <f t="shared" si="36"/>
        <v>0</v>
      </c>
      <c r="AG328" s="20">
        <v>0</v>
      </c>
      <c r="AH328" s="36">
        <v>0</v>
      </c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ht="14.1" hidden="1" customHeight="1" x14ac:dyDescent="0.3">
      <c r="A329">
        <v>5000</v>
      </c>
      <c r="B329">
        <v>5000</v>
      </c>
      <c r="C329">
        <v>0</v>
      </c>
      <c r="D329">
        <v>6000</v>
      </c>
      <c r="E329">
        <v>2400</v>
      </c>
      <c r="F329">
        <v>1000</v>
      </c>
      <c r="G329">
        <v>1550</v>
      </c>
      <c r="H329">
        <v>0</v>
      </c>
      <c r="I329">
        <v>0</v>
      </c>
      <c r="J329">
        <v>0</v>
      </c>
      <c r="K329">
        <v>2500</v>
      </c>
      <c r="L329">
        <v>2500</v>
      </c>
      <c r="M329">
        <v>1000</v>
      </c>
      <c r="N329">
        <v>5000</v>
      </c>
      <c r="O329">
        <v>0</v>
      </c>
      <c r="P329">
        <v>0</v>
      </c>
      <c r="Q329">
        <v>0</v>
      </c>
      <c r="R329">
        <v>0</v>
      </c>
      <c r="S329">
        <v>159724475</v>
      </c>
      <c r="T329" s="19">
        <f t="shared" si="31"/>
        <v>373350</v>
      </c>
      <c r="U329" s="20">
        <f t="shared" si="34"/>
        <v>31950</v>
      </c>
      <c r="V329">
        <v>25</v>
      </c>
      <c r="W329" s="64">
        <f t="shared" si="37"/>
        <v>165000</v>
      </c>
      <c r="X329" s="20">
        <v>14400</v>
      </c>
      <c r="Y329" s="64">
        <f t="shared" si="32"/>
        <v>179400</v>
      </c>
      <c r="Z329">
        <v>22</v>
      </c>
      <c r="AA329" s="20">
        <f t="shared" si="33"/>
        <v>144000</v>
      </c>
      <c r="AB329" s="20">
        <v>18000</v>
      </c>
      <c r="AC329" s="20">
        <f t="shared" si="35"/>
        <v>162000</v>
      </c>
      <c r="AD329" s="20">
        <v>0</v>
      </c>
      <c r="AE329" s="20">
        <v>0</v>
      </c>
      <c r="AF329" s="20">
        <f t="shared" si="36"/>
        <v>0</v>
      </c>
      <c r="AG329" s="20">
        <v>0</v>
      </c>
      <c r="AH329" s="36">
        <v>0</v>
      </c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ht="14.1" hidden="1" customHeight="1" x14ac:dyDescent="0.3">
      <c r="A330">
        <v>0</v>
      </c>
      <c r="B330">
        <v>3500</v>
      </c>
      <c r="C330">
        <v>0</v>
      </c>
      <c r="D330">
        <v>0</v>
      </c>
      <c r="E330">
        <v>2400</v>
      </c>
      <c r="F330">
        <v>1500</v>
      </c>
      <c r="G330">
        <v>1550</v>
      </c>
      <c r="H330">
        <v>0</v>
      </c>
      <c r="I330">
        <v>0</v>
      </c>
      <c r="J330">
        <v>0</v>
      </c>
      <c r="K330">
        <v>2500</v>
      </c>
      <c r="L330">
        <v>2500</v>
      </c>
      <c r="M330">
        <v>1000</v>
      </c>
      <c r="N330">
        <v>5000</v>
      </c>
      <c r="O330">
        <v>0</v>
      </c>
      <c r="P330">
        <v>0</v>
      </c>
      <c r="Q330">
        <v>0</v>
      </c>
      <c r="R330">
        <v>0</v>
      </c>
      <c r="S330">
        <v>242579299</v>
      </c>
      <c r="T330" s="19">
        <f t="shared" si="31"/>
        <v>274950</v>
      </c>
      <c r="U330" s="20">
        <f t="shared" si="34"/>
        <v>19950</v>
      </c>
      <c r="V330">
        <v>19</v>
      </c>
      <c r="W330" s="64">
        <f t="shared" si="37"/>
        <v>129000</v>
      </c>
      <c r="X330" s="20"/>
      <c r="Y330" s="64">
        <f t="shared" si="32"/>
        <v>129000</v>
      </c>
      <c r="Z330">
        <v>19</v>
      </c>
      <c r="AA330" s="20">
        <f t="shared" si="33"/>
        <v>126000</v>
      </c>
      <c r="AB330" s="20"/>
      <c r="AC330" s="20">
        <f t="shared" si="35"/>
        <v>126000</v>
      </c>
      <c r="AD330" s="20">
        <v>0</v>
      </c>
      <c r="AE330" s="20">
        <v>0</v>
      </c>
      <c r="AF330" s="20">
        <f t="shared" si="36"/>
        <v>0</v>
      </c>
      <c r="AG330" s="20">
        <v>0</v>
      </c>
      <c r="AH330" s="36">
        <v>0</v>
      </c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ht="14.1" hidden="1" customHeight="1" x14ac:dyDescent="0.3">
      <c r="A331">
        <v>4000</v>
      </c>
      <c r="B331">
        <v>4000</v>
      </c>
      <c r="C331">
        <v>0</v>
      </c>
      <c r="D331">
        <v>6000</v>
      </c>
      <c r="E331">
        <v>2400</v>
      </c>
      <c r="F331">
        <v>1000</v>
      </c>
      <c r="G331">
        <v>1450</v>
      </c>
      <c r="H331">
        <v>0</v>
      </c>
      <c r="I331">
        <v>0</v>
      </c>
      <c r="J331">
        <v>0</v>
      </c>
      <c r="K331">
        <v>2500</v>
      </c>
      <c r="L331">
        <v>2500</v>
      </c>
      <c r="M331">
        <v>1000</v>
      </c>
      <c r="N331">
        <v>5000</v>
      </c>
      <c r="O331">
        <v>0</v>
      </c>
      <c r="P331">
        <v>0</v>
      </c>
      <c r="Q331">
        <v>0</v>
      </c>
      <c r="R331">
        <v>0</v>
      </c>
      <c r="S331">
        <v>170689314</v>
      </c>
      <c r="T331" s="19">
        <f t="shared" si="31"/>
        <v>319050</v>
      </c>
      <c r="U331" s="20">
        <f t="shared" si="34"/>
        <v>29850</v>
      </c>
      <c r="V331">
        <v>20</v>
      </c>
      <c r="W331" s="64">
        <f t="shared" si="37"/>
        <v>135000</v>
      </c>
      <c r="X331" s="20">
        <v>16200</v>
      </c>
      <c r="Y331" s="64">
        <f t="shared" si="32"/>
        <v>151200</v>
      </c>
      <c r="Z331">
        <v>18</v>
      </c>
      <c r="AA331" s="20">
        <f t="shared" si="33"/>
        <v>120000</v>
      </c>
      <c r="AB331" s="20">
        <v>18000</v>
      </c>
      <c r="AC331" s="20">
        <f t="shared" si="35"/>
        <v>138000</v>
      </c>
      <c r="AD331" s="20">
        <v>0</v>
      </c>
      <c r="AE331" s="20">
        <v>0</v>
      </c>
      <c r="AF331" s="20">
        <f t="shared" si="36"/>
        <v>0</v>
      </c>
      <c r="AG331" s="20">
        <v>0</v>
      </c>
      <c r="AH331" s="36">
        <v>0</v>
      </c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ht="14.1" hidden="1" customHeight="1" x14ac:dyDescent="0.3">
      <c r="A332">
        <v>4500</v>
      </c>
      <c r="B332">
        <v>0</v>
      </c>
      <c r="C332">
        <v>0</v>
      </c>
      <c r="D332">
        <v>3000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2500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82742399</v>
      </c>
      <c r="T332" s="19">
        <f t="shared" si="31"/>
        <v>151000</v>
      </c>
      <c r="U332" s="20">
        <f t="shared" si="34"/>
        <v>10000</v>
      </c>
      <c r="V332">
        <v>18</v>
      </c>
      <c r="W332" s="64">
        <f t="shared" si="37"/>
        <v>123000</v>
      </c>
      <c r="X332" s="20">
        <v>18000</v>
      </c>
      <c r="Y332" s="64">
        <f t="shared" si="32"/>
        <v>141000</v>
      </c>
      <c r="Z332"/>
      <c r="AA332" s="20"/>
      <c r="AB332" s="20"/>
      <c r="AC332" s="20"/>
      <c r="AD332" s="20">
        <v>0</v>
      </c>
      <c r="AE332" s="20">
        <v>0</v>
      </c>
      <c r="AF332" s="20">
        <f t="shared" si="36"/>
        <v>0</v>
      </c>
      <c r="AG332" s="20">
        <v>0</v>
      </c>
      <c r="AH332" s="36">
        <v>0</v>
      </c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ht="14.1" hidden="1" customHeight="1" x14ac:dyDescent="0.3">
      <c r="A333">
        <v>0</v>
      </c>
      <c r="B333">
        <v>4500</v>
      </c>
      <c r="C333">
        <v>0</v>
      </c>
      <c r="D333">
        <v>4000</v>
      </c>
      <c r="E333">
        <v>2400</v>
      </c>
      <c r="F333">
        <v>2500</v>
      </c>
      <c r="G333">
        <v>1550</v>
      </c>
      <c r="H333">
        <v>0</v>
      </c>
      <c r="I333">
        <v>0</v>
      </c>
      <c r="J333">
        <v>0</v>
      </c>
      <c r="K333">
        <v>2500</v>
      </c>
      <c r="L333">
        <v>2500</v>
      </c>
      <c r="M333">
        <v>1000</v>
      </c>
      <c r="N333">
        <v>5000</v>
      </c>
      <c r="O333">
        <v>0</v>
      </c>
      <c r="P333">
        <v>0</v>
      </c>
      <c r="Q333">
        <v>0</v>
      </c>
      <c r="R333">
        <v>0</v>
      </c>
      <c r="S333">
        <v>200685561</v>
      </c>
      <c r="T333" s="19">
        <f t="shared" si="31"/>
        <v>361350</v>
      </c>
      <c r="U333" s="20">
        <f t="shared" si="34"/>
        <v>25950</v>
      </c>
      <c r="V333">
        <v>21</v>
      </c>
      <c r="W333" s="64">
        <f t="shared" si="37"/>
        <v>141000</v>
      </c>
      <c r="X333" s="20">
        <v>16200</v>
      </c>
      <c r="Y333" s="64">
        <f t="shared" si="32"/>
        <v>157200</v>
      </c>
      <c r="Z333">
        <v>25</v>
      </c>
      <c r="AA333" s="20">
        <f t="shared" si="33"/>
        <v>162000</v>
      </c>
      <c r="AB333" s="20">
        <v>16200</v>
      </c>
      <c r="AC333" s="20">
        <f t="shared" si="35"/>
        <v>178200</v>
      </c>
      <c r="AD333" s="20">
        <v>0</v>
      </c>
      <c r="AE333" s="20">
        <v>0</v>
      </c>
      <c r="AF333" s="20">
        <f t="shared" si="36"/>
        <v>0</v>
      </c>
      <c r="AG333" s="20">
        <v>0</v>
      </c>
      <c r="AH333" s="36">
        <v>0</v>
      </c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ht="14.1" hidden="1" customHeight="1" x14ac:dyDescent="0.3">
      <c r="A334">
        <v>4500</v>
      </c>
      <c r="B334">
        <v>0</v>
      </c>
      <c r="C334">
        <v>0</v>
      </c>
      <c r="D334">
        <v>0</v>
      </c>
      <c r="E334">
        <v>1075</v>
      </c>
      <c r="F334">
        <v>1500</v>
      </c>
      <c r="G334">
        <v>1550</v>
      </c>
      <c r="H334">
        <v>0</v>
      </c>
      <c r="I334">
        <v>0</v>
      </c>
      <c r="J334">
        <v>0</v>
      </c>
      <c r="K334">
        <v>2500</v>
      </c>
      <c r="L334">
        <v>2500</v>
      </c>
      <c r="M334">
        <v>1000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185644967</v>
      </c>
      <c r="T334" s="19">
        <f t="shared" si="31"/>
        <v>167625</v>
      </c>
      <c r="U334" s="20">
        <f t="shared" si="34"/>
        <v>14625</v>
      </c>
      <c r="V334">
        <v>23</v>
      </c>
      <c r="W334" s="64">
        <f t="shared" si="37"/>
        <v>153000</v>
      </c>
      <c r="X334" s="20"/>
      <c r="Y334" s="64">
        <f t="shared" si="32"/>
        <v>153000</v>
      </c>
      <c r="Z334"/>
      <c r="AA334" s="20"/>
      <c r="AB334" s="20"/>
      <c r="AC334" s="20"/>
      <c r="AD334" s="20">
        <v>0</v>
      </c>
      <c r="AE334" s="20">
        <v>0</v>
      </c>
      <c r="AF334" s="20">
        <f t="shared" si="36"/>
        <v>0</v>
      </c>
      <c r="AG334" s="20">
        <v>0</v>
      </c>
      <c r="AH334" s="36">
        <v>0</v>
      </c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ht="14.1" hidden="1" customHeight="1" x14ac:dyDescent="0.3">
      <c r="A335">
        <v>0</v>
      </c>
      <c r="B335">
        <v>3500</v>
      </c>
      <c r="C335">
        <v>0</v>
      </c>
      <c r="D335">
        <v>0</v>
      </c>
      <c r="E335">
        <v>2400</v>
      </c>
      <c r="F335">
        <v>0</v>
      </c>
      <c r="G335">
        <v>1550</v>
      </c>
      <c r="H335">
        <v>0</v>
      </c>
      <c r="I335">
        <v>0</v>
      </c>
      <c r="J335">
        <v>0</v>
      </c>
      <c r="K335">
        <v>0</v>
      </c>
      <c r="L335">
        <v>2500</v>
      </c>
      <c r="M335">
        <v>1000</v>
      </c>
      <c r="N335">
        <v>5000</v>
      </c>
      <c r="O335">
        <v>0</v>
      </c>
      <c r="P335">
        <v>0</v>
      </c>
      <c r="Q335">
        <v>0</v>
      </c>
      <c r="R335">
        <v>0</v>
      </c>
      <c r="S335">
        <v>201682305</v>
      </c>
      <c r="T335" s="19">
        <f t="shared" si="31"/>
        <v>198950</v>
      </c>
      <c r="U335" s="20">
        <f t="shared" si="34"/>
        <v>15950</v>
      </c>
      <c r="V335">
        <v>14</v>
      </c>
      <c r="W335" s="64">
        <f t="shared" si="37"/>
        <v>99000</v>
      </c>
      <c r="X335" s="20"/>
      <c r="Y335" s="64">
        <f t="shared" si="32"/>
        <v>99000</v>
      </c>
      <c r="Z335">
        <v>12</v>
      </c>
      <c r="AA335" s="20">
        <f t="shared" si="33"/>
        <v>84000</v>
      </c>
      <c r="AB335" s="20"/>
      <c r="AC335" s="20">
        <f t="shared" si="35"/>
        <v>84000</v>
      </c>
      <c r="AD335" s="20">
        <v>0</v>
      </c>
      <c r="AE335" s="20">
        <v>0</v>
      </c>
      <c r="AF335" s="20">
        <f t="shared" si="36"/>
        <v>0</v>
      </c>
      <c r="AG335" s="20">
        <v>0</v>
      </c>
      <c r="AH335" s="36">
        <v>0</v>
      </c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ht="14.1" hidden="1" customHeight="1" x14ac:dyDescent="0.3">
      <c r="A336">
        <v>5000</v>
      </c>
      <c r="B336">
        <v>4500</v>
      </c>
      <c r="C336">
        <v>0</v>
      </c>
      <c r="D336">
        <v>0</v>
      </c>
      <c r="E336">
        <v>0</v>
      </c>
      <c r="F336">
        <v>2000</v>
      </c>
      <c r="G336">
        <v>0</v>
      </c>
      <c r="H336">
        <v>0</v>
      </c>
      <c r="I336">
        <v>0</v>
      </c>
      <c r="J336">
        <v>0</v>
      </c>
      <c r="K336">
        <v>2500</v>
      </c>
      <c r="L336">
        <v>2500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142786438</v>
      </c>
      <c r="T336" s="19">
        <f t="shared" si="31"/>
        <v>349500</v>
      </c>
      <c r="U336" s="20">
        <f t="shared" si="34"/>
        <v>16500</v>
      </c>
      <c r="V336">
        <v>23</v>
      </c>
      <c r="W336" s="64">
        <f t="shared" si="37"/>
        <v>153000</v>
      </c>
      <c r="X336" s="20"/>
      <c r="Y336" s="64">
        <f t="shared" si="32"/>
        <v>153000</v>
      </c>
      <c r="Z336">
        <v>28</v>
      </c>
      <c r="AA336" s="20">
        <f t="shared" si="33"/>
        <v>180000</v>
      </c>
      <c r="AB336" s="20"/>
      <c r="AC336" s="20">
        <f t="shared" si="35"/>
        <v>180000</v>
      </c>
      <c r="AD336" s="20">
        <v>0</v>
      </c>
      <c r="AE336" s="20">
        <v>0</v>
      </c>
      <c r="AF336" s="20">
        <f t="shared" si="36"/>
        <v>0</v>
      </c>
      <c r="AG336" s="20">
        <v>0</v>
      </c>
      <c r="AH336" s="36">
        <v>0</v>
      </c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34" ht="14.1" hidden="1" customHeight="1" x14ac:dyDescent="0.3">
      <c r="A337" s="2">
        <f t="shared" ref="A337:R337" si="38">AVERAGE(A25:A336)</f>
        <v>3545.1612903225805</v>
      </c>
      <c r="B337" s="2">
        <f t="shared" si="38"/>
        <v>3224.3589743589741</v>
      </c>
      <c r="C337" s="2">
        <f t="shared" si="38"/>
        <v>0</v>
      </c>
      <c r="D337" s="2">
        <f t="shared" si="38"/>
        <v>3687.0967741935483</v>
      </c>
      <c r="E337" s="2">
        <f t="shared" si="38"/>
        <v>1709.6153846153845</v>
      </c>
      <c r="F337" s="2">
        <f t="shared" si="38"/>
        <v>1448.5530546623795</v>
      </c>
      <c r="G337" s="2">
        <f t="shared" si="38"/>
        <v>1234.823717948718</v>
      </c>
      <c r="H337" s="2">
        <f t="shared" si="38"/>
        <v>0</v>
      </c>
      <c r="I337" s="2">
        <f t="shared" si="38"/>
        <v>0</v>
      </c>
      <c r="J337" s="2">
        <f t="shared" si="38"/>
        <v>0</v>
      </c>
      <c r="K337" s="2">
        <f t="shared" si="38"/>
        <v>2299.0353697749197</v>
      </c>
      <c r="L337" s="2">
        <f>AVERAGE(L25:L336)</f>
        <v>2243.5897435897436</v>
      </c>
      <c r="M337" s="2">
        <f t="shared" si="38"/>
        <v>862.17948717948718</v>
      </c>
      <c r="N337" s="2">
        <f t="shared" si="38"/>
        <v>3842.4437299035371</v>
      </c>
      <c r="O337" s="2">
        <f t="shared" si="38"/>
        <v>0</v>
      </c>
      <c r="P337" s="2">
        <f t="shared" si="38"/>
        <v>0</v>
      </c>
      <c r="Q337" s="2">
        <f t="shared" si="38"/>
        <v>0</v>
      </c>
      <c r="R337" s="2">
        <f t="shared" si="38"/>
        <v>0</v>
      </c>
      <c r="S337" s="2">
        <v>-1010</v>
      </c>
      <c r="T337" s="21">
        <f>SUM(U337, Y337, AC337)</f>
        <v>322790.02942939667</v>
      </c>
      <c r="U337" s="21">
        <f t="shared" ref="U337:AH337" si="39">AVERAGE(U25:U336)</f>
        <v>24058.167202572346</v>
      </c>
      <c r="V337" s="21"/>
      <c r="W337" s="21">
        <f t="shared" si="39"/>
        <v>147115.75562700964</v>
      </c>
      <c r="X337" s="21">
        <f t="shared" si="39"/>
        <v>16035.714285714286</v>
      </c>
      <c r="Y337" s="21">
        <f t="shared" si="39"/>
        <v>153612.54019292604</v>
      </c>
      <c r="Z337" s="21"/>
      <c r="AA337" s="21">
        <f t="shared" si="39"/>
        <v>136861.01694915254</v>
      </c>
      <c r="AB337" s="21">
        <f t="shared" si="39"/>
        <v>16027.631578947368</v>
      </c>
      <c r="AC337" s="21">
        <f t="shared" si="39"/>
        <v>145119.32203389829</v>
      </c>
      <c r="AD337" s="21">
        <f t="shared" si="39"/>
        <v>0</v>
      </c>
      <c r="AE337" s="21">
        <f t="shared" si="39"/>
        <v>0</v>
      </c>
      <c r="AF337" s="21">
        <f t="shared" si="39"/>
        <v>0</v>
      </c>
      <c r="AG337" s="21">
        <f t="shared" si="39"/>
        <v>0</v>
      </c>
      <c r="AH337" s="21">
        <f t="shared" si="39"/>
        <v>0</v>
      </c>
    </row>
    <row r="338" spans="1:34" ht="14.1" hidden="1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R338" s="2"/>
      <c r="S338" s="2"/>
      <c r="T338" s="2"/>
      <c r="U338" s="2"/>
      <c r="V338" s="2"/>
      <c r="W338" s="2"/>
      <c r="X338" s="2"/>
      <c r="Y338" s="2"/>
      <c r="Z338" s="2"/>
    </row>
  </sheetData>
  <sheetProtection password="8B4B" sheet="1" objects="1" scenarios="1"/>
  <phoneticPr fontId="0" type="noConversion"/>
  <printOptions gridLines="1" gridLinesSet="0"/>
  <pageMargins left="0.5" right="0.5" top="0.5" bottom="0.5" header="0.5" footer="0.5"/>
  <pageSetup scale="28" fitToHeight="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Spring2004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 City College</dc:creator>
  <cp:lastModifiedBy>Aniket Gupta</cp:lastModifiedBy>
  <cp:lastPrinted>2001-08-14T17:38:33Z</cp:lastPrinted>
  <dcterms:created xsi:type="dcterms:W3CDTF">1999-08-27T13:46:30Z</dcterms:created>
  <dcterms:modified xsi:type="dcterms:W3CDTF">2024-02-03T22:16:36Z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-492035623</vt:i4>
  </property>
  <property fmtid="{D5CDD505-2E9C-101B-9397-08002B2CF9AE}" pid="3" name="_EmailSubject">
    <vt:lpwstr/>
  </property>
  <property fmtid="{D5CDD505-2E9C-101B-9397-08002B2CF9AE}" pid="4" name="_AuthorEmail">
    <vt:lpwstr>brh166@psu.edu</vt:lpwstr>
  </property>
  <property fmtid="{D5CDD505-2E9C-101B-9397-08002B2CF9AE}" pid="5" name="_AuthorEmailDisplayName">
    <vt:lpwstr>Brian Heyert</vt:lpwstr>
  </property>
  <property fmtid="{D5CDD505-2E9C-101B-9397-08002B2CF9AE}" pid="6" name="_PreviousAdHocReviewCycleID">
    <vt:i4>-1292040653</vt:i4>
  </property>
  <property fmtid="{D5CDD505-2E9C-101B-9397-08002B2CF9AE}" pid="7" name="_ReviewingToolsShownOnce">
    <vt:lpwstr/>
  </property>
</Properties>
</file>