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A61DB0A3-0F2E-4349-86A9-3DC4A5915775}" xr6:coauthVersionLast="47" xr6:coauthVersionMax="47" xr10:uidLastSave="{00000000-0000-0000-0000-000000000000}"/>
  <bookViews>
    <workbookView xWindow="3348" yWindow="3348" windowWidth="17280" windowHeight="8880"/>
  </bookViews>
  <sheets>
    <sheet name="Introduction" sheetId="5" r:id="rId1"/>
    <sheet name="GCSE Average Points" sheetId="1" r:id="rId2"/>
    <sheet name="Lookup" sheetId="7" state="hidden" r:id="rId3"/>
  </sheets>
  <definedNames>
    <definedName name="GCSE">Lookup!$C$2:$D$10</definedName>
    <definedName name="GNVQ">Lookup!$F$3:$H$7</definedName>
    <definedName name="x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7" i="1"/>
  <c r="E8" i="1"/>
  <c r="E9" i="1"/>
  <c r="E10" i="1"/>
  <c r="E11" i="1"/>
  <c r="E12" i="1"/>
  <c r="E13" i="1"/>
  <c r="E14" i="1"/>
  <c r="E15" i="1"/>
  <c r="E16" i="1"/>
  <c r="E17" i="1"/>
  <c r="E18" i="1"/>
  <c r="H20" i="1"/>
  <c r="K21" i="1"/>
  <c r="E24" i="1"/>
  <c r="E25" i="1"/>
  <c r="E26" i="1"/>
  <c r="K29" i="1" s="1"/>
  <c r="H28" i="1"/>
  <c r="E34" i="1"/>
  <c r="E35" i="1"/>
  <c r="K39" i="1" s="1"/>
  <c r="E36" i="1"/>
  <c r="H38" i="1"/>
  <c r="E43" i="1"/>
  <c r="E44" i="1"/>
  <c r="E45" i="1"/>
  <c r="H47" i="1"/>
  <c r="K48" i="1"/>
  <c r="C50" i="1"/>
  <c r="E52" i="1" l="1"/>
  <c r="I54" i="1" s="1"/>
</calcChain>
</file>

<file path=xl/sharedStrings.xml><?xml version="1.0" encoding="utf-8"?>
<sst xmlns="http://schemas.openxmlformats.org/spreadsheetml/2006/main" count="97" uniqueCount="67">
  <si>
    <t>Subject</t>
  </si>
  <si>
    <t>Grade</t>
  </si>
  <si>
    <t>Points</t>
  </si>
  <si>
    <t>Subjects</t>
  </si>
  <si>
    <t>Total Points</t>
  </si>
  <si>
    <t>Point Scores</t>
  </si>
  <si>
    <t>A</t>
  </si>
  <si>
    <t>A*</t>
  </si>
  <si>
    <t>B</t>
  </si>
  <si>
    <t>C</t>
  </si>
  <si>
    <t>D</t>
  </si>
  <si>
    <t>E</t>
  </si>
  <si>
    <t>F</t>
  </si>
  <si>
    <t>G</t>
  </si>
  <si>
    <t>Pass</t>
  </si>
  <si>
    <t xml:space="preserve"> as 2 GCSE subjects]</t>
  </si>
  <si>
    <t xml:space="preserve">GCSE  </t>
  </si>
  <si>
    <t xml:space="preserve">Int. GNVQ  </t>
  </si>
  <si>
    <t xml:space="preserve">Full Award  </t>
  </si>
  <si>
    <t xml:space="preserve">Part 1  </t>
  </si>
  <si>
    <t>half a full GCSE and score</t>
  </si>
  <si>
    <t>[Short course GCSEs count as</t>
  </si>
  <si>
    <t>half the points]</t>
  </si>
  <si>
    <t>Short-</t>
  </si>
  <si>
    <t>course</t>
  </si>
  <si>
    <t>GCSE</t>
  </si>
  <si>
    <t>Total number of GCSE subjects</t>
  </si>
  <si>
    <t>=</t>
  </si>
  <si>
    <t>Total number of GCSE points</t>
  </si>
  <si>
    <t>Total number of short course GCSE points</t>
  </si>
  <si>
    <t>Total number of GNVQ points</t>
  </si>
  <si>
    <t>Average Points Score Calculator</t>
  </si>
  <si>
    <r>
      <t xml:space="preserve">Average Points Score (APS) </t>
    </r>
    <r>
      <rPr>
        <sz val="10"/>
        <rFont val="Arial"/>
        <family val="2"/>
      </rPr>
      <t/>
    </r>
  </si>
  <si>
    <t>Your GCSE points score</t>
  </si>
  <si>
    <t>Total number of short course GCSE subjects x 0.5</t>
  </si>
  <si>
    <t>Total Subjects        =</t>
  </si>
  <si>
    <t>Name</t>
  </si>
  <si>
    <t>DOB</t>
  </si>
  <si>
    <t>Ref</t>
  </si>
  <si>
    <t>Dist</t>
  </si>
  <si>
    <t>Merit</t>
  </si>
  <si>
    <t xml:space="preserve"> [Full award counts as 4 GCSE subjects]</t>
  </si>
  <si>
    <t>Full Award</t>
  </si>
  <si>
    <t xml:space="preserve"> [Part 1 award counts</t>
  </si>
  <si>
    <t>Number of GNVQ subjects x 4</t>
  </si>
  <si>
    <t>Number of GNVQ Part 1 subjects x 2</t>
  </si>
  <si>
    <t xml:space="preserve">To calculate your average points score please select the worksheet called "GCSE Average Points".   </t>
  </si>
  <si>
    <t xml:space="preserve">Enter your qualifications in the relevent tables, including your achieved grades. </t>
  </si>
  <si>
    <t xml:space="preserve">You do not need to enter the subject names however you may find that these will help you keep track of the grades you have entered. </t>
  </si>
  <si>
    <t xml:space="preserve">As you enter grades, your points scores will be displayed. </t>
  </si>
  <si>
    <t xml:space="preserve">You must ensure that you enter the grades EXACTLY as they appear to the right of the table. </t>
  </si>
  <si>
    <t xml:space="preserve">If you enter a grade and no score appears, double check that the entry is valid. </t>
  </si>
  <si>
    <t>Once you have entered all your qualifications scroll down to the bottom and you will find your Average Points Score in blue text.</t>
  </si>
  <si>
    <t>Exceptions:</t>
  </si>
  <si>
    <t>If you have achieved a qualification in Science Dual Award GCSE, be sure to enter the grade twice, once for Science A and once for Science B otherwise you will not receive the appropriate number of points.</t>
  </si>
  <si>
    <t>Please do not include your grade for English Speaking- this does not count towards your average GCSE points score.</t>
  </si>
  <si>
    <t>The College will calculate your GCSE Average Points Score on enrolment. This document is for your information to assist you in your application process. The college can accept no liability for incorrect use of this calculator.</t>
  </si>
  <si>
    <t>Maths</t>
  </si>
  <si>
    <t>English Language</t>
  </si>
  <si>
    <t>English Literature</t>
  </si>
  <si>
    <t>Science A</t>
  </si>
  <si>
    <t>Science B</t>
  </si>
  <si>
    <t>Distinction</t>
  </si>
  <si>
    <t>Part 1</t>
  </si>
  <si>
    <t>Your program settings may result in cell values completing automatically. You may find it useful to disable auto complete by clicking Tools then Options then Edit and deselect the auto complete option.</t>
  </si>
  <si>
    <t>Fail</t>
  </si>
  <si>
    <t>Please ensure that you also record any qualifications that you failed as these are taken into account in the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</si>
</sst>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
  </numFmts>
  <fonts count="16" x14ac:knownFonts="1">
    <font>
      <sz val="10"/>
      <name val="Arial"/>
    </font>
    <font>
      <sz val="14"/>
      <name val="Arial"/>
      <family val="2"/>
    </font>
    <font>
      <sz val="10"/>
      <name val="Arial"/>
      <family val="2"/>
    </font>
    <font>
      <sz val="12"/>
      <name val="Arial"/>
      <family val="2"/>
    </font>
    <font>
      <i/>
      <sz val="14"/>
      <name val="Arial"/>
      <family val="2"/>
    </font>
    <font>
      <sz val="8"/>
      <name val="Arial"/>
      <family val="2"/>
    </font>
    <font>
      <i/>
      <sz val="8"/>
      <name val="Arial"/>
      <family val="2"/>
    </font>
    <font>
      <i/>
      <u/>
      <sz val="8"/>
      <name val="Arial"/>
      <family val="2"/>
    </font>
    <font>
      <u/>
      <sz val="14"/>
      <name val="Arial"/>
      <family val="2"/>
    </font>
    <font>
      <i/>
      <sz val="16"/>
      <name val="Arial"/>
      <family val="2"/>
    </font>
    <font>
      <i/>
      <sz val="12"/>
      <name val="Arial"/>
      <family val="2"/>
    </font>
    <font>
      <b/>
      <sz val="18"/>
      <name val="Arial"/>
      <family val="2"/>
    </font>
    <font>
      <b/>
      <sz val="12"/>
      <name val="Arial"/>
      <family val="2"/>
    </font>
    <font>
      <u/>
      <sz val="10"/>
      <color indexed="12"/>
      <name val="Arial"/>
    </font>
    <font>
      <sz val="14"/>
      <color indexed="12"/>
      <name val="Arial"/>
      <family val="2"/>
    </font>
    <font>
      <b/>
      <sz val="10"/>
      <name val="Arial"/>
      <family val="2"/>
    </font>
  </fonts>
  <fills count="5">
    <fill>
      <patternFill patternType="none"/>
    </fill>
    <fill>
      <patternFill patternType="gray125"/>
    </fill>
    <fill>
      <patternFill patternType="solid">
        <fgColor indexed="12"/>
        <bgColor indexed="64"/>
      </patternFill>
    </fill>
    <fill>
      <patternFill patternType="solid">
        <fgColor indexed="9"/>
        <bgColor indexed="64"/>
      </patternFill>
    </fill>
    <fill>
      <patternFill patternType="solid">
        <fgColor indexed="15"/>
        <bgColor indexed="64"/>
      </patternFill>
    </fill>
  </fills>
  <borders count="19">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double">
        <color indexed="64"/>
      </left>
      <right style="double">
        <color indexed="64"/>
      </right>
      <top style="double">
        <color indexed="64"/>
      </top>
      <bottom style="double">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84">
    <xf numFmtId="0" fontId="0" fillId="0" borderId="0" xfId="0"/>
    <xf numFmtId="0" fontId="1" fillId="0" borderId="0" xfId="0" applyFont="1"/>
    <xf numFmtId="0" fontId="2" fillId="0" borderId="0" xfId="0" applyFont="1"/>
    <xf numFmtId="0" fontId="3" fillId="0" borderId="0" xfId="0" applyFont="1"/>
    <xf numFmtId="0" fontId="3" fillId="0" borderId="0" xfId="0" applyFont="1" applyBorder="1"/>
    <xf numFmtId="0" fontId="3" fillId="0" borderId="1" xfId="0" applyFont="1" applyBorder="1"/>
    <xf numFmtId="0" fontId="3" fillId="0" borderId="2" xfId="0" applyFont="1" applyBorder="1"/>
    <xf numFmtId="0" fontId="3" fillId="0" borderId="0" xfId="0" applyFont="1" applyBorder="1" applyAlignment="1">
      <alignment horizontal="right"/>
    </xf>
    <xf numFmtId="0" fontId="4" fillId="0" borderId="0" xfId="0" applyFont="1"/>
    <xf numFmtId="0" fontId="5" fillId="0" borderId="0" xfId="0" applyFont="1"/>
    <xf numFmtId="0" fontId="6" fillId="0" borderId="0" xfId="0" applyFont="1"/>
    <xf numFmtId="0" fontId="6" fillId="0" borderId="0" xfId="0" applyFont="1" applyAlignment="1">
      <alignment horizontal="left"/>
    </xf>
    <xf numFmtId="0" fontId="1" fillId="0" borderId="0" xfId="0" applyFont="1" applyAlignment="1">
      <alignment horizontal="left"/>
    </xf>
    <xf numFmtId="0" fontId="1" fillId="0" borderId="3" xfId="0" applyFont="1" applyBorder="1"/>
    <xf numFmtId="0" fontId="9" fillId="0" borderId="0" xfId="0" applyFont="1"/>
    <xf numFmtId="0" fontId="3" fillId="0" borderId="0" xfId="0" applyFont="1" applyBorder="1" applyAlignment="1">
      <alignment horizontal="center"/>
    </xf>
    <xf numFmtId="49" fontId="1" fillId="0" borderId="0" xfId="0" applyNumberFormat="1" applyFont="1"/>
    <xf numFmtId="0" fontId="1" fillId="0" borderId="0" xfId="0" applyFont="1" applyAlignment="1">
      <alignment horizontal="right"/>
    </xf>
    <xf numFmtId="0" fontId="10" fillId="0" borderId="0" xfId="0" applyFont="1"/>
    <xf numFmtId="0" fontId="1" fillId="0" borderId="0" xfId="0" applyFont="1" applyBorder="1"/>
    <xf numFmtId="0" fontId="1" fillId="0" borderId="0" xfId="0" applyFont="1" applyBorder="1" applyAlignment="1">
      <alignment horizontal="right"/>
    </xf>
    <xf numFmtId="1" fontId="1" fillId="0" borderId="0" xfId="0" applyNumberFormat="1" applyFont="1"/>
    <xf numFmtId="0" fontId="3" fillId="0" borderId="3" xfId="0" applyFont="1" applyBorder="1" applyProtection="1">
      <protection locked="0"/>
    </xf>
    <xf numFmtId="0" fontId="1" fillId="0" borderId="3" xfId="0" applyFont="1" applyBorder="1" applyProtection="1">
      <protection locked="0"/>
    </xf>
    <xf numFmtId="0" fontId="6" fillId="0" borderId="0" xfId="0" applyFont="1" applyBorder="1" applyAlignment="1">
      <alignment horizontal="right"/>
    </xf>
    <xf numFmtId="0" fontId="0" fillId="2" borderId="0" xfId="0" applyFill="1"/>
    <xf numFmtId="0" fontId="0" fillId="3" borderId="0" xfId="0" applyFill="1"/>
    <xf numFmtId="0" fontId="8" fillId="0" borderId="4" xfId="0" applyFont="1" applyBorder="1"/>
    <xf numFmtId="0" fontId="8" fillId="0" borderId="5" xfId="0" applyFont="1" applyBorder="1"/>
    <xf numFmtId="0" fontId="7" fillId="0" borderId="5" xfId="0" applyFont="1" applyBorder="1" applyAlignment="1">
      <alignment horizontal="right"/>
    </xf>
    <xf numFmtId="0" fontId="1" fillId="0" borderId="6" xfId="0" applyFont="1" applyBorder="1"/>
    <xf numFmtId="0" fontId="1" fillId="0" borderId="7" xfId="0" applyFont="1" applyBorder="1"/>
    <xf numFmtId="0" fontId="6" fillId="0" borderId="8" xfId="0" applyFont="1" applyBorder="1" applyAlignment="1">
      <alignment horizontal="left"/>
    </xf>
    <xf numFmtId="0" fontId="1" fillId="0" borderId="9" xfId="0" applyFont="1" applyBorder="1"/>
    <xf numFmtId="0" fontId="1" fillId="0" borderId="10" xfId="0" applyFont="1" applyBorder="1"/>
    <xf numFmtId="0" fontId="6" fillId="0" borderId="10" xfId="0" applyFont="1" applyBorder="1" applyAlignment="1">
      <alignment horizontal="right"/>
    </xf>
    <xf numFmtId="0" fontId="6" fillId="0" borderId="11" xfId="0" applyFont="1" applyBorder="1" applyAlignment="1">
      <alignment horizontal="left"/>
    </xf>
    <xf numFmtId="0" fontId="6" fillId="0" borderId="4" xfId="0" applyFont="1" applyBorder="1"/>
    <xf numFmtId="0" fontId="1" fillId="0" borderId="5" xfId="0" applyFont="1" applyBorder="1"/>
    <xf numFmtId="0" fontId="6" fillId="0" borderId="7" xfId="0" applyFont="1" applyBorder="1"/>
    <xf numFmtId="0" fontId="7" fillId="0" borderId="5" xfId="0" applyFont="1" applyBorder="1"/>
    <xf numFmtId="0" fontId="6" fillId="0" borderId="6" xfId="0" applyFont="1" applyBorder="1"/>
    <xf numFmtId="0" fontId="12" fillId="0" borderId="3" xfId="0" applyFont="1" applyBorder="1"/>
    <xf numFmtId="0" fontId="12" fillId="0" borderId="0" xfId="0" applyFont="1" applyAlignment="1">
      <alignment horizontal="right"/>
    </xf>
    <xf numFmtId="0" fontId="12" fillId="0" borderId="0" xfId="0" applyFont="1" applyAlignment="1">
      <alignment horizontal="right" wrapText="1"/>
    </xf>
    <xf numFmtId="0" fontId="13" fillId="0" borderId="0" xfId="1" applyBorder="1" applyAlignment="1" applyProtection="1"/>
    <xf numFmtId="0" fontId="9" fillId="0" borderId="0" xfId="0" applyFont="1" applyAlignment="1">
      <alignment horizontal="center"/>
    </xf>
    <xf numFmtId="0" fontId="3" fillId="0" borderId="0" xfId="0" applyFont="1" applyBorder="1" applyProtection="1">
      <protection locked="0"/>
    </xf>
    <xf numFmtId="0" fontId="3" fillId="0" borderId="0" xfId="0" applyFont="1" applyBorder="1" applyAlignment="1" applyProtection="1">
      <alignment horizontal="center"/>
      <protection locked="0"/>
    </xf>
    <xf numFmtId="1" fontId="2" fillId="0" borderId="0" xfId="0" applyNumberFormat="1" applyFont="1" applyBorder="1"/>
    <xf numFmtId="0" fontId="3" fillId="0" borderId="0" xfId="0" applyFont="1" applyBorder="1" applyAlignment="1">
      <alignment horizontal="left"/>
    </xf>
    <xf numFmtId="0" fontId="1" fillId="0" borderId="0" xfId="0" applyFont="1" applyBorder="1" applyAlignment="1">
      <alignment horizontal="left"/>
    </xf>
    <xf numFmtId="0" fontId="12" fillId="0" borderId="0" xfId="0" applyFont="1" applyBorder="1"/>
    <xf numFmtId="0" fontId="0" fillId="4" borderId="0" xfId="0" applyFill="1"/>
    <xf numFmtId="0" fontId="4" fillId="0" borderId="0" xfId="0" applyFont="1" applyAlignment="1">
      <alignment horizontal="right"/>
    </xf>
    <xf numFmtId="0" fontId="6" fillId="0" borderId="0" xfId="0" applyFont="1" applyBorder="1"/>
    <xf numFmtId="172" fontId="2" fillId="0" borderId="3" xfId="0" applyNumberFormat="1" applyFont="1" applyBorder="1"/>
    <xf numFmtId="172" fontId="1" fillId="0" borderId="3" xfId="0" applyNumberFormat="1" applyFont="1" applyBorder="1"/>
    <xf numFmtId="172" fontId="3" fillId="0" borderId="3" xfId="0" applyNumberFormat="1" applyFont="1" applyBorder="1"/>
    <xf numFmtId="172" fontId="3" fillId="0" borderId="12" xfId="0" applyNumberFormat="1" applyFont="1" applyBorder="1" applyAlignment="1">
      <alignment horizontal="right" vertical="top"/>
    </xf>
    <xf numFmtId="0" fontId="15" fillId="4" borderId="0" xfId="0" applyFont="1" applyFill="1"/>
    <xf numFmtId="172" fontId="1" fillId="0" borderId="0" xfId="0" applyNumberFormat="1" applyFont="1" applyBorder="1"/>
    <xf numFmtId="0" fontId="0" fillId="2" borderId="0" xfId="0" applyFill="1" applyAlignment="1">
      <alignment horizontal="left" wrapText="1"/>
    </xf>
    <xf numFmtId="0" fontId="4" fillId="0" borderId="13" xfId="0" applyFont="1" applyBorder="1" applyAlignment="1" applyProtection="1">
      <alignment horizontal="left"/>
      <protection locked="0"/>
    </xf>
    <xf numFmtId="0" fontId="5" fillId="0" borderId="0" xfId="0" applyFont="1" applyBorder="1"/>
    <xf numFmtId="0" fontId="5" fillId="0" borderId="7" xfId="0" applyFont="1" applyBorder="1"/>
    <xf numFmtId="0" fontId="15" fillId="4" borderId="0" xfId="0" applyFont="1" applyFill="1" applyAlignment="1">
      <alignment horizontal="center" vertical="center" wrapText="1"/>
    </xf>
    <xf numFmtId="0" fontId="0" fillId="4" borderId="0" xfId="0" applyFill="1" applyAlignment="1">
      <alignment horizontal="left" wrapText="1"/>
    </xf>
    <xf numFmtId="0" fontId="0" fillId="4" borderId="0" xfId="0" applyFill="1" applyAlignment="1">
      <alignment horizontal="left"/>
    </xf>
    <xf numFmtId="0" fontId="11" fillId="3" borderId="0" xfId="0" applyFont="1" applyFill="1" applyAlignment="1">
      <alignment horizontal="center" wrapText="1"/>
    </xf>
    <xf numFmtId="0" fontId="1" fillId="0" borderId="0" xfId="0" applyFont="1" applyAlignment="1">
      <alignment horizontal="right"/>
    </xf>
    <xf numFmtId="0" fontId="1" fillId="0" borderId="16" xfId="0" applyFont="1" applyBorder="1" applyAlignment="1">
      <alignment horizontal="right"/>
    </xf>
    <xf numFmtId="172" fontId="14" fillId="0" borderId="17" xfId="0" applyNumberFormat="1" applyFont="1" applyBorder="1" applyAlignment="1">
      <alignment horizontal="center"/>
    </xf>
    <xf numFmtId="172" fontId="14" fillId="0" borderId="18" xfId="0" applyNumberFormat="1" applyFont="1" applyBorder="1" applyAlignment="1">
      <alignment horizontal="center"/>
    </xf>
    <xf numFmtId="0" fontId="3" fillId="0" borderId="0" xfId="0" applyFont="1" applyBorder="1" applyAlignment="1">
      <alignment horizontal="center"/>
    </xf>
    <xf numFmtId="0" fontId="3" fillId="0" borderId="14" xfId="0" applyFont="1" applyBorder="1" applyAlignment="1" applyProtection="1">
      <alignment horizontal="center"/>
      <protection locked="0"/>
    </xf>
    <xf numFmtId="0" fontId="3" fillId="0" borderId="15" xfId="0" applyFont="1" applyBorder="1" applyAlignment="1" applyProtection="1">
      <alignment horizontal="center"/>
      <protection locked="0"/>
    </xf>
    <xf numFmtId="0" fontId="9" fillId="0" borderId="0" xfId="0" applyFont="1" applyAlignment="1">
      <alignment horizontal="center"/>
    </xf>
    <xf numFmtId="0" fontId="3" fillId="0" borderId="3" xfId="0" applyFont="1" applyBorder="1" applyAlignment="1" applyProtection="1">
      <alignment horizontal="center"/>
      <protection locked="0"/>
    </xf>
    <xf numFmtId="0" fontId="12" fillId="0" borderId="3" xfId="0" applyFont="1" applyBorder="1" applyAlignment="1">
      <alignment horizontal="center"/>
    </xf>
    <xf numFmtId="0" fontId="12" fillId="0" borderId="14" xfId="0" applyFont="1" applyBorder="1" applyAlignment="1">
      <alignment horizontal="center"/>
    </xf>
    <xf numFmtId="0" fontId="12" fillId="0" borderId="15" xfId="0" applyFont="1" applyBorder="1" applyAlignment="1">
      <alignment horizontal="center"/>
    </xf>
    <xf numFmtId="0" fontId="3" fillId="0" borderId="2" xfId="0" applyFont="1" applyBorder="1" applyAlignment="1">
      <alignment horizontal="center"/>
    </xf>
    <xf numFmtId="0" fontId="4" fillId="0" borderId="13" xfId="0" applyFont="1" applyBorder="1" applyAlignment="1" applyProtection="1">
      <alignment horizontal="left"/>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129540</xdr:colOff>
      <xdr:row>2</xdr:row>
      <xdr:rowOff>68580</xdr:rowOff>
    </xdr:from>
    <xdr:to>
      <xdr:col>4</xdr:col>
      <xdr:colOff>586740</xdr:colOff>
      <xdr:row>8</xdr:row>
      <xdr:rowOff>121920</xdr:rowOff>
    </xdr:to>
    <xdr:pic>
      <xdr:nvPicPr>
        <xdr:cNvPr id="2051" name="Picture 3">
          <a:extLst>
            <a:ext uri="{FF2B5EF4-FFF2-40B4-BE49-F238E27FC236}">
              <a16:creationId xmlns:a16="http://schemas.microsoft.com/office/drawing/2014/main" id="{15A1D27C-1852-CD97-DB28-634FD7072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1160" y="175260"/>
          <a:ext cx="1082040" cy="103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91440</xdr:colOff>
      <xdr:row>10</xdr:row>
      <xdr:rowOff>38100</xdr:rowOff>
    </xdr:from>
    <xdr:to>
      <xdr:col>2</xdr:col>
      <xdr:colOff>167640</xdr:colOff>
      <xdr:row>10</xdr:row>
      <xdr:rowOff>114300</xdr:rowOff>
    </xdr:to>
    <xdr:sp macro="" textlink="">
      <xdr:nvSpPr>
        <xdr:cNvPr id="2052" name="Oval 4">
          <a:extLst>
            <a:ext uri="{FF2B5EF4-FFF2-40B4-BE49-F238E27FC236}">
              <a16:creationId xmlns:a16="http://schemas.microsoft.com/office/drawing/2014/main" id="{0FD4D678-112D-D62D-D584-2149BA8B6CC2}"/>
            </a:ext>
          </a:extLst>
        </xdr:cNvPr>
        <xdr:cNvSpPr>
          <a:spLocks noChangeArrowheads="1"/>
        </xdr:cNvSpPr>
      </xdr:nvSpPr>
      <xdr:spPr bwMode="auto">
        <a:xfrm>
          <a:off x="1356360" y="1386840"/>
          <a:ext cx="76200" cy="762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91440</xdr:colOff>
      <xdr:row>11</xdr:row>
      <xdr:rowOff>30480</xdr:rowOff>
    </xdr:from>
    <xdr:to>
      <xdr:col>2</xdr:col>
      <xdr:colOff>167640</xdr:colOff>
      <xdr:row>11</xdr:row>
      <xdr:rowOff>106680</xdr:rowOff>
    </xdr:to>
    <xdr:sp macro="" textlink="">
      <xdr:nvSpPr>
        <xdr:cNvPr id="2053" name="Oval 5">
          <a:extLst>
            <a:ext uri="{FF2B5EF4-FFF2-40B4-BE49-F238E27FC236}">
              <a16:creationId xmlns:a16="http://schemas.microsoft.com/office/drawing/2014/main" id="{93F7649F-FD25-CB47-18D0-6D915FC308CD}"/>
            </a:ext>
          </a:extLst>
        </xdr:cNvPr>
        <xdr:cNvSpPr>
          <a:spLocks noChangeArrowheads="1"/>
        </xdr:cNvSpPr>
      </xdr:nvSpPr>
      <xdr:spPr bwMode="auto">
        <a:xfrm>
          <a:off x="1356360" y="1546860"/>
          <a:ext cx="76200" cy="762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91440</xdr:colOff>
      <xdr:row>12</xdr:row>
      <xdr:rowOff>30480</xdr:rowOff>
    </xdr:from>
    <xdr:to>
      <xdr:col>2</xdr:col>
      <xdr:colOff>167640</xdr:colOff>
      <xdr:row>12</xdr:row>
      <xdr:rowOff>106680</xdr:rowOff>
    </xdr:to>
    <xdr:sp macro="" textlink="">
      <xdr:nvSpPr>
        <xdr:cNvPr id="2054" name="Oval 6">
          <a:extLst>
            <a:ext uri="{FF2B5EF4-FFF2-40B4-BE49-F238E27FC236}">
              <a16:creationId xmlns:a16="http://schemas.microsoft.com/office/drawing/2014/main" id="{914B58A2-D7A2-A4C2-E98B-78F01CA3D92F}"/>
            </a:ext>
          </a:extLst>
        </xdr:cNvPr>
        <xdr:cNvSpPr>
          <a:spLocks noChangeArrowheads="1"/>
        </xdr:cNvSpPr>
      </xdr:nvSpPr>
      <xdr:spPr bwMode="auto">
        <a:xfrm>
          <a:off x="1356360" y="1714500"/>
          <a:ext cx="76200" cy="762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99060</xdr:colOff>
      <xdr:row>13</xdr:row>
      <xdr:rowOff>38100</xdr:rowOff>
    </xdr:from>
    <xdr:to>
      <xdr:col>2</xdr:col>
      <xdr:colOff>175260</xdr:colOff>
      <xdr:row>13</xdr:row>
      <xdr:rowOff>114300</xdr:rowOff>
    </xdr:to>
    <xdr:sp macro="" textlink="">
      <xdr:nvSpPr>
        <xdr:cNvPr id="2055" name="Oval 7">
          <a:extLst>
            <a:ext uri="{FF2B5EF4-FFF2-40B4-BE49-F238E27FC236}">
              <a16:creationId xmlns:a16="http://schemas.microsoft.com/office/drawing/2014/main" id="{44A1DA0F-23F9-5498-5F91-9DCB3B9381B7}"/>
            </a:ext>
          </a:extLst>
        </xdr:cNvPr>
        <xdr:cNvSpPr>
          <a:spLocks noChangeArrowheads="1"/>
        </xdr:cNvSpPr>
      </xdr:nvSpPr>
      <xdr:spPr bwMode="auto">
        <a:xfrm>
          <a:off x="1363980" y="2042160"/>
          <a:ext cx="76200" cy="762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99060</xdr:colOff>
      <xdr:row>14</xdr:row>
      <xdr:rowOff>45720</xdr:rowOff>
    </xdr:from>
    <xdr:to>
      <xdr:col>2</xdr:col>
      <xdr:colOff>175260</xdr:colOff>
      <xdr:row>14</xdr:row>
      <xdr:rowOff>121920</xdr:rowOff>
    </xdr:to>
    <xdr:sp macro="" textlink="">
      <xdr:nvSpPr>
        <xdr:cNvPr id="2056" name="Oval 8">
          <a:extLst>
            <a:ext uri="{FF2B5EF4-FFF2-40B4-BE49-F238E27FC236}">
              <a16:creationId xmlns:a16="http://schemas.microsoft.com/office/drawing/2014/main" id="{D0F30473-2B28-2EB7-B8CC-3D1D7EE8DE58}"/>
            </a:ext>
          </a:extLst>
        </xdr:cNvPr>
        <xdr:cNvSpPr>
          <a:spLocks noChangeArrowheads="1"/>
        </xdr:cNvSpPr>
      </xdr:nvSpPr>
      <xdr:spPr bwMode="auto">
        <a:xfrm>
          <a:off x="1363980" y="2217420"/>
          <a:ext cx="76200" cy="762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99060</xdr:colOff>
      <xdr:row>15</xdr:row>
      <xdr:rowOff>45720</xdr:rowOff>
    </xdr:from>
    <xdr:to>
      <xdr:col>2</xdr:col>
      <xdr:colOff>175260</xdr:colOff>
      <xdr:row>15</xdr:row>
      <xdr:rowOff>121920</xdr:rowOff>
    </xdr:to>
    <xdr:sp macro="" textlink="">
      <xdr:nvSpPr>
        <xdr:cNvPr id="2057" name="Oval 9">
          <a:extLst>
            <a:ext uri="{FF2B5EF4-FFF2-40B4-BE49-F238E27FC236}">
              <a16:creationId xmlns:a16="http://schemas.microsoft.com/office/drawing/2014/main" id="{F66BB3B3-72EE-5825-06BD-D957DC9789A7}"/>
            </a:ext>
          </a:extLst>
        </xdr:cNvPr>
        <xdr:cNvSpPr>
          <a:spLocks noChangeArrowheads="1"/>
        </xdr:cNvSpPr>
      </xdr:nvSpPr>
      <xdr:spPr bwMode="auto">
        <a:xfrm>
          <a:off x="1363980" y="2385060"/>
          <a:ext cx="76200" cy="762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99060</xdr:colOff>
      <xdr:row>16</xdr:row>
      <xdr:rowOff>45720</xdr:rowOff>
    </xdr:from>
    <xdr:to>
      <xdr:col>2</xdr:col>
      <xdr:colOff>175260</xdr:colOff>
      <xdr:row>16</xdr:row>
      <xdr:rowOff>121920</xdr:rowOff>
    </xdr:to>
    <xdr:sp macro="" textlink="">
      <xdr:nvSpPr>
        <xdr:cNvPr id="2058" name="Oval 10">
          <a:extLst>
            <a:ext uri="{FF2B5EF4-FFF2-40B4-BE49-F238E27FC236}">
              <a16:creationId xmlns:a16="http://schemas.microsoft.com/office/drawing/2014/main" id="{DF33C2C5-ECA5-F10E-A926-C356AD9C8D95}"/>
            </a:ext>
          </a:extLst>
        </xdr:cNvPr>
        <xdr:cNvSpPr>
          <a:spLocks noChangeArrowheads="1"/>
        </xdr:cNvSpPr>
      </xdr:nvSpPr>
      <xdr:spPr bwMode="auto">
        <a:xfrm>
          <a:off x="1363980" y="2552700"/>
          <a:ext cx="76200" cy="762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99060</xdr:colOff>
      <xdr:row>18</xdr:row>
      <xdr:rowOff>30480</xdr:rowOff>
    </xdr:from>
    <xdr:to>
      <xdr:col>2</xdr:col>
      <xdr:colOff>175260</xdr:colOff>
      <xdr:row>18</xdr:row>
      <xdr:rowOff>106680</xdr:rowOff>
    </xdr:to>
    <xdr:sp macro="" textlink="">
      <xdr:nvSpPr>
        <xdr:cNvPr id="2059" name="Oval 11">
          <a:extLst>
            <a:ext uri="{FF2B5EF4-FFF2-40B4-BE49-F238E27FC236}">
              <a16:creationId xmlns:a16="http://schemas.microsoft.com/office/drawing/2014/main" id="{978C12A4-718E-E7F5-CF0E-D163F2A3A7A1}"/>
            </a:ext>
          </a:extLst>
        </xdr:cNvPr>
        <xdr:cNvSpPr>
          <a:spLocks noChangeArrowheads="1"/>
        </xdr:cNvSpPr>
      </xdr:nvSpPr>
      <xdr:spPr bwMode="auto">
        <a:xfrm>
          <a:off x="1363980" y="3032760"/>
          <a:ext cx="76200" cy="762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99060</xdr:colOff>
      <xdr:row>19</xdr:row>
      <xdr:rowOff>53340</xdr:rowOff>
    </xdr:from>
    <xdr:to>
      <xdr:col>2</xdr:col>
      <xdr:colOff>175260</xdr:colOff>
      <xdr:row>19</xdr:row>
      <xdr:rowOff>129540</xdr:rowOff>
    </xdr:to>
    <xdr:sp macro="" textlink="">
      <xdr:nvSpPr>
        <xdr:cNvPr id="2060" name="Oval 12">
          <a:extLst>
            <a:ext uri="{FF2B5EF4-FFF2-40B4-BE49-F238E27FC236}">
              <a16:creationId xmlns:a16="http://schemas.microsoft.com/office/drawing/2014/main" id="{AD34A39A-909A-E0F7-0C81-8EA272D4458B}"/>
            </a:ext>
          </a:extLst>
        </xdr:cNvPr>
        <xdr:cNvSpPr>
          <a:spLocks noChangeArrowheads="1"/>
        </xdr:cNvSpPr>
      </xdr:nvSpPr>
      <xdr:spPr bwMode="auto">
        <a:xfrm>
          <a:off x="1363980" y="3520440"/>
          <a:ext cx="76200" cy="762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99060</xdr:colOff>
      <xdr:row>22</xdr:row>
      <xdr:rowOff>60960</xdr:rowOff>
    </xdr:from>
    <xdr:to>
      <xdr:col>2</xdr:col>
      <xdr:colOff>175260</xdr:colOff>
      <xdr:row>22</xdr:row>
      <xdr:rowOff>137160</xdr:rowOff>
    </xdr:to>
    <xdr:sp macro="" textlink="">
      <xdr:nvSpPr>
        <xdr:cNvPr id="2061" name="Oval 13">
          <a:extLst>
            <a:ext uri="{FF2B5EF4-FFF2-40B4-BE49-F238E27FC236}">
              <a16:creationId xmlns:a16="http://schemas.microsoft.com/office/drawing/2014/main" id="{BB8BE419-59E2-3B78-5F4C-7A9F4C5BFCF1}"/>
            </a:ext>
          </a:extLst>
        </xdr:cNvPr>
        <xdr:cNvSpPr>
          <a:spLocks noChangeArrowheads="1"/>
        </xdr:cNvSpPr>
      </xdr:nvSpPr>
      <xdr:spPr bwMode="auto">
        <a:xfrm>
          <a:off x="1363980" y="4251960"/>
          <a:ext cx="76200" cy="762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99060</xdr:colOff>
      <xdr:row>20</xdr:row>
      <xdr:rowOff>53340</xdr:rowOff>
    </xdr:from>
    <xdr:to>
      <xdr:col>2</xdr:col>
      <xdr:colOff>175260</xdr:colOff>
      <xdr:row>20</xdr:row>
      <xdr:rowOff>129540</xdr:rowOff>
    </xdr:to>
    <xdr:sp macro="" textlink="">
      <xdr:nvSpPr>
        <xdr:cNvPr id="2062" name="Oval 14">
          <a:extLst>
            <a:ext uri="{FF2B5EF4-FFF2-40B4-BE49-F238E27FC236}">
              <a16:creationId xmlns:a16="http://schemas.microsoft.com/office/drawing/2014/main" id="{3585672B-33F2-9E89-9396-FBB640660C09}"/>
            </a:ext>
          </a:extLst>
        </xdr:cNvPr>
        <xdr:cNvSpPr>
          <a:spLocks noChangeArrowheads="1"/>
        </xdr:cNvSpPr>
      </xdr:nvSpPr>
      <xdr:spPr bwMode="auto">
        <a:xfrm>
          <a:off x="1363980" y="3840480"/>
          <a:ext cx="76200" cy="7620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388620</xdr:colOff>
      <xdr:row>13</xdr:row>
      <xdr:rowOff>106680</xdr:rowOff>
    </xdr:from>
    <xdr:ext cx="76200" cy="198120"/>
    <xdr:sp macro="" textlink="">
      <xdr:nvSpPr>
        <xdr:cNvPr id="1026" name="Text Box 2">
          <a:extLst>
            <a:ext uri="{FF2B5EF4-FFF2-40B4-BE49-F238E27FC236}">
              <a16:creationId xmlns:a16="http://schemas.microsoft.com/office/drawing/2014/main" id="{33E3F11C-BB4D-F5A8-9FAF-26BA4B02F936}"/>
            </a:ext>
          </a:extLst>
        </xdr:cNvPr>
        <xdr:cNvSpPr txBox="1">
          <a:spLocks noChangeArrowheads="1"/>
        </xdr:cNvSpPr>
      </xdr:nvSpPr>
      <xdr:spPr bwMode="auto">
        <a:xfrm>
          <a:off x="3131820" y="270510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6</xdr:col>
      <xdr:colOff>0</xdr:colOff>
      <xdr:row>54</xdr:row>
      <xdr:rowOff>0</xdr:rowOff>
    </xdr:from>
    <xdr:to>
      <xdr:col>6</xdr:col>
      <xdr:colOff>0</xdr:colOff>
      <xdr:row>54</xdr:row>
      <xdr:rowOff>0</xdr:rowOff>
    </xdr:to>
    <xdr:sp macro="" textlink="">
      <xdr:nvSpPr>
        <xdr:cNvPr id="1029" name="Line 5">
          <a:extLst>
            <a:ext uri="{FF2B5EF4-FFF2-40B4-BE49-F238E27FC236}">
              <a16:creationId xmlns:a16="http://schemas.microsoft.com/office/drawing/2014/main" id="{923CA58C-49A5-DF64-1FD8-CEFECD573B2B}"/>
            </a:ext>
          </a:extLst>
        </xdr:cNvPr>
        <xdr:cNvSpPr>
          <a:spLocks noChangeShapeType="1"/>
        </xdr:cNvSpPr>
      </xdr:nvSpPr>
      <xdr:spPr bwMode="auto">
        <a:xfrm flipH="1">
          <a:off x="4442460" y="1067562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54</xdr:row>
      <xdr:rowOff>0</xdr:rowOff>
    </xdr:from>
    <xdr:to>
      <xdr:col>6</xdr:col>
      <xdr:colOff>0</xdr:colOff>
      <xdr:row>54</xdr:row>
      <xdr:rowOff>0</xdr:rowOff>
    </xdr:to>
    <xdr:sp macro="" textlink="">
      <xdr:nvSpPr>
        <xdr:cNvPr id="1030" name="Line 6">
          <a:extLst>
            <a:ext uri="{FF2B5EF4-FFF2-40B4-BE49-F238E27FC236}">
              <a16:creationId xmlns:a16="http://schemas.microsoft.com/office/drawing/2014/main" id="{343E51A3-463B-F3F3-8916-BDCDC02948A1}"/>
            </a:ext>
          </a:extLst>
        </xdr:cNvPr>
        <xdr:cNvSpPr>
          <a:spLocks noChangeShapeType="1"/>
        </xdr:cNvSpPr>
      </xdr:nvSpPr>
      <xdr:spPr bwMode="auto">
        <a:xfrm flipH="1">
          <a:off x="4442460" y="1067562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19</xdr:row>
      <xdr:rowOff>91440</xdr:rowOff>
    </xdr:from>
    <xdr:to>
      <xdr:col>4</xdr:col>
      <xdr:colOff>556260</xdr:colOff>
      <xdr:row>19</xdr:row>
      <xdr:rowOff>91440</xdr:rowOff>
    </xdr:to>
    <xdr:sp macro="" textlink="">
      <xdr:nvSpPr>
        <xdr:cNvPr id="1032" name="Line 8">
          <a:extLst>
            <a:ext uri="{FF2B5EF4-FFF2-40B4-BE49-F238E27FC236}">
              <a16:creationId xmlns:a16="http://schemas.microsoft.com/office/drawing/2014/main" id="{A1B78782-2E70-707B-A7EE-3F19D4323DF2}"/>
            </a:ext>
          </a:extLst>
        </xdr:cNvPr>
        <xdr:cNvSpPr>
          <a:spLocks noChangeShapeType="1"/>
        </xdr:cNvSpPr>
      </xdr:nvSpPr>
      <xdr:spPr bwMode="auto">
        <a:xfrm>
          <a:off x="3246120" y="3878580"/>
          <a:ext cx="8991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99060</xdr:colOff>
      <xdr:row>20</xdr:row>
      <xdr:rowOff>91440</xdr:rowOff>
    </xdr:from>
    <xdr:to>
      <xdr:col>9</xdr:col>
      <xdr:colOff>121920</xdr:colOff>
      <xdr:row>20</xdr:row>
      <xdr:rowOff>91440</xdr:rowOff>
    </xdr:to>
    <xdr:sp macro="" textlink="">
      <xdr:nvSpPr>
        <xdr:cNvPr id="1033" name="Line 9">
          <a:extLst>
            <a:ext uri="{FF2B5EF4-FFF2-40B4-BE49-F238E27FC236}">
              <a16:creationId xmlns:a16="http://schemas.microsoft.com/office/drawing/2014/main" id="{334BA792-52AC-F0E4-38CE-953E4547B780}"/>
            </a:ext>
          </a:extLst>
        </xdr:cNvPr>
        <xdr:cNvSpPr>
          <a:spLocks noChangeShapeType="1"/>
        </xdr:cNvSpPr>
      </xdr:nvSpPr>
      <xdr:spPr bwMode="auto">
        <a:xfrm>
          <a:off x="3451860" y="4076700"/>
          <a:ext cx="2202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114300</xdr:colOff>
      <xdr:row>27</xdr:row>
      <xdr:rowOff>91440</xdr:rowOff>
    </xdr:from>
    <xdr:to>
      <xdr:col>6</xdr:col>
      <xdr:colOff>274320</xdr:colOff>
      <xdr:row>27</xdr:row>
      <xdr:rowOff>91440</xdr:rowOff>
    </xdr:to>
    <xdr:sp macro="" textlink="">
      <xdr:nvSpPr>
        <xdr:cNvPr id="1034" name="Line 10">
          <a:extLst>
            <a:ext uri="{FF2B5EF4-FFF2-40B4-BE49-F238E27FC236}">
              <a16:creationId xmlns:a16="http://schemas.microsoft.com/office/drawing/2014/main" id="{A10FF535-92B0-459D-6DC9-CD2AAF811887}"/>
            </a:ext>
          </a:extLst>
        </xdr:cNvPr>
        <xdr:cNvSpPr>
          <a:spLocks noChangeShapeType="1"/>
        </xdr:cNvSpPr>
      </xdr:nvSpPr>
      <xdr:spPr bwMode="auto">
        <a:xfrm>
          <a:off x="4419600" y="546354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487680</xdr:colOff>
      <xdr:row>37</xdr:row>
      <xdr:rowOff>106680</xdr:rowOff>
    </xdr:from>
    <xdr:to>
      <xdr:col>6</xdr:col>
      <xdr:colOff>236220</xdr:colOff>
      <xdr:row>37</xdr:row>
      <xdr:rowOff>106680</xdr:rowOff>
    </xdr:to>
    <xdr:sp macro="" textlink="">
      <xdr:nvSpPr>
        <xdr:cNvPr id="1036" name="Line 12">
          <a:extLst>
            <a:ext uri="{FF2B5EF4-FFF2-40B4-BE49-F238E27FC236}">
              <a16:creationId xmlns:a16="http://schemas.microsoft.com/office/drawing/2014/main" id="{B79404C7-FF2C-2902-2F19-8B2B720AEE9A}"/>
            </a:ext>
          </a:extLst>
        </xdr:cNvPr>
        <xdr:cNvSpPr>
          <a:spLocks noChangeShapeType="1"/>
        </xdr:cNvSpPr>
      </xdr:nvSpPr>
      <xdr:spPr bwMode="auto">
        <a:xfrm>
          <a:off x="3230880" y="7360920"/>
          <a:ext cx="1447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xdr:colOff>
      <xdr:row>38</xdr:row>
      <xdr:rowOff>106680</xdr:rowOff>
    </xdr:from>
    <xdr:to>
      <xdr:col>9</xdr:col>
      <xdr:colOff>228600</xdr:colOff>
      <xdr:row>38</xdr:row>
      <xdr:rowOff>106680</xdr:rowOff>
    </xdr:to>
    <xdr:sp macro="" textlink="">
      <xdr:nvSpPr>
        <xdr:cNvPr id="1037" name="Line 13">
          <a:extLst>
            <a:ext uri="{FF2B5EF4-FFF2-40B4-BE49-F238E27FC236}">
              <a16:creationId xmlns:a16="http://schemas.microsoft.com/office/drawing/2014/main" id="{C7B120DF-88DC-D780-D219-0154F9FB0C36}"/>
            </a:ext>
          </a:extLst>
        </xdr:cNvPr>
        <xdr:cNvSpPr>
          <a:spLocks noChangeShapeType="1"/>
        </xdr:cNvSpPr>
      </xdr:nvSpPr>
      <xdr:spPr bwMode="auto">
        <a:xfrm>
          <a:off x="3383280" y="7559040"/>
          <a:ext cx="23774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91440</xdr:colOff>
      <xdr:row>46</xdr:row>
      <xdr:rowOff>106680</xdr:rowOff>
    </xdr:from>
    <xdr:to>
      <xdr:col>6</xdr:col>
      <xdr:colOff>236220</xdr:colOff>
      <xdr:row>46</xdr:row>
      <xdr:rowOff>106680</xdr:rowOff>
    </xdr:to>
    <xdr:sp macro="" textlink="">
      <xdr:nvSpPr>
        <xdr:cNvPr id="1039" name="Line 15">
          <a:extLst>
            <a:ext uri="{FF2B5EF4-FFF2-40B4-BE49-F238E27FC236}">
              <a16:creationId xmlns:a16="http://schemas.microsoft.com/office/drawing/2014/main" id="{58FFA751-BE83-5E2D-8149-7DD169007FF3}"/>
            </a:ext>
          </a:extLst>
        </xdr:cNvPr>
        <xdr:cNvSpPr>
          <a:spLocks noChangeShapeType="1"/>
        </xdr:cNvSpPr>
      </xdr:nvSpPr>
      <xdr:spPr bwMode="auto">
        <a:xfrm>
          <a:off x="3680460" y="9144000"/>
          <a:ext cx="9982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xdr:colOff>
      <xdr:row>47</xdr:row>
      <xdr:rowOff>121920</xdr:rowOff>
    </xdr:from>
    <xdr:to>
      <xdr:col>9</xdr:col>
      <xdr:colOff>99060</xdr:colOff>
      <xdr:row>47</xdr:row>
      <xdr:rowOff>121920</xdr:rowOff>
    </xdr:to>
    <xdr:sp macro="" textlink="">
      <xdr:nvSpPr>
        <xdr:cNvPr id="1041" name="Line 17">
          <a:extLst>
            <a:ext uri="{FF2B5EF4-FFF2-40B4-BE49-F238E27FC236}">
              <a16:creationId xmlns:a16="http://schemas.microsoft.com/office/drawing/2014/main" id="{944412EE-94C8-514F-F95D-5FFCA09B4148}"/>
            </a:ext>
          </a:extLst>
        </xdr:cNvPr>
        <xdr:cNvSpPr>
          <a:spLocks noChangeShapeType="1"/>
        </xdr:cNvSpPr>
      </xdr:nvSpPr>
      <xdr:spPr bwMode="auto">
        <a:xfrm>
          <a:off x="3421380" y="9357360"/>
          <a:ext cx="2209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38100</xdr:colOff>
      <xdr:row>28</xdr:row>
      <xdr:rowOff>106680</xdr:rowOff>
    </xdr:from>
    <xdr:to>
      <xdr:col>9</xdr:col>
      <xdr:colOff>106680</xdr:colOff>
      <xdr:row>28</xdr:row>
      <xdr:rowOff>106680</xdr:rowOff>
    </xdr:to>
    <xdr:sp macro="" textlink="">
      <xdr:nvSpPr>
        <xdr:cNvPr id="1042" name="Line 18">
          <a:extLst>
            <a:ext uri="{FF2B5EF4-FFF2-40B4-BE49-F238E27FC236}">
              <a16:creationId xmlns:a16="http://schemas.microsoft.com/office/drawing/2014/main" id="{F5108BF1-D958-0E6B-EE92-FC99DA13398C}"/>
            </a:ext>
          </a:extLst>
        </xdr:cNvPr>
        <xdr:cNvSpPr>
          <a:spLocks noChangeShapeType="1"/>
        </xdr:cNvSpPr>
      </xdr:nvSpPr>
      <xdr:spPr bwMode="auto">
        <a:xfrm>
          <a:off x="4343400" y="5676900"/>
          <a:ext cx="1295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80000" mc:Ignorable="a14" a14:legacySpreadsheetColorIndex="8"/>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80000" mc:Ignorable="a14" a14:legacySpreadsheetColorIndex="8"/>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28"/>
  <sheetViews>
    <sheetView tabSelected="1" workbookViewId="0"/>
  </sheetViews>
  <sheetFormatPr defaultColWidth="9.109375" defaultRowHeight="13.2" x14ac:dyDescent="0.25"/>
  <cols>
    <col min="1" max="1" width="9.109375" style="25"/>
    <col min="2" max="2" width="9.33203125" style="25" customWidth="1"/>
    <col min="3" max="3" width="3.88671875" style="25" customWidth="1"/>
    <col min="4" max="11" width="9.109375" style="25"/>
    <col min="12" max="12" width="7.109375" style="25" customWidth="1"/>
    <col min="13" max="13" width="6.109375" style="25" customWidth="1"/>
    <col min="14" max="16384" width="9.109375" style="25"/>
  </cols>
  <sheetData>
    <row r="1" spans="3:13" ht="5.25" customHeight="1" x14ac:dyDescent="0.25"/>
    <row r="2" spans="3:13" ht="3.75" customHeight="1" x14ac:dyDescent="0.25"/>
    <row r="3" spans="3:13" x14ac:dyDescent="0.25">
      <c r="D3" s="26"/>
      <c r="E3" s="26"/>
      <c r="F3" s="26"/>
      <c r="G3" s="26"/>
      <c r="H3" s="26"/>
      <c r="I3" s="26"/>
      <c r="J3" s="26"/>
      <c r="K3" s="26"/>
      <c r="L3" s="26"/>
    </row>
    <row r="4" spans="3:13" x14ac:dyDescent="0.25">
      <c r="D4" s="26"/>
      <c r="E4" s="26"/>
      <c r="F4" s="69" t="s">
        <v>31</v>
      </c>
      <c r="G4" s="69"/>
      <c r="H4" s="69"/>
      <c r="I4" s="69"/>
      <c r="J4" s="69"/>
      <c r="K4" s="26"/>
      <c r="L4" s="26"/>
    </row>
    <row r="5" spans="3:13" ht="12.75" customHeight="1" x14ac:dyDescent="0.25">
      <c r="D5" s="26"/>
      <c r="E5" s="26"/>
      <c r="F5" s="69"/>
      <c r="G5" s="69"/>
      <c r="H5" s="69"/>
      <c r="I5" s="69"/>
      <c r="J5" s="69"/>
      <c r="K5" s="26"/>
      <c r="L5" s="26"/>
    </row>
    <row r="6" spans="3:13" ht="12.75" customHeight="1" x14ac:dyDescent="0.25">
      <c r="D6" s="26"/>
      <c r="E6" s="26"/>
      <c r="F6" s="69"/>
      <c r="G6" s="69"/>
      <c r="H6" s="69"/>
      <c r="I6" s="69"/>
      <c r="J6" s="69"/>
      <c r="K6" s="26"/>
      <c r="L6" s="26"/>
    </row>
    <row r="7" spans="3:13" ht="12.75" customHeight="1" x14ac:dyDescent="0.25">
      <c r="D7" s="26"/>
      <c r="E7" s="26"/>
      <c r="F7" s="69"/>
      <c r="G7" s="69"/>
      <c r="H7" s="69"/>
      <c r="I7" s="69"/>
      <c r="J7" s="69"/>
      <c r="K7" s="26"/>
      <c r="L7" s="26"/>
    </row>
    <row r="8" spans="3:13" x14ac:dyDescent="0.25">
      <c r="D8" s="26"/>
      <c r="E8" s="26"/>
      <c r="F8" s="26"/>
      <c r="G8" s="26"/>
      <c r="H8" s="26"/>
      <c r="I8" s="26"/>
      <c r="J8" s="26"/>
      <c r="K8" s="26"/>
      <c r="L8" s="26"/>
    </row>
    <row r="9" spans="3:13" x14ac:dyDescent="0.25">
      <c r="D9" s="26"/>
      <c r="E9" s="26"/>
      <c r="F9" s="26"/>
      <c r="G9" s="26"/>
      <c r="H9" s="26"/>
      <c r="I9" s="26"/>
      <c r="J9" s="26"/>
      <c r="K9" s="26"/>
      <c r="L9" s="26"/>
    </row>
    <row r="10" spans="3:13" ht="7.5" customHeight="1" x14ac:dyDescent="0.25"/>
    <row r="11" spans="3:13" x14ac:dyDescent="0.25">
      <c r="C11" s="53"/>
      <c r="D11" s="68" t="s">
        <v>46</v>
      </c>
      <c r="E11" s="68"/>
      <c r="F11" s="68"/>
      <c r="G11" s="68"/>
      <c r="H11" s="68"/>
      <c r="I11" s="68"/>
      <c r="J11" s="68"/>
      <c r="K11" s="68"/>
      <c r="L11" s="68"/>
      <c r="M11" s="68"/>
    </row>
    <row r="12" spans="3:13" x14ac:dyDescent="0.25">
      <c r="C12" s="53"/>
      <c r="D12" s="68" t="s">
        <v>47</v>
      </c>
      <c r="E12" s="68"/>
      <c r="F12" s="68"/>
      <c r="G12" s="68"/>
      <c r="H12" s="68"/>
      <c r="I12" s="68"/>
      <c r="J12" s="68"/>
      <c r="K12" s="68"/>
      <c r="L12" s="68"/>
      <c r="M12" s="68"/>
    </row>
    <row r="13" spans="3:13" ht="25.5" customHeight="1" x14ac:dyDescent="0.25">
      <c r="C13" s="53"/>
      <c r="D13" s="67" t="s">
        <v>48</v>
      </c>
      <c r="E13" s="67"/>
      <c r="F13" s="67"/>
      <c r="G13" s="67"/>
      <c r="H13" s="67"/>
      <c r="I13" s="67"/>
      <c r="J13" s="67"/>
      <c r="K13" s="67"/>
      <c r="L13" s="67"/>
      <c r="M13" s="67"/>
    </row>
    <row r="14" spans="3:13" x14ac:dyDescent="0.25">
      <c r="C14" s="53"/>
      <c r="D14" s="68" t="s">
        <v>49</v>
      </c>
      <c r="E14" s="68"/>
      <c r="F14" s="68"/>
      <c r="G14" s="68"/>
      <c r="H14" s="68"/>
      <c r="I14" s="68"/>
      <c r="J14" s="68"/>
      <c r="K14" s="68"/>
      <c r="L14" s="68"/>
      <c r="M14" s="68"/>
    </row>
    <row r="15" spans="3:13" x14ac:dyDescent="0.25">
      <c r="C15" s="53"/>
      <c r="D15" s="68" t="s">
        <v>50</v>
      </c>
      <c r="E15" s="68"/>
      <c r="F15" s="68"/>
      <c r="G15" s="68"/>
      <c r="H15" s="68"/>
      <c r="I15" s="68"/>
      <c r="J15" s="68"/>
      <c r="K15" s="68"/>
      <c r="L15" s="68"/>
      <c r="M15" s="68"/>
    </row>
    <row r="16" spans="3:13" x14ac:dyDescent="0.25">
      <c r="C16" s="53"/>
      <c r="D16" s="68" t="s">
        <v>51</v>
      </c>
      <c r="E16" s="68"/>
      <c r="F16" s="68"/>
      <c r="G16" s="68"/>
      <c r="H16" s="68"/>
      <c r="I16" s="68"/>
      <c r="J16" s="68"/>
      <c r="K16" s="68"/>
      <c r="L16" s="68"/>
      <c r="M16" s="68"/>
    </row>
    <row r="17" spans="3:13" ht="26.25" customHeight="1" x14ac:dyDescent="0.25">
      <c r="C17" s="53"/>
      <c r="D17" s="67" t="s">
        <v>52</v>
      </c>
      <c r="E17" s="67"/>
      <c r="F17" s="67"/>
      <c r="G17" s="67"/>
      <c r="H17" s="67"/>
      <c r="I17" s="67"/>
      <c r="J17" s="67"/>
      <c r="K17" s="67"/>
      <c r="L17" s="67"/>
      <c r="M17" s="67"/>
    </row>
    <row r="18" spans="3:13" x14ac:dyDescent="0.25">
      <c r="C18" s="53"/>
      <c r="D18" s="60" t="s">
        <v>53</v>
      </c>
      <c r="E18" s="53"/>
      <c r="F18" s="53"/>
      <c r="G18" s="53"/>
      <c r="H18" s="53"/>
      <c r="I18" s="53"/>
      <c r="J18" s="53"/>
      <c r="K18" s="53"/>
      <c r="L18" s="53"/>
      <c r="M18" s="53"/>
    </row>
    <row r="19" spans="3:13" ht="36.75" customHeight="1" x14ac:dyDescent="0.25">
      <c r="C19" s="53"/>
      <c r="D19" s="67" t="s">
        <v>54</v>
      </c>
      <c r="E19" s="67"/>
      <c r="F19" s="67"/>
      <c r="G19" s="67"/>
      <c r="H19" s="67"/>
      <c r="I19" s="67"/>
      <c r="J19" s="67"/>
      <c r="K19" s="67"/>
      <c r="L19" s="67"/>
      <c r="M19" s="67"/>
    </row>
    <row r="20" spans="3:13" ht="25.5" customHeight="1" x14ac:dyDescent="0.25">
      <c r="C20" s="53"/>
      <c r="D20" s="67" t="s">
        <v>55</v>
      </c>
      <c r="E20" s="67"/>
      <c r="F20" s="67"/>
      <c r="G20" s="67"/>
      <c r="H20" s="67"/>
      <c r="I20" s="67"/>
      <c r="J20" s="67"/>
      <c r="K20" s="67"/>
      <c r="L20" s="67"/>
      <c r="M20" s="67"/>
    </row>
    <row r="21" spans="3:13" ht="25.5" customHeight="1" x14ac:dyDescent="0.25">
      <c r="C21" s="53"/>
      <c r="D21" s="67" t="s">
        <v>66</v>
      </c>
      <c r="E21" s="67"/>
      <c r="F21" s="67"/>
      <c r="G21" s="67"/>
      <c r="H21" s="67"/>
      <c r="I21" s="67"/>
      <c r="J21" s="67"/>
      <c r="K21" s="67"/>
      <c r="L21" s="67"/>
      <c r="M21" s="67"/>
    </row>
    <row r="22" spans="3:13" ht="6.75" customHeight="1" x14ac:dyDescent="0.25">
      <c r="D22" s="62"/>
      <c r="E22" s="62"/>
      <c r="F22" s="62"/>
      <c r="G22" s="62"/>
      <c r="H22" s="62"/>
      <c r="I22" s="62"/>
      <c r="J22" s="62"/>
      <c r="K22" s="62"/>
      <c r="L22" s="62"/>
      <c r="M22" s="62"/>
    </row>
    <row r="23" spans="3:13" ht="27" customHeight="1" x14ac:dyDescent="0.25">
      <c r="C23" s="53"/>
      <c r="D23" s="67" t="s">
        <v>64</v>
      </c>
      <c r="E23" s="67"/>
      <c r="F23" s="67"/>
      <c r="G23" s="67"/>
      <c r="H23" s="67"/>
      <c r="I23" s="67"/>
      <c r="J23" s="67"/>
      <c r="K23" s="67"/>
      <c r="L23" s="67"/>
      <c r="M23" s="67"/>
    </row>
    <row r="24" spans="3:13" ht="6" customHeight="1" x14ac:dyDescent="0.25"/>
    <row r="25" spans="3:13" ht="12.75" customHeight="1" x14ac:dyDescent="0.25">
      <c r="C25" s="66" t="s">
        <v>56</v>
      </c>
      <c r="D25" s="66"/>
      <c r="E25" s="66"/>
      <c r="F25" s="66"/>
      <c r="G25" s="66"/>
      <c r="H25" s="66"/>
      <c r="I25" s="66"/>
      <c r="J25" s="66"/>
      <c r="K25" s="66"/>
      <c r="L25" s="66"/>
      <c r="M25" s="66"/>
    </row>
    <row r="26" spans="3:13" x14ac:dyDescent="0.25">
      <c r="C26" s="66"/>
      <c r="D26" s="66"/>
      <c r="E26" s="66"/>
      <c r="F26" s="66"/>
      <c r="G26" s="66"/>
      <c r="H26" s="66"/>
      <c r="I26" s="66"/>
      <c r="J26" s="66"/>
      <c r="K26" s="66"/>
      <c r="L26" s="66"/>
      <c r="M26" s="66"/>
    </row>
    <row r="27" spans="3:13" x14ac:dyDescent="0.25">
      <c r="C27" s="66"/>
      <c r="D27" s="66"/>
      <c r="E27" s="66"/>
      <c r="F27" s="66"/>
      <c r="G27" s="66"/>
      <c r="H27" s="66"/>
      <c r="I27" s="66"/>
      <c r="J27" s="66"/>
      <c r="K27" s="66"/>
      <c r="L27" s="66"/>
      <c r="M27" s="66"/>
    </row>
    <row r="28" spans="3:13" x14ac:dyDescent="0.25">
      <c r="C28" s="66"/>
      <c r="D28" s="66"/>
      <c r="E28" s="66"/>
      <c r="F28" s="66"/>
      <c r="G28" s="66"/>
      <c r="H28" s="66"/>
      <c r="I28" s="66"/>
      <c r="J28" s="66"/>
      <c r="K28" s="66"/>
      <c r="L28" s="66"/>
      <c r="M28" s="66"/>
    </row>
  </sheetData>
  <sheetProtection password="9662" sheet="1" objects="1" scenarios="1"/>
  <mergeCells count="13">
    <mergeCell ref="D19:M19"/>
    <mergeCell ref="D23:M23"/>
    <mergeCell ref="F4:J7"/>
    <mergeCell ref="C25:M28"/>
    <mergeCell ref="D20:M20"/>
    <mergeCell ref="D11:M11"/>
    <mergeCell ref="D12:M12"/>
    <mergeCell ref="D13:M13"/>
    <mergeCell ref="D14:M14"/>
    <mergeCell ref="D15:M15"/>
    <mergeCell ref="D21:M21"/>
    <mergeCell ref="D16:M16"/>
    <mergeCell ref="D17:M17"/>
  </mergeCells>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56"/>
  <sheetViews>
    <sheetView showGridLines="0" zoomScaleNormal="100" workbookViewId="0">
      <selection activeCell="B11" sqref="B11"/>
    </sheetView>
  </sheetViews>
  <sheetFormatPr defaultRowHeight="13.2" x14ac:dyDescent="0.25"/>
  <cols>
    <col min="1" max="1" width="14.109375" bestFit="1" customWidth="1"/>
    <col min="2" max="2" width="25.88671875" customWidth="1"/>
    <col min="4" max="4" width="3.44140625" customWidth="1"/>
    <col min="5" max="5" width="10.44140625" bestFit="1" customWidth="1"/>
    <col min="6" max="6" width="2" customWidth="1"/>
    <col min="7" max="7" width="5.33203125" customWidth="1"/>
    <col min="8" max="8" width="7.5546875" customWidth="1"/>
    <col min="9" max="9" width="3" customWidth="1"/>
    <col min="10" max="10" width="3.44140625" customWidth="1"/>
    <col min="11" max="11" width="7.44140625" customWidth="1"/>
    <col min="12" max="12" width="2.88671875" customWidth="1"/>
    <col min="13" max="13" width="6.5546875" customWidth="1"/>
    <col min="14" max="14" width="6.88671875" customWidth="1"/>
    <col min="15" max="15" width="3.88671875" customWidth="1"/>
    <col min="16" max="16" width="11.33203125" customWidth="1"/>
  </cols>
  <sheetData>
    <row r="1" spans="1:18" s="14" customFormat="1" ht="20.399999999999999" x14ac:dyDescent="0.35">
      <c r="B1" s="77" t="s">
        <v>33</v>
      </c>
      <c r="C1" s="77"/>
      <c r="D1" s="77"/>
      <c r="E1" s="77"/>
      <c r="F1" s="77"/>
      <c r="G1" s="77"/>
      <c r="H1" s="77"/>
      <c r="I1" s="77"/>
      <c r="J1" s="77"/>
      <c r="K1" s="77"/>
      <c r="L1" s="46"/>
    </row>
    <row r="2" spans="1:18" s="14" customFormat="1" ht="12" customHeight="1" x14ac:dyDescent="0.35">
      <c r="B2" s="46"/>
      <c r="C2" s="46"/>
      <c r="D2" s="46"/>
      <c r="E2" s="46"/>
      <c r="F2" s="46"/>
      <c r="G2" s="46"/>
      <c r="H2" s="46"/>
      <c r="I2" s="46"/>
      <c r="J2" s="46"/>
      <c r="K2" s="46"/>
      <c r="L2" s="46"/>
    </row>
    <row r="3" spans="1:18" s="8" customFormat="1" ht="18.75" customHeight="1" thickBot="1" x14ac:dyDescent="0.4">
      <c r="A3" s="54" t="s">
        <v>36</v>
      </c>
      <c r="B3" s="63"/>
      <c r="C3" s="8" t="s">
        <v>37</v>
      </c>
      <c r="D3" s="83"/>
      <c r="E3" s="83"/>
      <c r="G3" s="8" t="s">
        <v>38</v>
      </c>
      <c r="H3" s="83"/>
      <c r="I3" s="83"/>
    </row>
    <row r="5" spans="1:18" s="1" customFormat="1" ht="15.9" customHeight="1" thickBot="1" x14ac:dyDescent="0.35">
      <c r="A5" s="3"/>
      <c r="B5" s="42" t="s">
        <v>3</v>
      </c>
      <c r="C5" s="79" t="s">
        <v>1</v>
      </c>
      <c r="D5" s="79"/>
      <c r="E5" s="42" t="s">
        <v>2</v>
      </c>
    </row>
    <row r="6" spans="1:18" s="1" customFormat="1" ht="15.9" customHeight="1" thickTop="1" x14ac:dyDescent="0.3">
      <c r="A6" s="43" t="s">
        <v>16</v>
      </c>
      <c r="B6" s="22" t="s">
        <v>57</v>
      </c>
      <c r="C6" s="78"/>
      <c r="D6" s="78"/>
      <c r="E6" s="56">
        <f t="shared" ref="E6:E16" si="0">IF(C6="", 0, VLOOKUP(C6, GCSE, 2, FALSE))</f>
        <v>0</v>
      </c>
      <c r="G6" s="27"/>
      <c r="H6" s="28"/>
      <c r="I6" s="29" t="s">
        <v>5</v>
      </c>
      <c r="J6" s="30"/>
    </row>
    <row r="7" spans="1:18" s="1" customFormat="1" ht="15.9" customHeight="1" x14ac:dyDescent="0.3">
      <c r="B7" s="22" t="s">
        <v>58</v>
      </c>
      <c r="C7" s="78"/>
      <c r="D7" s="78"/>
      <c r="E7" s="56">
        <f t="shared" si="0"/>
        <v>0</v>
      </c>
      <c r="G7" s="31"/>
      <c r="H7" s="19"/>
      <c r="I7" s="24" t="s">
        <v>7</v>
      </c>
      <c r="J7" s="32">
        <v>8</v>
      </c>
    </row>
    <row r="8" spans="1:18" s="1" customFormat="1" ht="15.9" customHeight="1" x14ac:dyDescent="0.3">
      <c r="A8" s="3"/>
      <c r="B8" s="22" t="s">
        <v>59</v>
      </c>
      <c r="C8" s="78"/>
      <c r="D8" s="78"/>
      <c r="E8" s="56">
        <f>IF(C8="", 0, VLOOKUP(C8, GCSE, 2, FALSE))</f>
        <v>0</v>
      </c>
      <c r="G8" s="31"/>
      <c r="H8" s="19"/>
      <c r="I8" s="24" t="s">
        <v>6</v>
      </c>
      <c r="J8" s="32">
        <v>7</v>
      </c>
      <c r="P8" s="21"/>
      <c r="Q8" s="12"/>
      <c r="R8" s="2"/>
    </row>
    <row r="9" spans="1:18" s="1" customFormat="1" ht="15.9" customHeight="1" x14ac:dyDescent="0.3">
      <c r="A9" s="3"/>
      <c r="B9" s="22" t="s">
        <v>60</v>
      </c>
      <c r="C9" s="78"/>
      <c r="D9" s="78"/>
      <c r="E9" s="56">
        <f t="shared" si="0"/>
        <v>0</v>
      </c>
      <c r="F9" s="10"/>
      <c r="G9" s="31"/>
      <c r="H9" s="19"/>
      <c r="I9" s="24" t="s">
        <v>8</v>
      </c>
      <c r="J9" s="32">
        <v>6</v>
      </c>
      <c r="Q9" s="12"/>
    </row>
    <row r="10" spans="1:18" s="1" customFormat="1" ht="15.9" customHeight="1" x14ac:dyDescent="0.3">
      <c r="A10" s="3"/>
      <c r="B10" s="22" t="s">
        <v>61</v>
      </c>
      <c r="C10" s="78"/>
      <c r="D10" s="78"/>
      <c r="E10" s="56">
        <f t="shared" si="0"/>
        <v>0</v>
      </c>
      <c r="G10" s="31"/>
      <c r="H10" s="19"/>
      <c r="I10" s="24" t="s">
        <v>9</v>
      </c>
      <c r="J10" s="32">
        <v>5</v>
      </c>
      <c r="Q10" s="10"/>
    </row>
    <row r="11" spans="1:18" s="1" customFormat="1" ht="15.9" customHeight="1" x14ac:dyDescent="0.35">
      <c r="A11" s="3"/>
      <c r="B11" s="23"/>
      <c r="C11" s="78"/>
      <c r="D11" s="78"/>
      <c r="E11" s="56">
        <f t="shared" si="0"/>
        <v>0</v>
      </c>
      <c r="F11" s="8"/>
      <c r="G11" s="31"/>
      <c r="H11" s="19"/>
      <c r="I11" s="24" t="s">
        <v>10</v>
      </c>
      <c r="J11" s="32">
        <v>4</v>
      </c>
    </row>
    <row r="12" spans="1:18" s="1" customFormat="1" ht="15.9" customHeight="1" x14ac:dyDescent="0.35">
      <c r="A12" s="3"/>
      <c r="B12" s="22"/>
      <c r="C12" s="78"/>
      <c r="D12" s="78"/>
      <c r="E12" s="56">
        <f t="shared" si="0"/>
        <v>0</v>
      </c>
      <c r="F12" s="8"/>
      <c r="G12" s="31"/>
      <c r="H12" s="19"/>
      <c r="I12" s="24" t="s">
        <v>11</v>
      </c>
      <c r="J12" s="32">
        <v>3</v>
      </c>
    </row>
    <row r="13" spans="1:18" s="1" customFormat="1" ht="15.9" customHeight="1" x14ac:dyDescent="0.35">
      <c r="A13" s="3"/>
      <c r="B13" s="22"/>
      <c r="C13" s="78"/>
      <c r="D13" s="78"/>
      <c r="E13" s="56">
        <f t="shared" si="0"/>
        <v>0</v>
      </c>
      <c r="F13" s="8"/>
      <c r="G13" s="31"/>
      <c r="H13" s="19"/>
      <c r="I13" s="24" t="s">
        <v>12</v>
      </c>
      <c r="J13" s="32">
        <v>2</v>
      </c>
    </row>
    <row r="14" spans="1:18" s="1" customFormat="1" ht="15.9" customHeight="1" x14ac:dyDescent="0.35">
      <c r="A14" s="3"/>
      <c r="B14" s="22"/>
      <c r="C14" s="78"/>
      <c r="D14" s="78"/>
      <c r="E14" s="56">
        <f t="shared" si="0"/>
        <v>0</v>
      </c>
      <c r="F14" s="8"/>
      <c r="G14" s="31"/>
      <c r="H14" s="19"/>
      <c r="I14" s="24" t="s">
        <v>13</v>
      </c>
      <c r="J14" s="32">
        <v>1</v>
      </c>
    </row>
    <row r="15" spans="1:18" s="1" customFormat="1" ht="15.9" customHeight="1" thickBot="1" x14ac:dyDescent="0.4">
      <c r="A15" s="3"/>
      <c r="B15" s="22"/>
      <c r="C15" s="78"/>
      <c r="D15" s="78"/>
      <c r="E15" s="56">
        <f t="shared" si="0"/>
        <v>0</v>
      </c>
      <c r="F15" s="8"/>
      <c r="G15" s="33"/>
      <c r="H15" s="35"/>
      <c r="I15" s="35" t="s">
        <v>65</v>
      </c>
      <c r="J15" s="36">
        <v>0</v>
      </c>
    </row>
    <row r="16" spans="1:18" s="1" customFormat="1" ht="15.9" customHeight="1" thickTop="1" x14ac:dyDescent="0.35">
      <c r="A16" s="3"/>
      <c r="B16" s="22"/>
      <c r="C16" s="75"/>
      <c r="D16" s="76"/>
      <c r="E16" s="56">
        <f t="shared" si="0"/>
        <v>0</v>
      </c>
      <c r="F16" s="8"/>
    </row>
    <row r="17" spans="1:16" s="1" customFormat="1" ht="15.9" customHeight="1" x14ac:dyDescent="0.35">
      <c r="A17" s="3"/>
      <c r="B17" s="22"/>
      <c r="C17" s="75"/>
      <c r="D17" s="76"/>
      <c r="E17" s="56">
        <f>IF(C17="", 0, VLOOKUP(C17, GCSE, 2, FALSE))</f>
        <v>0</v>
      </c>
      <c r="F17" s="8"/>
    </row>
    <row r="18" spans="1:16" s="1" customFormat="1" ht="15.9" customHeight="1" x14ac:dyDescent="0.35">
      <c r="A18" s="3"/>
      <c r="B18" s="22"/>
      <c r="C18" s="75"/>
      <c r="D18" s="76"/>
      <c r="E18" s="56">
        <f>IF(C18="", 0, VLOOKUP(C18, GCSE, 2, FALSE))</f>
        <v>0</v>
      </c>
      <c r="F18" s="8"/>
    </row>
    <row r="19" spans="1:16" s="1" customFormat="1" ht="15.9" customHeight="1" x14ac:dyDescent="0.35">
      <c r="A19" s="3"/>
      <c r="B19" s="47"/>
      <c r="C19" s="48"/>
      <c r="D19" s="48"/>
      <c r="E19" s="49"/>
      <c r="F19" s="8"/>
    </row>
    <row r="20" spans="1:16" s="1" customFormat="1" ht="15.9" customHeight="1" x14ac:dyDescent="0.3">
      <c r="B20" s="50" t="s">
        <v>26</v>
      </c>
      <c r="E20" s="15"/>
      <c r="G20" s="18"/>
      <c r="H20" s="57">
        <f>13-(COUNTIF(C6:C18, ""))</f>
        <v>0</v>
      </c>
      <c r="J20" s="16"/>
    </row>
    <row r="21" spans="1:16" s="1" customFormat="1" ht="15.9" customHeight="1" x14ac:dyDescent="0.35">
      <c r="C21" s="7" t="s">
        <v>28</v>
      </c>
      <c r="D21" s="8"/>
      <c r="K21" s="57">
        <f>SUM(E6:E17)</f>
        <v>0</v>
      </c>
      <c r="L21" s="61"/>
      <c r="M21" s="17"/>
    </row>
    <row r="22" spans="1:16" s="1" customFormat="1" ht="15.9" customHeight="1" x14ac:dyDescent="0.35">
      <c r="A22" s="3"/>
      <c r="B22" s="6"/>
      <c r="C22" s="82"/>
      <c r="D22" s="82"/>
      <c r="E22" s="6"/>
      <c r="F22" s="8"/>
      <c r="N22" s="19"/>
      <c r="P22" s="19"/>
    </row>
    <row r="23" spans="1:16" s="1" customFormat="1" ht="15.9" customHeight="1" x14ac:dyDescent="0.35">
      <c r="A23" s="44" t="s">
        <v>23</v>
      </c>
      <c r="B23" s="42" t="s">
        <v>3</v>
      </c>
      <c r="C23" s="79" t="s">
        <v>1</v>
      </c>
      <c r="D23" s="79"/>
      <c r="E23" s="42" t="s">
        <v>2</v>
      </c>
      <c r="F23" s="8"/>
      <c r="G23" s="11" t="s">
        <v>21</v>
      </c>
      <c r="H23" s="11"/>
      <c r="I23" s="11"/>
      <c r="N23" s="19"/>
      <c r="P23" s="19"/>
    </row>
    <row r="24" spans="1:16" s="1" customFormat="1" ht="15.9" customHeight="1" x14ac:dyDescent="0.35">
      <c r="A24" s="43" t="s">
        <v>24</v>
      </c>
      <c r="B24" s="22"/>
      <c r="C24" s="78"/>
      <c r="D24" s="78"/>
      <c r="E24" s="56">
        <f>IF(C24="", 0, VLOOKUP(C24, GCSE, 2, FALSE))*0.5</f>
        <v>0</v>
      </c>
      <c r="F24" s="8"/>
      <c r="G24" s="11" t="s">
        <v>20</v>
      </c>
      <c r="H24" s="11"/>
      <c r="I24" s="11"/>
      <c r="N24" s="19"/>
      <c r="P24" s="19"/>
    </row>
    <row r="25" spans="1:16" s="1" customFormat="1" ht="15.9" customHeight="1" x14ac:dyDescent="0.3">
      <c r="A25" s="43" t="s">
        <v>25</v>
      </c>
      <c r="B25" s="22"/>
      <c r="C25" s="78"/>
      <c r="D25" s="78"/>
      <c r="E25" s="56">
        <f>IF(C25="", 0, VLOOKUP(C25, GCSE, 2, FALSE))*0.5</f>
        <v>0</v>
      </c>
      <c r="G25" s="10" t="s">
        <v>22</v>
      </c>
      <c r="H25" s="10"/>
      <c r="I25" s="10"/>
      <c r="N25" s="19"/>
      <c r="P25" s="19"/>
    </row>
    <row r="26" spans="1:16" s="1" customFormat="1" ht="15.9" customHeight="1" x14ac:dyDescent="0.3">
      <c r="A26" s="3"/>
      <c r="B26" s="22"/>
      <c r="C26" s="78"/>
      <c r="D26" s="78"/>
      <c r="E26" s="56">
        <f>IF(C26="", 0, VLOOKUP(C26, GCSE, 2, FALSE))*0.5</f>
        <v>0</v>
      </c>
      <c r="N26" s="19"/>
      <c r="P26" s="19"/>
    </row>
    <row r="27" spans="1:16" s="1" customFormat="1" ht="15.9" customHeight="1" x14ac:dyDescent="0.3">
      <c r="A27" s="3"/>
      <c r="B27" s="4"/>
      <c r="C27" s="15"/>
      <c r="D27" s="15"/>
      <c r="E27" s="4"/>
      <c r="N27" s="19"/>
      <c r="P27" s="19"/>
    </row>
    <row r="28" spans="1:16" s="1" customFormat="1" ht="15.9" customHeight="1" x14ac:dyDescent="0.3">
      <c r="A28" s="3"/>
      <c r="B28" s="50" t="s">
        <v>34</v>
      </c>
      <c r="G28" s="15"/>
      <c r="H28" s="13">
        <f>(3-COUNTIF(C24:C26, ""))*0.5</f>
        <v>0</v>
      </c>
      <c r="J28" s="3"/>
      <c r="M28" s="16"/>
      <c r="P28" s="19"/>
    </row>
    <row r="29" spans="1:16" s="1" customFormat="1" ht="15.9" customHeight="1" x14ac:dyDescent="0.35">
      <c r="A29" s="3"/>
      <c r="D29" s="15"/>
      <c r="E29" s="7" t="s">
        <v>29</v>
      </c>
      <c r="F29" s="8"/>
      <c r="K29" s="57">
        <f>SUM(E24:E26)</f>
        <v>0</v>
      </c>
      <c r="L29" s="61"/>
      <c r="N29" s="19"/>
      <c r="O29" s="17"/>
    </row>
    <row r="30" spans="1:16" s="1" customFormat="1" ht="15.9" customHeight="1" thickBot="1" x14ac:dyDescent="0.4">
      <c r="A30" s="3"/>
      <c r="D30" s="15"/>
      <c r="E30" s="7"/>
      <c r="F30" s="8"/>
      <c r="K30" s="61"/>
      <c r="L30" s="61"/>
      <c r="N30" s="19"/>
      <c r="O30" s="17"/>
    </row>
    <row r="31" spans="1:16" s="1" customFormat="1" ht="15.75" customHeight="1" thickTop="1" x14ac:dyDescent="0.3">
      <c r="A31" s="3"/>
      <c r="B31" s="3"/>
      <c r="C31" s="3"/>
      <c r="D31" s="3"/>
      <c r="E31" s="3"/>
      <c r="G31" s="37"/>
      <c r="H31" s="38"/>
      <c r="I31" s="29" t="s">
        <v>5</v>
      </c>
      <c r="J31" s="30"/>
      <c r="N31" s="19"/>
      <c r="P31" s="19"/>
    </row>
    <row r="32" spans="1:16" s="1" customFormat="1" ht="15.9" customHeight="1" x14ac:dyDescent="0.3">
      <c r="A32" s="3"/>
      <c r="B32" s="3"/>
      <c r="C32" s="3"/>
      <c r="D32" s="3"/>
      <c r="E32" s="3"/>
      <c r="G32" s="39"/>
      <c r="H32" s="19"/>
      <c r="I32" s="24" t="s">
        <v>39</v>
      </c>
      <c r="J32" s="32">
        <v>24</v>
      </c>
      <c r="N32" s="19"/>
      <c r="P32" s="19"/>
    </row>
    <row r="33" spans="1:16" s="1" customFormat="1" ht="15.9" customHeight="1" x14ac:dyDescent="0.3">
      <c r="A33" s="3"/>
      <c r="B33" s="42" t="s">
        <v>0</v>
      </c>
      <c r="C33" s="80" t="s">
        <v>1</v>
      </c>
      <c r="D33" s="81"/>
      <c r="E33" s="42" t="s">
        <v>2</v>
      </c>
      <c r="G33" s="39"/>
      <c r="H33" s="55"/>
      <c r="I33" s="24" t="s">
        <v>40</v>
      </c>
      <c r="J33" s="32">
        <v>24</v>
      </c>
      <c r="N33" s="19"/>
      <c r="P33" s="19"/>
    </row>
    <row r="34" spans="1:16" s="1" customFormat="1" ht="15.9" customHeight="1" x14ac:dyDescent="0.3">
      <c r="A34" s="43" t="s">
        <v>17</v>
      </c>
      <c r="B34" s="22"/>
      <c r="C34" s="75"/>
      <c r="D34" s="76"/>
      <c r="E34" s="58">
        <f>IF(C34="", 0, VLOOKUP(C34, GNVQ, 2, FALSE))</f>
        <v>0</v>
      </c>
      <c r="G34" s="65"/>
      <c r="H34" s="64"/>
      <c r="I34" s="24" t="s">
        <v>14</v>
      </c>
      <c r="J34" s="32">
        <v>20</v>
      </c>
      <c r="N34" s="19"/>
      <c r="P34" s="19"/>
    </row>
    <row r="35" spans="1:16" s="1" customFormat="1" ht="15.9" customHeight="1" thickBot="1" x14ac:dyDescent="0.35">
      <c r="A35" s="43" t="s">
        <v>18</v>
      </c>
      <c r="B35" s="22"/>
      <c r="C35" s="75"/>
      <c r="D35" s="76"/>
      <c r="E35" s="58">
        <f>IF(C35="", 0, VLOOKUP(C35, GNVQ, 2, FALSE))</f>
        <v>0</v>
      </c>
      <c r="G35" s="33"/>
      <c r="H35" s="34"/>
      <c r="I35" s="35" t="s">
        <v>65</v>
      </c>
      <c r="J35" s="36">
        <v>0</v>
      </c>
      <c r="N35" s="19"/>
      <c r="P35" s="19"/>
    </row>
    <row r="36" spans="1:16" s="1" customFormat="1" ht="15.9" customHeight="1" thickTop="1" x14ac:dyDescent="0.3">
      <c r="A36" s="3"/>
      <c r="B36" s="22"/>
      <c r="C36" s="75"/>
      <c r="D36" s="76"/>
      <c r="E36" s="58">
        <f>IF(C36="", 0, VLOOKUP(C36, GNVQ, 2, FALSE))</f>
        <v>0</v>
      </c>
      <c r="F36" s="9" t="s">
        <v>41</v>
      </c>
      <c r="H36" s="9"/>
      <c r="I36" s="2"/>
      <c r="N36" s="19"/>
      <c r="P36" s="19"/>
    </row>
    <row r="37" spans="1:16" s="1" customFormat="1" ht="8.25" customHeight="1" x14ac:dyDescent="0.3">
      <c r="A37" s="3"/>
      <c r="B37" s="4"/>
      <c r="C37" s="4"/>
      <c r="D37" s="4"/>
      <c r="E37" s="4"/>
      <c r="N37" s="19"/>
      <c r="P37" s="19"/>
    </row>
    <row r="38" spans="1:16" s="1" customFormat="1" ht="15.75" customHeight="1" x14ac:dyDescent="0.3">
      <c r="A38" s="3"/>
      <c r="B38" s="50" t="s">
        <v>44</v>
      </c>
      <c r="G38" s="15"/>
      <c r="H38" s="57">
        <f>(3-COUNTIF(C34:C36, ""))*4</f>
        <v>0</v>
      </c>
      <c r="I38" s="18"/>
      <c r="J38" s="3"/>
      <c r="M38" s="16"/>
      <c r="P38" s="19"/>
    </row>
    <row r="39" spans="1:16" s="1" customFormat="1" ht="15.75" customHeight="1" thickBot="1" x14ac:dyDescent="0.4">
      <c r="A39" s="3"/>
      <c r="B39" s="4"/>
      <c r="C39" s="7" t="s">
        <v>30</v>
      </c>
      <c r="D39" s="15"/>
      <c r="E39" s="4"/>
      <c r="F39" s="8"/>
      <c r="K39" s="57">
        <f>SUM(E34:E36)</f>
        <v>0</v>
      </c>
      <c r="L39" s="61"/>
      <c r="N39" s="19"/>
      <c r="O39" s="17"/>
    </row>
    <row r="40" spans="1:16" s="1" customFormat="1" ht="15.75" customHeight="1" thickTop="1" x14ac:dyDescent="0.35">
      <c r="A40" s="3"/>
      <c r="B40" s="4"/>
      <c r="C40" s="7"/>
      <c r="D40" s="15"/>
      <c r="E40" s="4"/>
      <c r="F40" s="8"/>
      <c r="G40" s="37"/>
      <c r="H40" s="40"/>
      <c r="I40" s="29" t="s">
        <v>5</v>
      </c>
      <c r="J40" s="41"/>
      <c r="K40" s="61"/>
      <c r="L40" s="61"/>
      <c r="N40" s="19"/>
      <c r="O40" s="17"/>
    </row>
    <row r="41" spans="1:16" s="1" customFormat="1" ht="15.9" customHeight="1" x14ac:dyDescent="0.3">
      <c r="A41" s="3"/>
      <c r="B41" s="4"/>
      <c r="C41" s="4"/>
      <c r="D41" s="4"/>
      <c r="E41" s="4"/>
      <c r="G41" s="39"/>
      <c r="H41" s="19"/>
      <c r="I41" s="24" t="s">
        <v>39</v>
      </c>
      <c r="J41" s="32">
        <v>12</v>
      </c>
      <c r="N41" s="19"/>
      <c r="P41" s="19"/>
    </row>
    <row r="42" spans="1:16" s="1" customFormat="1" ht="15.9" customHeight="1" x14ac:dyDescent="0.3">
      <c r="A42" s="3"/>
      <c r="B42" s="42" t="s">
        <v>0</v>
      </c>
      <c r="C42" s="80" t="s">
        <v>1</v>
      </c>
      <c r="D42" s="81"/>
      <c r="E42" s="42" t="s">
        <v>2</v>
      </c>
      <c r="G42" s="39"/>
      <c r="H42" s="55"/>
      <c r="I42" s="24" t="s">
        <v>40</v>
      </c>
      <c r="J42" s="32">
        <v>12</v>
      </c>
      <c r="N42" s="19"/>
      <c r="P42" s="19"/>
    </row>
    <row r="43" spans="1:16" s="1" customFormat="1" ht="15.9" customHeight="1" x14ac:dyDescent="0.3">
      <c r="A43" s="43" t="s">
        <v>17</v>
      </c>
      <c r="B43" s="22"/>
      <c r="C43" s="75"/>
      <c r="D43" s="76"/>
      <c r="E43" s="58">
        <f>IF(C43="",  0, VLOOKUP(C43, GNVQ, 3, FALSE))</f>
        <v>0</v>
      </c>
      <c r="G43" s="65"/>
      <c r="H43" s="64"/>
      <c r="I43" s="24" t="s">
        <v>14</v>
      </c>
      <c r="J43" s="32">
        <v>10</v>
      </c>
      <c r="N43" s="19"/>
      <c r="P43" s="19"/>
    </row>
    <row r="44" spans="1:16" s="1" customFormat="1" ht="15.9" customHeight="1" thickBot="1" x14ac:dyDescent="0.35">
      <c r="A44" s="43" t="s">
        <v>19</v>
      </c>
      <c r="B44" s="22"/>
      <c r="C44" s="75"/>
      <c r="D44" s="76"/>
      <c r="E44" s="58">
        <f>IF(C44="",  0, VLOOKUP(C44, GNVQ, 3, FALSE))</f>
        <v>0</v>
      </c>
      <c r="F44" s="9"/>
      <c r="G44" s="33"/>
      <c r="H44" s="34"/>
      <c r="I44" s="35" t="s">
        <v>65</v>
      </c>
      <c r="J44" s="36">
        <v>0</v>
      </c>
      <c r="N44" s="19"/>
      <c r="P44" s="19"/>
    </row>
    <row r="45" spans="1:16" s="1" customFormat="1" ht="15.9" customHeight="1" thickTop="1" x14ac:dyDescent="0.3">
      <c r="A45" s="3"/>
      <c r="B45" s="22"/>
      <c r="C45" s="75"/>
      <c r="D45" s="76"/>
      <c r="E45" s="58">
        <f>IF(C45="",  0, VLOOKUP(C45, GNVQ, 3, FALSE))</f>
        <v>0</v>
      </c>
      <c r="F45" s="9" t="s">
        <v>43</v>
      </c>
      <c r="H45" s="9"/>
      <c r="I45" s="2"/>
      <c r="N45" s="19"/>
      <c r="P45" s="19"/>
    </row>
    <row r="46" spans="1:16" s="1" customFormat="1" ht="15.9" customHeight="1" x14ac:dyDescent="0.3">
      <c r="A46" s="3"/>
      <c r="B46" s="5"/>
      <c r="C46" s="5"/>
      <c r="D46" s="5"/>
      <c r="E46" s="5"/>
      <c r="F46" s="9" t="s">
        <v>15</v>
      </c>
      <c r="N46" s="19"/>
      <c r="P46" s="19"/>
    </row>
    <row r="47" spans="1:16" s="1" customFormat="1" ht="15.9" customHeight="1" x14ac:dyDescent="0.3">
      <c r="A47" s="3"/>
      <c r="B47" s="50" t="s">
        <v>45</v>
      </c>
      <c r="G47" s="15"/>
      <c r="H47" s="57">
        <f>(3-COUNTIF(C43:C45, ""))*2</f>
        <v>0</v>
      </c>
      <c r="I47" s="18"/>
      <c r="J47" s="3"/>
      <c r="M47" s="16"/>
      <c r="P47" s="19"/>
    </row>
    <row r="48" spans="1:16" s="1" customFormat="1" ht="15.9" customHeight="1" x14ac:dyDescent="0.35">
      <c r="A48" s="3"/>
      <c r="B48" s="4"/>
      <c r="C48" s="7" t="s">
        <v>30</v>
      </c>
      <c r="D48" s="15"/>
      <c r="E48" s="4"/>
      <c r="F48" s="8"/>
      <c r="K48" s="57">
        <f>SUM(E43:E45)</f>
        <v>0</v>
      </c>
      <c r="L48" s="61"/>
      <c r="N48" s="19"/>
      <c r="O48" s="17"/>
    </row>
    <row r="49" spans="1:16" s="1" customFormat="1" ht="15.9" customHeight="1" thickBot="1" x14ac:dyDescent="0.35">
      <c r="A49" s="3"/>
      <c r="B49" s="45"/>
      <c r="C49" s="4"/>
      <c r="D49" s="4"/>
      <c r="E49" s="4"/>
      <c r="N49" s="19"/>
      <c r="P49" s="19"/>
    </row>
    <row r="50" spans="1:16" s="19" customFormat="1" ht="20.25" customHeight="1" thickTop="1" thickBot="1" x14ac:dyDescent="0.35">
      <c r="A50" s="4"/>
      <c r="B50" s="51" t="s">
        <v>35</v>
      </c>
      <c r="C50" s="59">
        <f>SUM(H47, H38, H28, H20)</f>
        <v>0</v>
      </c>
      <c r="D50" s="20"/>
      <c r="E50" s="4"/>
      <c r="J50" s="20"/>
    </row>
    <row r="51" spans="1:16" s="19" customFormat="1" ht="10.5" customHeight="1" thickTop="1" thickBot="1" x14ac:dyDescent="0.35">
      <c r="A51" s="4"/>
      <c r="B51" s="15"/>
      <c r="C51" s="15"/>
      <c r="D51" s="15"/>
      <c r="E51" s="4"/>
      <c r="J51" s="20"/>
    </row>
    <row r="52" spans="1:16" s="19" customFormat="1" ht="19.5" customHeight="1" thickTop="1" thickBot="1" x14ac:dyDescent="0.35">
      <c r="A52" s="4"/>
      <c r="B52" s="20" t="s">
        <v>4</v>
      </c>
      <c r="C52" s="4"/>
      <c r="D52" s="52" t="s">
        <v>27</v>
      </c>
      <c r="E52" s="59">
        <f>SUM(K48, K39, K29, K21)</f>
        <v>0</v>
      </c>
      <c r="J52" s="20"/>
    </row>
    <row r="53" spans="1:16" s="19" customFormat="1" ht="8.25" customHeight="1" thickTop="1" thickBot="1" x14ac:dyDescent="0.35">
      <c r="A53" s="4"/>
      <c r="B53" s="74"/>
      <c r="C53" s="74"/>
      <c r="D53" s="74"/>
      <c r="E53" s="4"/>
    </row>
    <row r="54" spans="1:16" s="1" customFormat="1" ht="25.5" customHeight="1" thickTop="1" thickBot="1" x14ac:dyDescent="0.35">
      <c r="A54" s="3"/>
      <c r="B54" s="70" t="s">
        <v>32</v>
      </c>
      <c r="C54" s="70"/>
      <c r="D54" s="70"/>
      <c r="E54" s="70"/>
      <c r="F54" s="70"/>
      <c r="G54" s="70"/>
      <c r="H54" s="71"/>
      <c r="I54" s="72">
        <f>IF(E52= 0, 0, E52/C50)</f>
        <v>0</v>
      </c>
      <c r="J54" s="73"/>
      <c r="K54" s="7"/>
      <c r="L54" s="7"/>
    </row>
    <row r="55" spans="1:16" s="9" customFormat="1" ht="11.25" customHeight="1" thickTop="1" x14ac:dyDescent="0.25">
      <c r="B55"/>
      <c r="C55"/>
      <c r="D55"/>
      <c r="E55"/>
      <c r="G55"/>
      <c r="H55"/>
      <c r="I55"/>
      <c r="J55"/>
      <c r="K55"/>
      <c r="L55"/>
    </row>
    <row r="56" spans="1:16" s="9" customFormat="1" x14ac:dyDescent="0.25">
      <c r="A56"/>
      <c r="B56"/>
      <c r="C56"/>
      <c r="D56"/>
      <c r="E56"/>
      <c r="G56"/>
      <c r="H56"/>
      <c r="I56"/>
      <c r="J56"/>
      <c r="K56"/>
      <c r="L56"/>
    </row>
  </sheetData>
  <sheetProtection password="E9AD" sheet="1" objects="1" scenarios="1"/>
  <mergeCells count="33">
    <mergeCell ref="D3:E3"/>
    <mergeCell ref="H3:I3"/>
    <mergeCell ref="C35:D35"/>
    <mergeCell ref="C36:D36"/>
    <mergeCell ref="C26:D26"/>
    <mergeCell ref="C23:D23"/>
    <mergeCell ref="C16:D16"/>
    <mergeCell ref="C17:D17"/>
    <mergeCell ref="C18:D18"/>
    <mergeCell ref="C14:D14"/>
    <mergeCell ref="C15:D15"/>
    <mergeCell ref="C33:D33"/>
    <mergeCell ref="C42:D42"/>
    <mergeCell ref="C22:D22"/>
    <mergeCell ref="C24:D24"/>
    <mergeCell ref="C25:D25"/>
    <mergeCell ref="B1:K1"/>
    <mergeCell ref="C11:D11"/>
    <mergeCell ref="C12:D12"/>
    <mergeCell ref="C13:D13"/>
    <mergeCell ref="C5:D5"/>
    <mergeCell ref="C7:D7"/>
    <mergeCell ref="C8:D8"/>
    <mergeCell ref="C10:D10"/>
    <mergeCell ref="C9:D9"/>
    <mergeCell ref="C6:D6"/>
    <mergeCell ref="B54:H54"/>
    <mergeCell ref="I54:J54"/>
    <mergeCell ref="B53:D53"/>
    <mergeCell ref="C34:D34"/>
    <mergeCell ref="C43:D43"/>
    <mergeCell ref="C44:D44"/>
    <mergeCell ref="C45:D45"/>
  </mergeCells>
  <phoneticPr fontId="0" type="noConversion"/>
  <pageMargins left="0.41" right="0.62" top="0.28999999999999998" bottom="0.4" header="0.27" footer="0.22"/>
  <pageSetup paperSize="9" scale="98" orientation="portrait"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10"/>
  <sheetViews>
    <sheetView showGridLines="0" topLeftCell="C1" workbookViewId="0">
      <selection activeCell="C2" sqref="A2:IV10"/>
    </sheetView>
  </sheetViews>
  <sheetFormatPr defaultRowHeight="13.2" x14ac:dyDescent="0.25"/>
  <cols>
    <col min="4" max="5" width="9.6640625" bestFit="1" customWidth="1"/>
    <col min="6" max="6" width="6" bestFit="1" customWidth="1"/>
  </cols>
  <sheetData>
    <row r="2" spans="3:8" hidden="1" x14ac:dyDescent="0.25">
      <c r="C2" t="s">
        <v>7</v>
      </c>
      <c r="D2">
        <v>8</v>
      </c>
      <c r="G2" t="s">
        <v>42</v>
      </c>
      <c r="H2" t="s">
        <v>63</v>
      </c>
    </row>
    <row r="3" spans="3:8" hidden="1" x14ac:dyDescent="0.25">
      <c r="C3" t="s">
        <v>6</v>
      </c>
      <c r="D3">
        <v>7</v>
      </c>
      <c r="F3" t="s">
        <v>14</v>
      </c>
      <c r="G3">
        <v>20</v>
      </c>
      <c r="H3">
        <v>10</v>
      </c>
    </row>
    <row r="4" spans="3:8" hidden="1" x14ac:dyDescent="0.25">
      <c r="C4" t="s">
        <v>8</v>
      </c>
      <c r="D4">
        <v>6</v>
      </c>
      <c r="F4" t="s">
        <v>40</v>
      </c>
      <c r="G4">
        <v>24</v>
      </c>
      <c r="H4">
        <v>12</v>
      </c>
    </row>
    <row r="5" spans="3:8" hidden="1" x14ac:dyDescent="0.25">
      <c r="C5" t="s">
        <v>9</v>
      </c>
      <c r="D5">
        <v>5</v>
      </c>
      <c r="F5" t="s">
        <v>39</v>
      </c>
      <c r="G5">
        <v>24</v>
      </c>
      <c r="H5">
        <v>12</v>
      </c>
    </row>
    <row r="6" spans="3:8" hidden="1" x14ac:dyDescent="0.25">
      <c r="C6" t="s">
        <v>10</v>
      </c>
      <c r="D6">
        <v>4</v>
      </c>
      <c r="F6" t="s">
        <v>62</v>
      </c>
      <c r="G6">
        <v>24</v>
      </c>
      <c r="H6">
        <v>12</v>
      </c>
    </row>
    <row r="7" spans="3:8" hidden="1" x14ac:dyDescent="0.25">
      <c r="C7" t="s">
        <v>11</v>
      </c>
      <c r="D7">
        <v>3</v>
      </c>
      <c r="F7" t="s">
        <v>65</v>
      </c>
      <c r="G7">
        <v>0</v>
      </c>
      <c r="H7">
        <v>0</v>
      </c>
    </row>
    <row r="8" spans="3:8" hidden="1" x14ac:dyDescent="0.25">
      <c r="C8" t="s">
        <v>12</v>
      </c>
      <c r="D8">
        <v>2</v>
      </c>
    </row>
    <row r="9" spans="3:8" hidden="1" x14ac:dyDescent="0.25">
      <c r="C9" t="s">
        <v>13</v>
      </c>
      <c r="D9">
        <v>1</v>
      </c>
    </row>
    <row r="10" spans="3:8" hidden="1" x14ac:dyDescent="0.25">
      <c r="C10" t="s">
        <v>65</v>
      </c>
      <c r="D10">
        <v>0</v>
      </c>
    </row>
  </sheetData>
  <sheetProtection password="E9AD" sheet="1" objects="1" scenarios="1"/>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GCSE Average Points</vt:lpstr>
      <vt:lpstr>Lookup</vt:lpstr>
      <vt:lpstr>GCSE</vt:lpstr>
      <vt:lpstr>GNVQ</vt:lpstr>
    </vt:vector>
  </TitlesOfParts>
  <Company>Ridge Danyers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Systems.Cheadle</dc:creator>
  <cp:lastModifiedBy>Aniket Gupta</cp:lastModifiedBy>
  <cp:lastPrinted>2003-07-28T09:48:26Z</cp:lastPrinted>
  <dcterms:created xsi:type="dcterms:W3CDTF">2001-07-04T14:00:52Z</dcterms:created>
  <dcterms:modified xsi:type="dcterms:W3CDTF">2024-02-03T22:16:56Z</dcterms:modified>
</cp:coreProperties>
</file>