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6C4DA82-A40B-483F-AE53-C18DA563F65D}" xr6:coauthVersionLast="47" xr6:coauthVersionMax="47" xr10:uidLastSave="{00000000-0000-0000-0000-000000000000}"/>
  <bookViews>
    <workbookView xWindow="3348" yWindow="3348" windowWidth="17280" windowHeight="8880" firstSheet="1" activeTab="2"/>
  </bookViews>
  <sheets>
    <sheet name="OWL Midterm Grades" sheetId="8" r:id="rId1"/>
    <sheet name="Website Posted Grades" sheetId="7" r:id="rId2"/>
    <sheet name="Absences as of 3-29" sheetId="9" r:id="rId3"/>
  </sheets>
  <definedNames>
    <definedName name="_xlnm.Print_Area" localSheetId="1">'Website Posted Grades'!$A$1:$J$54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F5" i="7"/>
  <c r="B6" i="7"/>
  <c r="F6" i="7"/>
  <c r="B7" i="7"/>
  <c r="F7" i="7"/>
  <c r="B8" i="7"/>
  <c r="F8" i="7"/>
  <c r="B9" i="7"/>
  <c r="F9" i="7"/>
  <c r="B10" i="7"/>
  <c r="F10" i="7"/>
  <c r="B11" i="7"/>
  <c r="F11" i="7"/>
  <c r="B12" i="7"/>
  <c r="F12" i="7"/>
  <c r="B13" i="7"/>
  <c r="B14" i="7"/>
  <c r="F14" i="7"/>
  <c r="B15" i="7"/>
  <c r="F15" i="7"/>
  <c r="B16" i="7"/>
  <c r="F16" i="7"/>
  <c r="B17" i="7"/>
  <c r="F17" i="7"/>
  <c r="B18" i="7"/>
  <c r="F18" i="7"/>
  <c r="B19" i="7"/>
  <c r="F19" i="7"/>
  <c r="B20" i="7"/>
  <c r="F20" i="7"/>
  <c r="B21" i="7"/>
  <c r="F21" i="7"/>
  <c r="B22" i="7"/>
  <c r="F22" i="7"/>
  <c r="B23" i="7"/>
  <c r="F23" i="7"/>
  <c r="B24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</calcChain>
</file>

<file path=xl/sharedStrings.xml><?xml version="1.0" encoding="utf-8"?>
<sst xmlns="http://schemas.openxmlformats.org/spreadsheetml/2006/main" count="245" uniqueCount="82">
  <si>
    <t xml:space="preserve">CH 111-01 </t>
  </si>
  <si>
    <t>ID #</t>
  </si>
  <si>
    <t>100-00-929</t>
  </si>
  <si>
    <t>100-40-229</t>
  </si>
  <si>
    <t>100-01-173</t>
  </si>
  <si>
    <t>100-40-851</t>
  </si>
  <si>
    <t>100-01-631</t>
  </si>
  <si>
    <t>100-41-011</t>
  </si>
  <si>
    <t>100-04-349</t>
  </si>
  <si>
    <t>100-41-117</t>
  </si>
  <si>
    <t>100-05-970</t>
  </si>
  <si>
    <t>100-42-104</t>
  </si>
  <si>
    <t>100-06-694</t>
  </si>
  <si>
    <t>100-42-127</t>
  </si>
  <si>
    <t>100-08-094</t>
  </si>
  <si>
    <t>100-08-588</t>
  </si>
  <si>
    <t>100-42-206</t>
  </si>
  <si>
    <t>100-08-874</t>
  </si>
  <si>
    <t>100-42-207</t>
  </si>
  <si>
    <t>100-10-887</t>
  </si>
  <si>
    <t>100-42-264</t>
  </si>
  <si>
    <t>100-12-122</t>
  </si>
  <si>
    <t>100-42-352</t>
  </si>
  <si>
    <t>100-12-269</t>
  </si>
  <si>
    <t>100-42-690</t>
  </si>
  <si>
    <t>100-12-284</t>
  </si>
  <si>
    <t>100-42-703</t>
  </si>
  <si>
    <t>100-13-839</t>
  </si>
  <si>
    <t>100-14-798</t>
  </si>
  <si>
    <t>100-42-994</t>
  </si>
  <si>
    <t>100-14-930</t>
  </si>
  <si>
    <t>100-43-580</t>
  </si>
  <si>
    <t>100-16-693</t>
  </si>
  <si>
    <t>100-44-141</t>
  </si>
  <si>
    <t>100-18-692</t>
  </si>
  <si>
    <t>100-44-432</t>
  </si>
  <si>
    <t>100-19-377</t>
  </si>
  <si>
    <t>100-44-528</t>
  </si>
  <si>
    <t>100-19-427</t>
  </si>
  <si>
    <t>100-44-533</t>
  </si>
  <si>
    <t>100-20-523</t>
  </si>
  <si>
    <t>100-45-113</t>
  </si>
  <si>
    <t>100-20-633</t>
  </si>
  <si>
    <t>100-45-157</t>
  </si>
  <si>
    <t>100-20-693</t>
  </si>
  <si>
    <t>100-22-649</t>
  </si>
  <si>
    <t>100-22-855</t>
  </si>
  <si>
    <t>100-22-874</t>
  </si>
  <si>
    <t>100-23-514</t>
  </si>
  <si>
    <t>100-25-257</t>
  </si>
  <si>
    <t>100-26-771</t>
  </si>
  <si>
    <t>100-27-926</t>
  </si>
  <si>
    <t>100-28-874</t>
  </si>
  <si>
    <t>100-28-896</t>
  </si>
  <si>
    <t>100-29-011</t>
  </si>
  <si>
    <t>100-30-594</t>
  </si>
  <si>
    <t>100-30-714</t>
  </si>
  <si>
    <t>100-31-133</t>
  </si>
  <si>
    <t>100-31-147</t>
  </si>
  <si>
    <t>100-31-159</t>
  </si>
  <si>
    <t>100-31-228</t>
  </si>
  <si>
    <t>100-31-355</t>
  </si>
  <si>
    <t>100-31-795</t>
  </si>
  <si>
    <t>100-34-223</t>
  </si>
  <si>
    <t>100-34-695</t>
  </si>
  <si>
    <t>100-35-456</t>
  </si>
  <si>
    <t>100-37-422</t>
  </si>
  <si>
    <t>100-38-196</t>
  </si>
  <si>
    <t>100-38-424</t>
  </si>
  <si>
    <t>100-38-490</t>
  </si>
  <si>
    <t>100-39-598</t>
  </si>
  <si>
    <t>Exam 2</t>
  </si>
  <si>
    <t>Key</t>
  </si>
  <si>
    <t>e</t>
  </si>
  <si>
    <t>a</t>
  </si>
  <si>
    <t>b</t>
  </si>
  <si>
    <t>c</t>
  </si>
  <si>
    <t>d</t>
  </si>
  <si>
    <t>Exam 1</t>
  </si>
  <si>
    <t>ID Number</t>
  </si>
  <si>
    <t>Grade</t>
  </si>
  <si>
    <t>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</si>
</sst>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B4" sqref="B4"/>
    </sheetView>
  </sheetViews>
  <sheetFormatPr defaultColWidth="9.109375" defaultRowHeight="13.2" x14ac:dyDescent="0.25"/>
  <cols>
    <col min="1" max="1" width="11.5546875" style="10" customWidth="1"/>
    <col min="2" max="16384" width="9.109375" style="10"/>
  </cols>
  <sheetData>
    <row r="1" spans="1:2" x14ac:dyDescent="0.25">
      <c r="A1" s="11" t="s">
        <v>79</v>
      </c>
      <c r="B1" s="11" t="s">
        <v>80</v>
      </c>
    </row>
    <row r="3" spans="1:2" x14ac:dyDescent="0.25">
      <c r="A3" t="s">
        <v>2</v>
      </c>
      <c r="B3" s="10">
        <v>100</v>
      </c>
    </row>
    <row r="4" spans="1:2" x14ac:dyDescent="0.25">
      <c r="A4" t="s">
        <v>4</v>
      </c>
      <c r="B4" s="10">
        <v>100</v>
      </c>
    </row>
    <row r="5" spans="1:2" x14ac:dyDescent="0.25">
      <c r="A5" t="s">
        <v>6</v>
      </c>
      <c r="B5" s="10">
        <v>100</v>
      </c>
    </row>
    <row r="6" spans="1:2" x14ac:dyDescent="0.25">
      <c r="A6" t="s">
        <v>8</v>
      </c>
      <c r="B6" s="10">
        <v>82.758620689655174</v>
      </c>
    </row>
    <row r="7" spans="1:2" x14ac:dyDescent="0.25">
      <c r="A7" t="s">
        <v>10</v>
      </c>
      <c r="B7" s="10">
        <v>100</v>
      </c>
    </row>
    <row r="8" spans="1:2" x14ac:dyDescent="0.25">
      <c r="A8" t="s">
        <v>12</v>
      </c>
      <c r="B8" s="10">
        <v>96.551724137931032</v>
      </c>
    </row>
    <row r="9" spans="1:2" x14ac:dyDescent="0.25">
      <c r="A9" t="s">
        <v>14</v>
      </c>
      <c r="B9" s="10">
        <v>100</v>
      </c>
    </row>
    <row r="10" spans="1:2" x14ac:dyDescent="0.25">
      <c r="A10" t="s">
        <v>15</v>
      </c>
      <c r="B10" s="10">
        <v>79.310344827586206</v>
      </c>
    </row>
    <row r="11" spans="1:2" x14ac:dyDescent="0.25">
      <c r="A11" t="s">
        <v>17</v>
      </c>
      <c r="B11" s="10">
        <v>100</v>
      </c>
    </row>
    <row r="12" spans="1:2" x14ac:dyDescent="0.25">
      <c r="A12" t="s">
        <v>19</v>
      </c>
      <c r="B12" s="10">
        <v>79.310344827586206</v>
      </c>
    </row>
    <row r="13" spans="1:2" x14ac:dyDescent="0.25">
      <c r="A13" t="s">
        <v>21</v>
      </c>
      <c r="B13" s="10">
        <v>100</v>
      </c>
    </row>
    <row r="14" spans="1:2" x14ac:dyDescent="0.25">
      <c r="A14" t="s">
        <v>23</v>
      </c>
      <c r="B14" s="10">
        <v>58.620689655172406</v>
      </c>
    </row>
    <row r="15" spans="1:2" x14ac:dyDescent="0.25">
      <c r="A15" t="s">
        <v>25</v>
      </c>
      <c r="B15" s="10">
        <v>55.172413793103445</v>
      </c>
    </row>
    <row r="16" spans="1:2" x14ac:dyDescent="0.25">
      <c r="A16" t="s">
        <v>27</v>
      </c>
      <c r="B16" s="10">
        <v>75.862068965517238</v>
      </c>
    </row>
    <row r="17" spans="1:2" x14ac:dyDescent="0.25">
      <c r="A17" t="s">
        <v>28</v>
      </c>
      <c r="B17" s="10">
        <v>10.344827586206897</v>
      </c>
    </row>
    <row r="18" spans="1:2" x14ac:dyDescent="0.25">
      <c r="A18" t="s">
        <v>30</v>
      </c>
      <c r="B18" s="10">
        <v>100</v>
      </c>
    </row>
    <row r="19" spans="1:2" x14ac:dyDescent="0.25">
      <c r="A19" t="s">
        <v>32</v>
      </c>
      <c r="B19" s="10">
        <v>82.758620689655174</v>
      </c>
    </row>
    <row r="20" spans="1:2" x14ac:dyDescent="0.25">
      <c r="A20" t="s">
        <v>34</v>
      </c>
      <c r="B20" s="10">
        <v>93.103448275862064</v>
      </c>
    </row>
    <row r="21" spans="1:2" x14ac:dyDescent="0.25">
      <c r="A21" t="s">
        <v>36</v>
      </c>
      <c r="B21" s="10">
        <v>62.068965517241381</v>
      </c>
    </row>
    <row r="22" spans="1:2" x14ac:dyDescent="0.25">
      <c r="A22" t="s">
        <v>38</v>
      </c>
      <c r="B22" s="10">
        <v>93.103448275862064</v>
      </c>
    </row>
    <row r="23" spans="1:2" x14ac:dyDescent="0.25">
      <c r="A23" t="s">
        <v>40</v>
      </c>
      <c r="B23" s="10">
        <v>72.41379310344827</v>
      </c>
    </row>
    <row r="24" spans="1:2" x14ac:dyDescent="0.25">
      <c r="A24" t="s">
        <v>42</v>
      </c>
      <c r="B24" s="10">
        <v>79.310344827586206</v>
      </c>
    </row>
    <row r="25" spans="1:2" x14ac:dyDescent="0.25">
      <c r="A25" t="s">
        <v>44</v>
      </c>
      <c r="B25" s="10">
        <v>20.689655172413794</v>
      </c>
    </row>
    <row r="26" spans="1:2" x14ac:dyDescent="0.25">
      <c r="A26" t="s">
        <v>45</v>
      </c>
      <c r="B26" s="10">
        <v>100</v>
      </c>
    </row>
    <row r="27" spans="1:2" x14ac:dyDescent="0.25">
      <c r="A27" t="s">
        <v>46</v>
      </c>
      <c r="B27" s="10">
        <v>96.551724137931032</v>
      </c>
    </row>
    <row r="28" spans="1:2" x14ac:dyDescent="0.25">
      <c r="A28" t="s">
        <v>47</v>
      </c>
      <c r="B28" s="10">
        <v>96.551724137931032</v>
      </c>
    </row>
    <row r="29" spans="1:2" x14ac:dyDescent="0.25">
      <c r="A29" t="s">
        <v>48</v>
      </c>
      <c r="B29" s="10">
        <v>100</v>
      </c>
    </row>
    <row r="30" spans="1:2" x14ac:dyDescent="0.25">
      <c r="A30" t="s">
        <v>49</v>
      </c>
      <c r="B30" s="10">
        <v>82.758620689655174</v>
      </c>
    </row>
    <row r="31" spans="1:2" x14ac:dyDescent="0.25">
      <c r="A31" t="s">
        <v>50</v>
      </c>
      <c r="B31" s="10">
        <v>93.103448275862064</v>
      </c>
    </row>
    <row r="32" spans="1:2" x14ac:dyDescent="0.25">
      <c r="A32" t="s">
        <v>51</v>
      </c>
      <c r="B32" s="10">
        <v>75.862068965517238</v>
      </c>
    </row>
    <row r="33" spans="1:2" x14ac:dyDescent="0.25">
      <c r="A33" t="s">
        <v>52</v>
      </c>
      <c r="B33" s="10">
        <v>100</v>
      </c>
    </row>
    <row r="34" spans="1:2" x14ac:dyDescent="0.25">
      <c r="A34" t="s">
        <v>53</v>
      </c>
      <c r="B34" s="10">
        <v>96.551724137931032</v>
      </c>
    </row>
    <row r="35" spans="1:2" x14ac:dyDescent="0.25">
      <c r="A35" t="s">
        <v>54</v>
      </c>
      <c r="B35" s="10">
        <v>79.310344827586206</v>
      </c>
    </row>
    <row r="36" spans="1:2" x14ac:dyDescent="0.25">
      <c r="A36" t="s">
        <v>55</v>
      </c>
      <c r="B36" s="10">
        <v>100</v>
      </c>
    </row>
    <row r="37" spans="1:2" x14ac:dyDescent="0.25">
      <c r="A37" t="s">
        <v>56</v>
      </c>
      <c r="B37" s="10">
        <v>86.206896551724128</v>
      </c>
    </row>
    <row r="38" spans="1:2" x14ac:dyDescent="0.25">
      <c r="A38" t="s">
        <v>57</v>
      </c>
      <c r="B38" s="10">
        <v>82.758620689655174</v>
      </c>
    </row>
    <row r="39" spans="1:2" x14ac:dyDescent="0.25">
      <c r="A39" t="s">
        <v>58</v>
      </c>
      <c r="B39" s="10">
        <v>100</v>
      </c>
    </row>
    <row r="40" spans="1:2" x14ac:dyDescent="0.25">
      <c r="A40" t="s">
        <v>59</v>
      </c>
      <c r="B40" s="10">
        <v>100</v>
      </c>
    </row>
    <row r="41" spans="1:2" x14ac:dyDescent="0.25">
      <c r="A41" t="s">
        <v>60</v>
      </c>
      <c r="B41" s="10">
        <v>100</v>
      </c>
    </row>
    <row r="42" spans="1:2" x14ac:dyDescent="0.25">
      <c r="A42" t="s">
        <v>61</v>
      </c>
      <c r="B42" s="10">
        <v>100</v>
      </c>
    </row>
    <row r="43" spans="1:2" x14ac:dyDescent="0.25">
      <c r="A43" t="s">
        <v>62</v>
      </c>
      <c r="B43" s="10">
        <v>93.103448275862064</v>
      </c>
    </row>
    <row r="44" spans="1:2" x14ac:dyDescent="0.25">
      <c r="A44" t="s">
        <v>63</v>
      </c>
      <c r="B44" s="10">
        <v>51.724137931034484</v>
      </c>
    </row>
    <row r="45" spans="1:2" x14ac:dyDescent="0.25">
      <c r="A45" t="s">
        <v>64</v>
      </c>
      <c r="B45" s="10">
        <v>51.724137931034484</v>
      </c>
    </row>
    <row r="46" spans="1:2" x14ac:dyDescent="0.25">
      <c r="A46" t="s">
        <v>65</v>
      </c>
      <c r="B46" s="10">
        <v>41.379310344827587</v>
      </c>
    </row>
    <row r="47" spans="1:2" x14ac:dyDescent="0.25">
      <c r="A47" t="s">
        <v>66</v>
      </c>
      <c r="B47" s="10">
        <v>82.758620689655174</v>
      </c>
    </row>
    <row r="48" spans="1:2" x14ac:dyDescent="0.25">
      <c r="A48" t="s">
        <v>67</v>
      </c>
      <c r="B48" s="10">
        <v>96.551724137931032</v>
      </c>
    </row>
    <row r="49" spans="1:2" x14ac:dyDescent="0.25">
      <c r="A49" t="s">
        <v>68</v>
      </c>
      <c r="B49" s="10">
        <v>65.517241379310349</v>
      </c>
    </row>
    <row r="50" spans="1:2" x14ac:dyDescent="0.25">
      <c r="A50" t="s">
        <v>69</v>
      </c>
      <c r="B50" s="10">
        <v>96.551724137931032</v>
      </c>
    </row>
    <row r="51" spans="1:2" x14ac:dyDescent="0.25">
      <c r="A51" t="s">
        <v>70</v>
      </c>
      <c r="B51" s="10">
        <v>100</v>
      </c>
    </row>
    <row r="52" spans="1:2" x14ac:dyDescent="0.25">
      <c r="A52" t="s">
        <v>3</v>
      </c>
      <c r="B52" s="10">
        <v>89.65517241379311</v>
      </c>
    </row>
    <row r="53" spans="1:2" x14ac:dyDescent="0.25">
      <c r="A53" t="s">
        <v>5</v>
      </c>
      <c r="B53" s="10">
        <v>100</v>
      </c>
    </row>
    <row r="54" spans="1:2" x14ac:dyDescent="0.25">
      <c r="A54" t="s">
        <v>7</v>
      </c>
      <c r="B54" s="10">
        <v>100</v>
      </c>
    </row>
    <row r="55" spans="1:2" x14ac:dyDescent="0.25">
      <c r="A55" t="s">
        <v>9</v>
      </c>
      <c r="B55" s="10">
        <v>89.65517241379311</v>
      </c>
    </row>
    <row r="56" spans="1:2" x14ac:dyDescent="0.25">
      <c r="A56" t="s">
        <v>11</v>
      </c>
      <c r="B56" s="10">
        <v>100</v>
      </c>
    </row>
    <row r="57" spans="1:2" x14ac:dyDescent="0.25">
      <c r="A57" t="s">
        <v>13</v>
      </c>
      <c r="B57" s="10">
        <v>100</v>
      </c>
    </row>
    <row r="58" spans="1:2" x14ac:dyDescent="0.25">
      <c r="A58" t="s">
        <v>16</v>
      </c>
      <c r="B58" s="10">
        <v>89.65517241379311</v>
      </c>
    </row>
    <row r="59" spans="1:2" x14ac:dyDescent="0.25">
      <c r="A59" t="s">
        <v>18</v>
      </c>
      <c r="B59" s="10">
        <v>100</v>
      </c>
    </row>
    <row r="60" spans="1:2" x14ac:dyDescent="0.25">
      <c r="A60" t="s">
        <v>20</v>
      </c>
      <c r="B60" s="10">
        <v>100</v>
      </c>
    </row>
    <row r="61" spans="1:2" x14ac:dyDescent="0.25">
      <c r="A61" t="s">
        <v>22</v>
      </c>
      <c r="B61" s="10">
        <v>100</v>
      </c>
    </row>
    <row r="62" spans="1:2" x14ac:dyDescent="0.25">
      <c r="A62" t="s">
        <v>24</v>
      </c>
      <c r="B62" s="10">
        <v>96.551724137931032</v>
      </c>
    </row>
    <row r="63" spans="1:2" x14ac:dyDescent="0.25">
      <c r="A63" t="s">
        <v>26</v>
      </c>
      <c r="B63" s="10">
        <v>86.206896551724128</v>
      </c>
    </row>
    <row r="64" spans="1:2" x14ac:dyDescent="0.25">
      <c r="A64" t="s">
        <v>29</v>
      </c>
      <c r="B64" s="10">
        <v>65.517241379310349</v>
      </c>
    </row>
    <row r="65" spans="1:2" x14ac:dyDescent="0.25">
      <c r="A65" t="s">
        <v>31</v>
      </c>
      <c r="B65" s="10">
        <v>79.310344827586206</v>
      </c>
    </row>
    <row r="66" spans="1:2" x14ac:dyDescent="0.25">
      <c r="A66" t="s">
        <v>33</v>
      </c>
      <c r="B66" s="10">
        <v>100</v>
      </c>
    </row>
    <row r="67" spans="1:2" x14ac:dyDescent="0.25">
      <c r="A67" t="s">
        <v>35</v>
      </c>
      <c r="B67" s="10">
        <v>24.137931034482758</v>
      </c>
    </row>
    <row r="68" spans="1:2" x14ac:dyDescent="0.25">
      <c r="A68" t="s">
        <v>37</v>
      </c>
      <c r="B68" s="10">
        <v>89.65517241379311</v>
      </c>
    </row>
    <row r="69" spans="1:2" x14ac:dyDescent="0.25">
      <c r="A69" t="s">
        <v>39</v>
      </c>
      <c r="B69" s="10">
        <v>79.310344827586206</v>
      </c>
    </row>
    <row r="70" spans="1:2" x14ac:dyDescent="0.25">
      <c r="A70" t="s">
        <v>41</v>
      </c>
      <c r="B70" s="10">
        <v>79.310344827586206</v>
      </c>
    </row>
    <row r="71" spans="1:2" x14ac:dyDescent="0.25">
      <c r="A71" t="s">
        <v>43</v>
      </c>
      <c r="B71" s="10">
        <v>100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workbookViewId="0">
      <selection activeCell="A4" sqref="A4"/>
    </sheetView>
  </sheetViews>
  <sheetFormatPr defaultColWidth="9.109375" defaultRowHeight="13.2" x14ac:dyDescent="0.25"/>
  <cols>
    <col min="1" max="1" width="10" style="4" customWidth="1"/>
    <col min="2" max="4" width="7.6640625" style="2" customWidth="1"/>
    <col min="5" max="5" width="9.88671875" style="3" customWidth="1"/>
    <col min="6" max="6" width="7.88671875" style="2" customWidth="1"/>
    <col min="7" max="8" width="7.6640625" style="2" customWidth="1"/>
    <col min="9" max="9" width="6" style="2" customWidth="1"/>
    <col min="10" max="10" width="4" style="2" customWidth="1"/>
    <col min="11" max="11" width="15" style="2" customWidth="1"/>
    <col min="12" max="12" width="3.33203125" style="3" customWidth="1"/>
    <col min="13" max="13" width="3.109375" style="3" customWidth="1"/>
    <col min="14" max="14" width="4" style="3" customWidth="1"/>
    <col min="15" max="15" width="3.5546875" style="3" customWidth="1"/>
    <col min="16" max="16" width="6.44140625" style="3" customWidth="1"/>
    <col min="17" max="17" width="4.88671875" style="2" customWidth="1"/>
    <col min="18" max="18" width="1.6640625" style="3" customWidth="1"/>
    <col min="19" max="16384" width="9.109375" style="3"/>
  </cols>
  <sheetData>
    <row r="1" spans="1:17" ht="21" x14ac:dyDescent="0.4">
      <c r="A1" s="1" t="s">
        <v>0</v>
      </c>
      <c r="F1" s="3"/>
      <c r="G1" s="3"/>
      <c r="H1" s="3"/>
      <c r="L1" s="2"/>
    </row>
    <row r="2" spans="1:17" x14ac:dyDescent="0.25">
      <c r="F2" s="3"/>
      <c r="G2" s="3"/>
      <c r="H2" s="3"/>
      <c r="L2" s="2"/>
    </row>
    <row r="3" spans="1:17" x14ac:dyDescent="0.25">
      <c r="F3" s="3"/>
      <c r="G3" s="3"/>
      <c r="H3" s="3"/>
      <c r="L3" s="2"/>
    </row>
    <row r="4" spans="1:17" x14ac:dyDescent="0.25">
      <c r="A4" s="5" t="s">
        <v>1</v>
      </c>
      <c r="B4" s="5" t="s">
        <v>78</v>
      </c>
      <c r="C4" s="5" t="s">
        <v>71</v>
      </c>
      <c r="D4" s="5"/>
      <c r="E4" s="5" t="s">
        <v>1</v>
      </c>
      <c r="F4" s="5" t="s">
        <v>78</v>
      </c>
      <c r="G4" s="5" t="s">
        <v>71</v>
      </c>
      <c r="H4" s="5"/>
      <c r="I4" s="5" t="s">
        <v>72</v>
      </c>
      <c r="J4" s="5"/>
      <c r="K4" s="5"/>
      <c r="L4" s="5"/>
      <c r="M4" s="5"/>
      <c r="N4" s="5"/>
      <c r="O4" s="5"/>
      <c r="P4" s="5"/>
    </row>
    <row r="5" spans="1:17" x14ac:dyDescent="0.25">
      <c r="A5" s="8" t="s">
        <v>2</v>
      </c>
      <c r="B5" s="9">
        <f>((75+(1/28*100))-(1/28*100))+(1/28*100)</f>
        <v>78.571428571428569</v>
      </c>
      <c r="C5" s="9">
        <v>92</v>
      </c>
      <c r="E5" s="8" t="s">
        <v>5</v>
      </c>
      <c r="F5" s="9">
        <f>(92.8571428571429+(1/28*100))-(1/28*100)</f>
        <v>92.857142857142861</v>
      </c>
      <c r="G5" s="9">
        <v>68</v>
      </c>
      <c r="I5" s="2">
        <v>1</v>
      </c>
      <c r="J5" s="2" t="s">
        <v>73</v>
      </c>
      <c r="L5" s="2"/>
      <c r="M5" s="2"/>
      <c r="O5" s="2"/>
      <c r="P5" s="2"/>
      <c r="Q5" s="3"/>
    </row>
    <row r="6" spans="1:17" x14ac:dyDescent="0.25">
      <c r="A6" s="8" t="s">
        <v>4</v>
      </c>
      <c r="B6" s="9">
        <f>(50+(1/28*100))-(1/28*100)</f>
        <v>50</v>
      </c>
      <c r="C6" s="9">
        <v>64</v>
      </c>
      <c r="E6" s="8" t="s">
        <v>7</v>
      </c>
      <c r="F6" s="9">
        <f>((85.7142857142857+(1/28*100))-(1/28*100))+(1/28*100)</f>
        <v>89.285714285714278</v>
      </c>
      <c r="G6" s="9">
        <v>84</v>
      </c>
      <c r="I6" s="2">
        <v>2</v>
      </c>
      <c r="J6" s="2" t="s">
        <v>73</v>
      </c>
      <c r="L6" s="2"/>
      <c r="M6" s="2"/>
      <c r="O6" s="2"/>
      <c r="P6" s="2"/>
      <c r="Q6" s="3"/>
    </row>
    <row r="7" spans="1:17" x14ac:dyDescent="0.25">
      <c r="A7" s="8" t="s">
        <v>6</v>
      </c>
      <c r="B7" s="9">
        <f>(75+(1/28*100))-(1/28*100)</f>
        <v>75</v>
      </c>
      <c r="C7" s="9">
        <v>92</v>
      </c>
      <c r="E7" s="8" t="s">
        <v>9</v>
      </c>
      <c r="F7" s="9">
        <f>(78.5714285714286+(1/28*100))-(1/28*100)</f>
        <v>78.571428571428569</v>
      </c>
      <c r="G7" s="9">
        <v>84</v>
      </c>
      <c r="I7" s="2">
        <v>3</v>
      </c>
      <c r="J7" s="2" t="s">
        <v>74</v>
      </c>
      <c r="L7" s="2"/>
      <c r="M7" s="2"/>
      <c r="O7" s="2"/>
      <c r="P7" s="2"/>
      <c r="Q7" s="3"/>
    </row>
    <row r="8" spans="1:17" x14ac:dyDescent="0.25">
      <c r="A8" s="8" t="s">
        <v>8</v>
      </c>
      <c r="B8" s="9">
        <f>(64.2857142857143+(1/28*100))-(1/28*100)</f>
        <v>64.285714285714292</v>
      </c>
      <c r="C8" s="9">
        <v>48</v>
      </c>
      <c r="E8" s="8" t="s">
        <v>11</v>
      </c>
      <c r="F8" s="9">
        <f>24/28*100</f>
        <v>85.714285714285708</v>
      </c>
      <c r="G8" s="9">
        <v>96</v>
      </c>
      <c r="I8" s="2">
        <v>4</v>
      </c>
      <c r="J8" s="2" t="s">
        <v>75</v>
      </c>
      <c r="L8" s="2"/>
      <c r="M8" s="2"/>
      <c r="O8" s="2"/>
      <c r="P8" s="2"/>
      <c r="Q8" s="3"/>
    </row>
    <row r="9" spans="1:17" x14ac:dyDescent="0.25">
      <c r="A9" s="8" t="s">
        <v>10</v>
      </c>
      <c r="B9" s="9">
        <f>(71.4285714285714+(1/28*100))-(1/28*100)</f>
        <v>71.428571428571431</v>
      </c>
      <c r="C9" s="9">
        <v>76</v>
      </c>
      <c r="E9" s="8" t="s">
        <v>13</v>
      </c>
      <c r="F9" s="9">
        <f>((82.1428571428571+(1/28*100))-(1/28*100))+(1/28*100)</f>
        <v>85.714285714285708</v>
      </c>
      <c r="G9" s="9">
        <v>88</v>
      </c>
      <c r="I9" s="2">
        <v>5</v>
      </c>
      <c r="J9" s="2" t="s">
        <v>76</v>
      </c>
      <c r="L9" s="2"/>
      <c r="M9" s="2"/>
      <c r="O9" s="2"/>
      <c r="P9" s="2"/>
      <c r="Q9" s="3"/>
    </row>
    <row r="10" spans="1:17" x14ac:dyDescent="0.25">
      <c r="A10" s="8" t="s">
        <v>12</v>
      </c>
      <c r="B10" s="9">
        <f>(89.2857142857143+(1/28*100))-(1/28*100)</f>
        <v>89.285714285714292</v>
      </c>
      <c r="C10" s="9">
        <v>64</v>
      </c>
      <c r="E10" s="8" t="s">
        <v>16</v>
      </c>
      <c r="F10" s="9">
        <f>(85.7142857142857+(1/28*100))-(1/28*100)</f>
        <v>85.714285714285708</v>
      </c>
      <c r="G10" s="9">
        <v>88</v>
      </c>
      <c r="I10" s="2">
        <v>6</v>
      </c>
      <c r="J10" s="2" t="s">
        <v>73</v>
      </c>
      <c r="L10" s="2"/>
      <c r="M10" s="2"/>
      <c r="O10" s="2"/>
      <c r="P10" s="2"/>
      <c r="Q10" s="3"/>
    </row>
    <row r="11" spans="1:17" x14ac:dyDescent="0.25">
      <c r="A11" s="8" t="s">
        <v>14</v>
      </c>
      <c r="B11" s="9">
        <f>(64.2857142857143+(1/28*100))-(1/28*100)</f>
        <v>64.285714285714292</v>
      </c>
      <c r="C11" s="9">
        <v>84</v>
      </c>
      <c r="E11" s="8" t="s">
        <v>18</v>
      </c>
      <c r="F11" s="9">
        <f>27/28*100</f>
        <v>96.428571428571431</v>
      </c>
      <c r="G11" s="9">
        <v>84</v>
      </c>
      <c r="I11" s="2">
        <v>7</v>
      </c>
      <c r="J11" s="2" t="s">
        <v>77</v>
      </c>
      <c r="L11" s="2"/>
      <c r="M11" s="2"/>
      <c r="O11" s="2"/>
      <c r="P11" s="2"/>
      <c r="Q11" s="3"/>
    </row>
    <row r="12" spans="1:17" x14ac:dyDescent="0.25">
      <c r="A12" s="8" t="s">
        <v>15</v>
      </c>
      <c r="B12" s="9">
        <f>(78.5714285714286+(1/28*100))-(1/28*100)</f>
        <v>78.571428571428569</v>
      </c>
      <c r="C12" s="9">
        <v>48</v>
      </c>
      <c r="E12" s="8" t="s">
        <v>20</v>
      </c>
      <c r="F12" s="9">
        <f>((96.4285714285714+(1/28*100))-(1/28*100))+(1/28*100)</f>
        <v>100</v>
      </c>
      <c r="G12" s="9">
        <v>96</v>
      </c>
      <c r="I12" s="2">
        <v>8</v>
      </c>
      <c r="J12" s="2" t="s">
        <v>75</v>
      </c>
      <c r="L12" s="2"/>
      <c r="M12" s="2"/>
      <c r="O12" s="2"/>
      <c r="P12" s="2"/>
      <c r="Q12" s="3"/>
    </row>
    <row r="13" spans="1:17" x14ac:dyDescent="0.25">
      <c r="A13" s="8" t="s">
        <v>17</v>
      </c>
      <c r="B13" s="9">
        <f>(71.4285714285714+(1/28*100))-(1/28*100)</f>
        <v>71.428571428571431</v>
      </c>
      <c r="C13" s="9">
        <v>76</v>
      </c>
      <c r="E13" s="8" t="s">
        <v>22</v>
      </c>
      <c r="F13" s="9"/>
      <c r="G13" s="9">
        <v>76</v>
      </c>
      <c r="I13" s="2">
        <v>9</v>
      </c>
      <c r="J13" s="2" t="s">
        <v>76</v>
      </c>
      <c r="L13" s="2"/>
      <c r="M13" s="2"/>
      <c r="O13" s="2"/>
      <c r="P13" s="2"/>
      <c r="Q13" s="3"/>
    </row>
    <row r="14" spans="1:17" x14ac:dyDescent="0.25">
      <c r="A14" s="8" t="s">
        <v>19</v>
      </c>
      <c r="B14" s="9">
        <f>(53.5714285714286+(1/28*100))-(1/28*100)</f>
        <v>53.571428571428569</v>
      </c>
      <c r="C14" s="9">
        <v>56</v>
      </c>
      <c r="E14" s="8" t="s">
        <v>24</v>
      </c>
      <c r="F14" s="9">
        <f>((82.1428571428571+(1/28*100))-(1/28*100))+(1/28*100)</f>
        <v>85.714285714285708</v>
      </c>
      <c r="G14" s="9">
        <v>68</v>
      </c>
      <c r="I14" s="2">
        <v>10</v>
      </c>
      <c r="J14" s="2" t="s">
        <v>73</v>
      </c>
      <c r="L14" s="2"/>
      <c r="M14" s="2"/>
      <c r="O14" s="2"/>
      <c r="P14" s="2"/>
      <c r="Q14" s="3"/>
    </row>
    <row r="15" spans="1:17" x14ac:dyDescent="0.25">
      <c r="A15" s="8" t="s">
        <v>21</v>
      </c>
      <c r="B15" s="9">
        <f>(60.7142857142857+(1/28*100))-(1/28*100)</f>
        <v>60.714285714285708</v>
      </c>
      <c r="C15" s="9">
        <v>72</v>
      </c>
      <c r="E15" s="8" t="s">
        <v>26</v>
      </c>
      <c r="F15" s="9">
        <f>(57.1428571428571+(1/28*100))-(1/28*100)</f>
        <v>57.142857142857139</v>
      </c>
      <c r="G15" s="9">
        <v>32</v>
      </c>
      <c r="I15" s="2">
        <v>11</v>
      </c>
      <c r="J15" s="2" t="s">
        <v>76</v>
      </c>
      <c r="L15" s="2"/>
      <c r="M15" s="2"/>
      <c r="O15" s="2"/>
      <c r="P15" s="2"/>
      <c r="Q15" s="3"/>
    </row>
    <row r="16" spans="1:17" x14ac:dyDescent="0.25">
      <c r="A16" s="8" t="s">
        <v>23</v>
      </c>
      <c r="B16" s="9">
        <f>((64.2857142857143+(1/28*100))-(1/28*100))+(1/28*100)</f>
        <v>67.857142857142861</v>
      </c>
      <c r="C16" s="9">
        <v>72</v>
      </c>
      <c r="E16" s="8" t="s">
        <v>29</v>
      </c>
      <c r="F16" s="9">
        <f>(57.1428571428571+(1/28*100))-(1/28*100)</f>
        <v>57.142857142857139</v>
      </c>
      <c r="G16" s="9">
        <v>44</v>
      </c>
      <c r="I16" s="2">
        <v>12</v>
      </c>
      <c r="J16" s="2" t="s">
        <v>76</v>
      </c>
      <c r="L16" s="2"/>
      <c r="M16" s="2"/>
      <c r="O16" s="2"/>
      <c r="P16" s="2"/>
      <c r="Q16" s="3"/>
    </row>
    <row r="17" spans="1:17" x14ac:dyDescent="0.25">
      <c r="A17" s="8" t="s">
        <v>25</v>
      </c>
      <c r="B17" s="9">
        <f>(82.1428571428571+(1/28*100))-(1/28*100)</f>
        <v>82.142857142857139</v>
      </c>
      <c r="C17" s="9">
        <v>68</v>
      </c>
      <c r="E17" s="8" t="s">
        <v>31</v>
      </c>
      <c r="F17" s="9">
        <f>(42.8571428571429+(1/28*100))-(1/28*100)</f>
        <v>42.857142857142854</v>
      </c>
      <c r="G17" s="9">
        <v>52</v>
      </c>
      <c r="I17" s="2">
        <v>13</v>
      </c>
      <c r="J17" s="2" t="s">
        <v>75</v>
      </c>
      <c r="L17" s="2"/>
      <c r="M17" s="2"/>
      <c r="P17" s="2"/>
      <c r="Q17" s="3"/>
    </row>
    <row r="18" spans="1:17" x14ac:dyDescent="0.25">
      <c r="A18" s="8" t="s">
        <v>27</v>
      </c>
      <c r="B18" s="9">
        <f>(67.8571428571429+(1/28*100))-(1/28*100)</f>
        <v>67.857142857142861</v>
      </c>
      <c r="C18" s="9">
        <v>24</v>
      </c>
      <c r="E18" s="8" t="s">
        <v>33</v>
      </c>
      <c r="F18" s="9">
        <f>(50+(1/28*100))-(1/28*100)</f>
        <v>50</v>
      </c>
      <c r="G18" s="9">
        <v>76</v>
      </c>
      <c r="I18" s="2">
        <v>14</v>
      </c>
      <c r="J18" s="2" t="s">
        <v>75</v>
      </c>
      <c r="L18" s="2"/>
      <c r="M18" s="2"/>
      <c r="P18" s="2"/>
      <c r="Q18" s="3"/>
    </row>
    <row r="19" spans="1:17" x14ac:dyDescent="0.25">
      <c r="A19" s="8" t="s">
        <v>28</v>
      </c>
      <c r="B19" s="9">
        <f>(64.2857142857143+(1/28*100))-(1/28*100)</f>
        <v>64.285714285714292</v>
      </c>
      <c r="C19" s="9">
        <v>52</v>
      </c>
      <c r="E19" s="8" t="s">
        <v>35</v>
      </c>
      <c r="F19" s="9">
        <f>(60.7142857142857+(1/28*100))-(1/28*100)</f>
        <v>60.714285714285708</v>
      </c>
      <c r="G19" s="9">
        <v>32</v>
      </c>
      <c r="I19" s="2">
        <v>15</v>
      </c>
      <c r="J19" s="2" t="s">
        <v>77</v>
      </c>
      <c r="L19" s="2"/>
      <c r="M19" s="2"/>
      <c r="P19" s="2"/>
      <c r="Q19" s="3"/>
    </row>
    <row r="20" spans="1:17" x14ac:dyDescent="0.25">
      <c r="A20" s="8" t="s">
        <v>30</v>
      </c>
      <c r="B20" s="9">
        <f>(53.5714285714286+(1/28*100))-(1/28*100)</f>
        <v>53.571428571428569</v>
      </c>
      <c r="C20" s="9">
        <v>72</v>
      </c>
      <c r="E20" s="8" t="s">
        <v>37</v>
      </c>
      <c r="F20" s="9">
        <f>(((15+2)/28*100)+(1/28*100))-(1/28*100)</f>
        <v>60.714285714285708</v>
      </c>
      <c r="G20" s="9">
        <v>60</v>
      </c>
      <c r="I20" s="2">
        <v>16</v>
      </c>
      <c r="J20" s="2" t="s">
        <v>77</v>
      </c>
      <c r="L20" s="2"/>
      <c r="M20" s="2"/>
      <c r="P20" s="2"/>
      <c r="Q20" s="3"/>
    </row>
    <row r="21" spans="1:17" x14ac:dyDescent="0.25">
      <c r="A21" s="8" t="s">
        <v>32</v>
      </c>
      <c r="B21" s="9">
        <f>((89.2857142857143+(1/28*100))-(1/28*100))+(1/28*100)</f>
        <v>92.857142857142861</v>
      </c>
      <c r="C21" s="9">
        <v>80</v>
      </c>
      <c r="E21" s="8" t="s">
        <v>39</v>
      </c>
      <c r="F21" s="9">
        <f>(85.7142857142857+(1/28*100))-(1/28*100)</f>
        <v>85.714285714285708</v>
      </c>
      <c r="G21" s="9">
        <v>76</v>
      </c>
      <c r="I21" s="2">
        <v>17</v>
      </c>
      <c r="J21" s="2" t="s">
        <v>75</v>
      </c>
      <c r="L21" s="2"/>
      <c r="M21" s="2"/>
      <c r="P21" s="2"/>
      <c r="Q21" s="3"/>
    </row>
    <row r="22" spans="1:17" x14ac:dyDescent="0.25">
      <c r="A22" s="8" t="s">
        <v>34</v>
      </c>
      <c r="B22" s="9">
        <f>(64.2857142857143+(1/28*100))-(1/28*100)</f>
        <v>64.285714285714292</v>
      </c>
      <c r="C22" s="9">
        <v>56</v>
      </c>
      <c r="E22" s="8" t="s">
        <v>41</v>
      </c>
      <c r="F22" s="9">
        <f>(64.2857142857143+(1/28*100))-(1/28*100)</f>
        <v>64.285714285714292</v>
      </c>
      <c r="G22" s="9">
        <v>28</v>
      </c>
      <c r="I22" s="2">
        <v>18</v>
      </c>
      <c r="J22" s="2" t="s">
        <v>74</v>
      </c>
      <c r="L22" s="2"/>
      <c r="M22" s="2"/>
      <c r="P22" s="2"/>
      <c r="Q22" s="3"/>
    </row>
    <row r="23" spans="1:17" x14ac:dyDescent="0.25">
      <c r="A23" s="8" t="s">
        <v>36</v>
      </c>
      <c r="B23" s="9">
        <f>(71.4285714285714+(1/28*100))-(1/28*100)</f>
        <v>71.428571428571431</v>
      </c>
      <c r="C23" s="9">
        <v>40</v>
      </c>
      <c r="E23" s="8" t="s">
        <v>43</v>
      </c>
      <c r="F23" s="9">
        <f>((75+(1/28*100))-(1/28*100))+(1/28*100)</f>
        <v>78.571428571428569</v>
      </c>
      <c r="G23" s="9">
        <v>80</v>
      </c>
      <c r="I23" s="2">
        <v>19</v>
      </c>
      <c r="J23" s="2" t="s">
        <v>77</v>
      </c>
      <c r="L23" s="2"/>
      <c r="M23" s="2"/>
      <c r="P23" s="2"/>
      <c r="Q23" s="3"/>
    </row>
    <row r="24" spans="1:17" x14ac:dyDescent="0.25">
      <c r="A24" s="8" t="s">
        <v>38</v>
      </c>
      <c r="B24" s="9">
        <f>(85.7142857142857+(1/28*100))-(1/28*100)</f>
        <v>85.714285714285708</v>
      </c>
      <c r="C24" s="9">
        <v>88</v>
      </c>
      <c r="E24" s="2"/>
      <c r="I24" s="2">
        <v>20</v>
      </c>
      <c r="J24" s="2" t="s">
        <v>77</v>
      </c>
      <c r="L24" s="2"/>
      <c r="M24" s="2"/>
      <c r="P24" s="2"/>
      <c r="Q24" s="3"/>
    </row>
    <row r="25" spans="1:17" x14ac:dyDescent="0.25">
      <c r="A25" s="8" t="s">
        <v>40</v>
      </c>
      <c r="B25" s="9"/>
      <c r="C25" s="9">
        <v>56</v>
      </c>
      <c r="E25" s="2"/>
      <c r="I25" s="2">
        <v>21</v>
      </c>
      <c r="J25" s="2" t="s">
        <v>75</v>
      </c>
      <c r="L25" s="2"/>
      <c r="M25" s="2"/>
      <c r="P25" s="2"/>
      <c r="Q25" s="3"/>
    </row>
    <row r="26" spans="1:17" x14ac:dyDescent="0.25">
      <c r="A26" s="8" t="s">
        <v>42</v>
      </c>
      <c r="B26" s="9">
        <f>((71.4285714285714+(1/28*100))-(1/28*100))+(1/28*100)</f>
        <v>75</v>
      </c>
      <c r="C26" s="9"/>
      <c r="E26" s="2"/>
      <c r="I26" s="2">
        <v>22</v>
      </c>
      <c r="J26" s="2" t="s">
        <v>74</v>
      </c>
      <c r="L26" s="2"/>
      <c r="P26" s="2"/>
      <c r="Q26" s="3"/>
    </row>
    <row r="27" spans="1:17" x14ac:dyDescent="0.25">
      <c r="A27" s="8" t="s">
        <v>44</v>
      </c>
      <c r="B27" s="9">
        <f>(53.5714285714286+(1/28*100))-(1/28*100)</f>
        <v>53.571428571428569</v>
      </c>
      <c r="C27" s="9">
        <v>64</v>
      </c>
      <c r="I27" s="2">
        <v>23</v>
      </c>
      <c r="J27" s="2" t="s">
        <v>76</v>
      </c>
      <c r="L27" s="2"/>
      <c r="P27" s="2"/>
      <c r="Q27" s="3"/>
    </row>
    <row r="28" spans="1:17" x14ac:dyDescent="0.25">
      <c r="A28" s="8" t="s">
        <v>45</v>
      </c>
      <c r="B28" s="9">
        <f>((92.8571428571429+(1/28*100))-(1/28*100))+(1/28*100)</f>
        <v>96.428571428571431</v>
      </c>
      <c r="C28" s="9">
        <v>100</v>
      </c>
      <c r="I28" s="2">
        <v>24</v>
      </c>
      <c r="J28" s="2" t="s">
        <v>77</v>
      </c>
      <c r="L28" s="2"/>
      <c r="M28" s="6"/>
      <c r="P28" s="2"/>
      <c r="Q28" s="3"/>
    </row>
    <row r="29" spans="1:17" x14ac:dyDescent="0.25">
      <c r="A29" s="8" t="s">
        <v>46</v>
      </c>
      <c r="B29" s="9">
        <f>(85.7142857142857+(1/28*100))-(1/28*100)</f>
        <v>85.714285714285708</v>
      </c>
      <c r="C29" s="9">
        <v>80</v>
      </c>
      <c r="I29" s="2">
        <v>25</v>
      </c>
      <c r="J29" s="2" t="s">
        <v>77</v>
      </c>
      <c r="L29" s="2"/>
      <c r="M29" s="7"/>
      <c r="N29" s="2"/>
      <c r="P29" s="2"/>
      <c r="Q29" s="3"/>
    </row>
    <row r="30" spans="1:17" x14ac:dyDescent="0.25">
      <c r="A30" s="8" t="s">
        <v>47</v>
      </c>
      <c r="B30" s="9">
        <f>(96.4285714285714+(1/28*100))-(1/28*100)</f>
        <v>96.428571428571431</v>
      </c>
      <c r="C30" s="9">
        <v>92</v>
      </c>
      <c r="I30" s="2">
        <v>26</v>
      </c>
      <c r="J30" s="2" t="s">
        <v>75</v>
      </c>
      <c r="L30" s="2"/>
      <c r="M30" s="7"/>
      <c r="N30" s="2"/>
      <c r="P30" s="2"/>
      <c r="Q30" s="3"/>
    </row>
    <row r="31" spans="1:17" x14ac:dyDescent="0.25">
      <c r="A31" s="8" t="s">
        <v>48</v>
      </c>
      <c r="B31" s="9">
        <f>((75+(1/28*100))-(1/28*100))+(1/28*100)</f>
        <v>78.571428571428569</v>
      </c>
      <c r="C31" s="9">
        <v>88</v>
      </c>
      <c r="E31" s="2"/>
      <c r="L31" s="2"/>
      <c r="M31" s="7"/>
      <c r="N31" s="2"/>
      <c r="P31" s="2"/>
      <c r="Q31" s="3"/>
    </row>
    <row r="32" spans="1:17" x14ac:dyDescent="0.25">
      <c r="A32" s="8" t="s">
        <v>49</v>
      </c>
      <c r="B32" s="9">
        <f>(((17+2)/28*100)+(1/28*100))-(1/28*100)</f>
        <v>67.857142857142861</v>
      </c>
      <c r="C32" s="9">
        <v>52</v>
      </c>
      <c r="E32" s="2"/>
      <c r="L32" s="2"/>
      <c r="P32" s="2"/>
      <c r="Q32" s="3"/>
    </row>
    <row r="33" spans="1:17" x14ac:dyDescent="0.25">
      <c r="A33" s="8" t="s">
        <v>50</v>
      </c>
      <c r="B33" s="9">
        <f>(96.4285714285714+(1/28*100))-(1/28*100)</f>
        <v>96.428571428571431</v>
      </c>
      <c r="C33" s="9">
        <v>92</v>
      </c>
      <c r="E33" s="2"/>
      <c r="L33" s="2"/>
      <c r="P33" s="2"/>
      <c r="Q33" s="3"/>
    </row>
    <row r="34" spans="1:17" x14ac:dyDescent="0.25">
      <c r="A34" s="8" t="s">
        <v>51</v>
      </c>
      <c r="B34" s="9">
        <f>(57.1428571428571+(1/28*100))-(1/28*100)</f>
        <v>57.142857142857139</v>
      </c>
      <c r="C34" s="9"/>
      <c r="E34" s="2"/>
      <c r="K34" s="3"/>
      <c r="L34" s="2"/>
      <c r="P34" s="2"/>
      <c r="Q34" s="3"/>
    </row>
    <row r="35" spans="1:17" x14ac:dyDescent="0.25">
      <c r="A35" s="8" t="s">
        <v>52</v>
      </c>
      <c r="B35" s="9">
        <f>(78.5714285714286+(1/28*100))-(1/28*100)</f>
        <v>78.571428571428569</v>
      </c>
      <c r="C35" s="9">
        <v>68</v>
      </c>
      <c r="E35" s="2"/>
      <c r="K35" s="3"/>
      <c r="L35" s="2"/>
      <c r="P35" s="2"/>
      <c r="Q35" s="3"/>
    </row>
    <row r="36" spans="1:17" x14ac:dyDescent="0.25">
      <c r="A36" s="8" t="s">
        <v>53</v>
      </c>
      <c r="B36" s="9">
        <f>24/28*100</f>
        <v>85.714285714285708</v>
      </c>
      <c r="C36" s="9">
        <v>100</v>
      </c>
      <c r="E36" s="2"/>
      <c r="K36" s="3"/>
      <c r="L36" s="2"/>
      <c r="P36" s="2"/>
      <c r="Q36" s="3"/>
    </row>
    <row r="37" spans="1:17" x14ac:dyDescent="0.25">
      <c r="A37" s="8" t="s">
        <v>54</v>
      </c>
      <c r="B37" s="9">
        <f>(75+(1/28*100))-(1/28*100)</f>
        <v>75</v>
      </c>
      <c r="C37" s="9">
        <v>80</v>
      </c>
      <c r="E37" s="2"/>
      <c r="K37" s="3"/>
      <c r="L37" s="2"/>
      <c r="P37" s="2"/>
      <c r="Q37" s="3"/>
    </row>
    <row r="38" spans="1:17" x14ac:dyDescent="0.25">
      <c r="A38" s="8" t="s">
        <v>55</v>
      </c>
      <c r="B38" s="9">
        <f>((85.7142857142857+(1/28*100))-(1/28*100))+(1/28*100)</f>
        <v>89.285714285714278</v>
      </c>
      <c r="C38" s="9">
        <v>88</v>
      </c>
      <c r="E38" s="2"/>
      <c r="K38" s="3"/>
      <c r="L38" s="2"/>
      <c r="P38" s="2"/>
      <c r="Q38" s="3"/>
    </row>
    <row r="39" spans="1:17" x14ac:dyDescent="0.25">
      <c r="A39" s="8" t="s">
        <v>56</v>
      </c>
      <c r="B39" s="9">
        <f>(89.2857142857143+(1/28*100))-(1/28*100)</f>
        <v>89.285714285714292</v>
      </c>
      <c r="C39" s="9">
        <v>72</v>
      </c>
      <c r="E39" s="2"/>
      <c r="K39" s="3"/>
      <c r="L39" s="2"/>
      <c r="P39" s="2"/>
      <c r="Q39" s="3"/>
    </row>
    <row r="40" spans="1:17" x14ac:dyDescent="0.25">
      <c r="A40" s="8" t="s">
        <v>57</v>
      </c>
      <c r="B40" s="9">
        <f>(((17+2)/28*100)+(1/28*100))-(1/28*100)</f>
        <v>67.857142857142861</v>
      </c>
      <c r="C40" s="9">
        <v>64</v>
      </c>
      <c r="E40" s="2"/>
      <c r="K40" s="3"/>
      <c r="L40" s="2"/>
      <c r="P40" s="2"/>
      <c r="Q40" s="3"/>
    </row>
    <row r="41" spans="1:17" x14ac:dyDescent="0.25">
      <c r="A41" s="8" t="s">
        <v>58</v>
      </c>
      <c r="B41" s="9">
        <f>(96.4285714285714+(1/28*100))-(1/28*100)</f>
        <v>96.428571428571431</v>
      </c>
      <c r="C41" s="9">
        <v>72</v>
      </c>
      <c r="E41" s="2"/>
      <c r="K41" s="3"/>
      <c r="L41" s="2"/>
      <c r="P41" s="2"/>
      <c r="Q41" s="3"/>
    </row>
    <row r="42" spans="1:17" x14ac:dyDescent="0.25">
      <c r="A42" s="8" t="s">
        <v>59</v>
      </c>
      <c r="B42" s="9">
        <f>((78.5714285714286+(1/28*100))-(1/28*100))+(1/28*100)</f>
        <v>82.142857142857139</v>
      </c>
      <c r="C42" s="9">
        <v>76</v>
      </c>
      <c r="E42" s="2"/>
      <c r="K42" s="3"/>
      <c r="L42" s="2"/>
      <c r="P42" s="2"/>
      <c r="Q42" s="3"/>
    </row>
    <row r="43" spans="1:17" x14ac:dyDescent="0.25">
      <c r="A43" s="8" t="s">
        <v>60</v>
      </c>
      <c r="B43" s="9">
        <f>((100+(1/28*100))-(1/28*100))+(1/28*100)</f>
        <v>103.57142857142857</v>
      </c>
      <c r="C43" s="9">
        <v>92</v>
      </c>
      <c r="E43" s="2"/>
      <c r="K43" s="3"/>
      <c r="L43" s="2"/>
      <c r="P43" s="2"/>
      <c r="Q43" s="3"/>
    </row>
    <row r="44" spans="1:17" x14ac:dyDescent="0.25">
      <c r="A44" s="8" t="s">
        <v>61</v>
      </c>
      <c r="B44" s="9">
        <f>23/28*100</f>
        <v>82.142857142857139</v>
      </c>
      <c r="C44" s="9">
        <v>68</v>
      </c>
      <c r="E44" s="2"/>
      <c r="K44" s="3"/>
      <c r="L44" s="2"/>
      <c r="P44" s="2"/>
      <c r="Q44" s="3"/>
    </row>
    <row r="45" spans="1:17" x14ac:dyDescent="0.25">
      <c r="A45" s="8" t="s">
        <v>62</v>
      </c>
      <c r="B45" s="9">
        <f>((64.2857142857143+(1/28*100))-(1/28*100))+(1/28*100)</f>
        <v>67.857142857142861</v>
      </c>
      <c r="C45" s="9">
        <v>48</v>
      </c>
      <c r="E45" s="2"/>
      <c r="K45" s="3"/>
      <c r="L45" s="2"/>
      <c r="P45" s="2"/>
      <c r="Q45" s="3"/>
    </row>
    <row r="46" spans="1:17" x14ac:dyDescent="0.25">
      <c r="A46" s="8" t="s">
        <v>63</v>
      </c>
      <c r="B46" s="9">
        <f>(42.8571428571429+(1/28*100))-(1/28*100)</f>
        <v>42.857142857142854</v>
      </c>
      <c r="C46" s="9">
        <v>32</v>
      </c>
      <c r="E46" s="2"/>
      <c r="K46" s="3"/>
      <c r="L46" s="2"/>
      <c r="P46" s="2"/>
      <c r="Q46" s="3"/>
    </row>
    <row r="47" spans="1:17" x14ac:dyDescent="0.25">
      <c r="A47" s="8" t="s">
        <v>64</v>
      </c>
      <c r="B47" s="9">
        <f>(92.8571428571429+(1/28*100))-(1/28*100)</f>
        <v>92.857142857142861</v>
      </c>
      <c r="C47" s="9">
        <v>88</v>
      </c>
      <c r="E47" s="2"/>
      <c r="K47" s="3"/>
      <c r="L47" s="2"/>
      <c r="P47" s="2"/>
      <c r="Q47" s="3"/>
    </row>
    <row r="48" spans="1:17" x14ac:dyDescent="0.25">
      <c r="A48" s="8" t="s">
        <v>65</v>
      </c>
      <c r="B48" s="9">
        <f>(64.2857142857143+(1/28*100))-(1/28*100)</f>
        <v>64.285714285714292</v>
      </c>
      <c r="C48" s="9">
        <v>84</v>
      </c>
      <c r="E48" s="2"/>
      <c r="K48" s="3"/>
      <c r="L48" s="2"/>
      <c r="P48" s="2"/>
      <c r="Q48" s="3"/>
    </row>
    <row r="49" spans="1:17" x14ac:dyDescent="0.25">
      <c r="A49" s="8" t="s">
        <v>66</v>
      </c>
      <c r="B49" s="9">
        <f>(32.1428571428571+(1/28*100))-(1/28*100)</f>
        <v>32.142857142857146</v>
      </c>
      <c r="C49" s="9">
        <v>44</v>
      </c>
      <c r="E49" s="2"/>
      <c r="K49" s="3"/>
      <c r="L49" s="2"/>
      <c r="P49" s="2"/>
      <c r="Q49" s="3"/>
    </row>
    <row r="50" spans="1:17" x14ac:dyDescent="0.25">
      <c r="A50" s="8" t="s">
        <v>67</v>
      </c>
      <c r="B50" s="9">
        <f>(64.2857142857143+(1/28*100))-(1/28*100)</f>
        <v>64.285714285714292</v>
      </c>
      <c r="C50" s="9">
        <v>60</v>
      </c>
      <c r="E50" s="2"/>
      <c r="K50" s="3"/>
      <c r="L50" s="2"/>
      <c r="P50" s="2"/>
      <c r="Q50" s="3"/>
    </row>
    <row r="51" spans="1:17" x14ac:dyDescent="0.25">
      <c r="A51" s="8" t="s">
        <v>68</v>
      </c>
      <c r="B51" s="9"/>
      <c r="C51" s="9">
        <v>40</v>
      </c>
      <c r="E51" s="2"/>
      <c r="K51" s="3"/>
      <c r="L51" s="2"/>
      <c r="P51" s="2"/>
      <c r="Q51" s="3"/>
    </row>
    <row r="52" spans="1:17" x14ac:dyDescent="0.25">
      <c r="A52" s="8" t="s">
        <v>69</v>
      </c>
      <c r="B52" s="9">
        <f>((92.8571428571429+(1/28*100))-(1/28*100))+(1/28*100)</f>
        <v>96.428571428571431</v>
      </c>
      <c r="C52" s="9">
        <v>96</v>
      </c>
      <c r="E52" s="2"/>
      <c r="K52" s="3"/>
      <c r="L52" s="2"/>
      <c r="P52" s="2"/>
      <c r="Q52" s="3"/>
    </row>
    <row r="53" spans="1:17" x14ac:dyDescent="0.25">
      <c r="A53" s="8" t="s">
        <v>70</v>
      </c>
      <c r="B53" s="9">
        <f>(75+(1/28*100))-(1/28*100)</f>
        <v>75</v>
      </c>
      <c r="C53" s="9">
        <v>80</v>
      </c>
      <c r="E53" s="2"/>
      <c r="K53" s="3"/>
      <c r="L53" s="2"/>
      <c r="P53" s="2"/>
      <c r="Q53" s="3"/>
    </row>
    <row r="54" spans="1:17" x14ac:dyDescent="0.25">
      <c r="A54" s="8" t="s">
        <v>3</v>
      </c>
      <c r="B54" s="9">
        <f>(96.4285714285714+(1/28*100))-(1/28*100)</f>
        <v>96.428571428571431</v>
      </c>
      <c r="C54" s="9">
        <v>96</v>
      </c>
      <c r="E54" s="2"/>
      <c r="K54" s="3"/>
      <c r="L54" s="2"/>
      <c r="P54" s="2"/>
      <c r="Q54" s="3"/>
    </row>
    <row r="55" spans="1:17" x14ac:dyDescent="0.25">
      <c r="E55" s="2"/>
      <c r="K55" s="3"/>
      <c r="L55" s="2"/>
      <c r="P55" s="2"/>
      <c r="Q55" s="3"/>
    </row>
    <row r="56" spans="1:17" x14ac:dyDescent="0.25">
      <c r="E56" s="2"/>
      <c r="K56" s="3"/>
      <c r="L56" s="2"/>
      <c r="P56" s="2"/>
      <c r="Q56" s="3"/>
    </row>
    <row r="57" spans="1:17" x14ac:dyDescent="0.25">
      <c r="E57" s="2"/>
      <c r="K57" s="3"/>
      <c r="L57" s="2"/>
      <c r="P57" s="2"/>
      <c r="Q57" s="3"/>
    </row>
    <row r="58" spans="1:17" x14ac:dyDescent="0.25">
      <c r="E58" s="2"/>
      <c r="J58" s="3"/>
      <c r="P58" s="2"/>
      <c r="Q58" s="3"/>
    </row>
    <row r="59" spans="1:17" x14ac:dyDescent="0.25">
      <c r="E59" s="2"/>
      <c r="J59" s="3"/>
      <c r="P59" s="2"/>
      <c r="Q59" s="3"/>
    </row>
    <row r="60" spans="1:17" x14ac:dyDescent="0.25">
      <c r="E60" s="2"/>
      <c r="J60" s="3"/>
      <c r="P60" s="2"/>
      <c r="Q60" s="3"/>
    </row>
    <row r="61" spans="1:17" x14ac:dyDescent="0.25">
      <c r="E61" s="2"/>
      <c r="J61" s="3"/>
      <c r="P61" s="2"/>
      <c r="Q61" s="3"/>
    </row>
    <row r="62" spans="1:17" x14ac:dyDescent="0.25">
      <c r="E62" s="2"/>
      <c r="J62" s="3"/>
      <c r="P62" s="2"/>
      <c r="Q62" s="3"/>
    </row>
    <row r="63" spans="1:17" x14ac:dyDescent="0.25">
      <c r="E63" s="2"/>
      <c r="J63" s="3"/>
      <c r="P63" s="2"/>
      <c r="Q63" s="3"/>
    </row>
    <row r="64" spans="1:17" x14ac:dyDescent="0.25">
      <c r="E64" s="2"/>
      <c r="J64" s="3"/>
      <c r="P64" s="2"/>
      <c r="Q64" s="3"/>
    </row>
    <row r="65" spans="5:17" x14ac:dyDescent="0.25">
      <c r="E65" s="2"/>
      <c r="J65" s="3"/>
      <c r="P65" s="2"/>
      <c r="Q65" s="3"/>
    </row>
    <row r="66" spans="5:17" x14ac:dyDescent="0.25">
      <c r="E66" s="2"/>
      <c r="J66" s="3"/>
      <c r="P66" s="2"/>
      <c r="Q66" s="3"/>
    </row>
    <row r="67" spans="5:17" x14ac:dyDescent="0.25">
      <c r="E67" s="2"/>
      <c r="J67" s="3"/>
      <c r="P67" s="2"/>
      <c r="Q67" s="3"/>
    </row>
  </sheetData>
  <phoneticPr fontId="0" type="noConversion"/>
  <printOptions gridLines="1"/>
  <pageMargins left="0.75" right="0.75" top="0.75" bottom="0.7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/>
  </sheetViews>
  <sheetFormatPr defaultRowHeight="13.2" x14ac:dyDescent="0.25"/>
  <cols>
    <col min="1" max="1" width="10.6640625" style="8" customWidth="1"/>
    <col min="2" max="2" width="9.109375" style="8" customWidth="1"/>
  </cols>
  <sheetData>
    <row r="1" spans="1:2" x14ac:dyDescent="0.25">
      <c r="A1" s="5" t="s">
        <v>1</v>
      </c>
      <c r="B1" s="12" t="s">
        <v>81</v>
      </c>
    </row>
    <row r="3" spans="1:2" x14ac:dyDescent="0.25">
      <c r="A3" s="8" t="s">
        <v>2</v>
      </c>
      <c r="B3" s="8">
        <v>1</v>
      </c>
    </row>
    <row r="4" spans="1:2" x14ac:dyDescent="0.25">
      <c r="A4" s="8" t="s">
        <v>4</v>
      </c>
      <c r="B4" s="8">
        <v>0</v>
      </c>
    </row>
    <row r="5" spans="1:2" x14ac:dyDescent="0.25">
      <c r="A5" s="8" t="s">
        <v>6</v>
      </c>
      <c r="B5" s="8">
        <v>2</v>
      </c>
    </row>
    <row r="6" spans="1:2" x14ac:dyDescent="0.25">
      <c r="A6" s="8" t="s">
        <v>8</v>
      </c>
      <c r="B6" s="8">
        <v>0</v>
      </c>
    </row>
    <row r="7" spans="1:2" x14ac:dyDescent="0.25">
      <c r="A7" s="8" t="s">
        <v>10</v>
      </c>
      <c r="B7" s="8">
        <v>3</v>
      </c>
    </row>
    <row r="8" spans="1:2" x14ac:dyDescent="0.25">
      <c r="A8" s="8" t="s">
        <v>12</v>
      </c>
      <c r="B8" s="8">
        <v>0</v>
      </c>
    </row>
    <row r="9" spans="1:2" x14ac:dyDescent="0.25">
      <c r="A9" s="8" t="s">
        <v>14</v>
      </c>
      <c r="B9" s="8">
        <v>0</v>
      </c>
    </row>
    <row r="10" spans="1:2" x14ac:dyDescent="0.25">
      <c r="A10" s="8" t="s">
        <v>15</v>
      </c>
      <c r="B10" s="8">
        <v>2</v>
      </c>
    </row>
    <row r="11" spans="1:2" x14ac:dyDescent="0.25">
      <c r="A11" s="8" t="s">
        <v>17</v>
      </c>
      <c r="B11" s="8">
        <v>2</v>
      </c>
    </row>
    <row r="12" spans="1:2" x14ac:dyDescent="0.25">
      <c r="A12" s="8" t="s">
        <v>19</v>
      </c>
      <c r="B12" s="8">
        <v>0</v>
      </c>
    </row>
    <row r="13" spans="1:2" x14ac:dyDescent="0.25">
      <c r="A13" s="8" t="s">
        <v>21</v>
      </c>
      <c r="B13" s="8">
        <v>1</v>
      </c>
    </row>
    <row r="14" spans="1:2" x14ac:dyDescent="0.25">
      <c r="A14" s="8" t="s">
        <v>23</v>
      </c>
      <c r="B14" s="8">
        <v>10</v>
      </c>
    </row>
    <row r="15" spans="1:2" x14ac:dyDescent="0.25">
      <c r="A15" s="8" t="s">
        <v>25</v>
      </c>
      <c r="B15" s="8">
        <v>5</v>
      </c>
    </row>
    <row r="16" spans="1:2" x14ac:dyDescent="0.25">
      <c r="A16" s="8" t="s">
        <v>27</v>
      </c>
      <c r="B16" s="8">
        <v>4</v>
      </c>
    </row>
    <row r="17" spans="1:2" x14ac:dyDescent="0.25">
      <c r="A17" s="8" t="s">
        <v>28</v>
      </c>
      <c r="B17" s="8">
        <v>1</v>
      </c>
    </row>
    <row r="18" spans="1:2" x14ac:dyDescent="0.25">
      <c r="A18" s="8" t="s">
        <v>30</v>
      </c>
      <c r="B18" s="8">
        <v>0</v>
      </c>
    </row>
    <row r="19" spans="1:2" x14ac:dyDescent="0.25">
      <c r="A19" s="8" t="s">
        <v>32</v>
      </c>
      <c r="B19" s="8">
        <v>0</v>
      </c>
    </row>
    <row r="20" spans="1:2" x14ac:dyDescent="0.25">
      <c r="A20" s="8" t="s">
        <v>34</v>
      </c>
      <c r="B20" s="8">
        <v>7</v>
      </c>
    </row>
    <row r="21" spans="1:2" x14ac:dyDescent="0.25">
      <c r="A21" s="8" t="s">
        <v>36</v>
      </c>
      <c r="B21" s="8">
        <v>2</v>
      </c>
    </row>
    <row r="22" spans="1:2" x14ac:dyDescent="0.25">
      <c r="A22" s="8" t="s">
        <v>38</v>
      </c>
      <c r="B22" s="8">
        <v>1</v>
      </c>
    </row>
    <row r="23" spans="1:2" x14ac:dyDescent="0.25">
      <c r="A23" s="8" t="s">
        <v>40</v>
      </c>
      <c r="B23" s="8">
        <v>12</v>
      </c>
    </row>
    <row r="24" spans="1:2" x14ac:dyDescent="0.25">
      <c r="A24" s="8" t="s">
        <v>42</v>
      </c>
      <c r="B24" s="8">
        <v>5</v>
      </c>
    </row>
    <row r="25" spans="1:2" x14ac:dyDescent="0.25">
      <c r="A25" s="8" t="s">
        <v>44</v>
      </c>
      <c r="B25" s="8">
        <v>7</v>
      </c>
    </row>
    <row r="26" spans="1:2" x14ac:dyDescent="0.25">
      <c r="A26" s="8" t="s">
        <v>45</v>
      </c>
      <c r="B26" s="8">
        <v>1</v>
      </c>
    </row>
    <row r="27" spans="1:2" x14ac:dyDescent="0.25">
      <c r="A27" s="8" t="s">
        <v>46</v>
      </c>
      <c r="B27" s="8">
        <v>6</v>
      </c>
    </row>
    <row r="28" spans="1:2" x14ac:dyDescent="0.25">
      <c r="A28" s="8" t="s">
        <v>47</v>
      </c>
      <c r="B28" s="8">
        <v>4</v>
      </c>
    </row>
    <row r="29" spans="1:2" x14ac:dyDescent="0.25">
      <c r="A29" s="8" t="s">
        <v>48</v>
      </c>
      <c r="B29" s="8">
        <v>1</v>
      </c>
    </row>
    <row r="30" spans="1:2" x14ac:dyDescent="0.25">
      <c r="A30" s="8" t="s">
        <v>49</v>
      </c>
      <c r="B30" s="8">
        <v>0</v>
      </c>
    </row>
    <row r="31" spans="1:2" x14ac:dyDescent="0.25">
      <c r="A31" s="8" t="s">
        <v>50</v>
      </c>
      <c r="B31" s="8">
        <v>5</v>
      </c>
    </row>
    <row r="32" spans="1:2" x14ac:dyDescent="0.25">
      <c r="A32" s="8" t="s">
        <v>51</v>
      </c>
      <c r="B32" s="8">
        <v>7</v>
      </c>
    </row>
    <row r="33" spans="1:2" x14ac:dyDescent="0.25">
      <c r="A33" s="8" t="s">
        <v>52</v>
      </c>
      <c r="B33" s="8">
        <v>0</v>
      </c>
    </row>
    <row r="34" spans="1:2" x14ac:dyDescent="0.25">
      <c r="A34" s="8" t="s">
        <v>53</v>
      </c>
      <c r="B34" s="8">
        <v>4</v>
      </c>
    </row>
    <row r="35" spans="1:2" x14ac:dyDescent="0.25">
      <c r="A35" s="8" t="s">
        <v>54</v>
      </c>
      <c r="B35" s="8">
        <v>2</v>
      </c>
    </row>
    <row r="36" spans="1:2" x14ac:dyDescent="0.25">
      <c r="A36" s="8" t="s">
        <v>55</v>
      </c>
      <c r="B36" s="8">
        <v>3</v>
      </c>
    </row>
    <row r="37" spans="1:2" x14ac:dyDescent="0.25">
      <c r="A37" s="8" t="s">
        <v>56</v>
      </c>
      <c r="B37" s="8">
        <v>1</v>
      </c>
    </row>
    <row r="38" spans="1:2" x14ac:dyDescent="0.25">
      <c r="A38" s="8" t="s">
        <v>57</v>
      </c>
      <c r="B38" s="8">
        <v>9</v>
      </c>
    </row>
    <row r="39" spans="1:2" x14ac:dyDescent="0.25">
      <c r="A39" s="8" t="s">
        <v>58</v>
      </c>
      <c r="B39" s="8">
        <v>7</v>
      </c>
    </row>
    <row r="40" spans="1:2" x14ac:dyDescent="0.25">
      <c r="A40" s="8" t="s">
        <v>59</v>
      </c>
      <c r="B40" s="8">
        <v>0</v>
      </c>
    </row>
    <row r="41" spans="1:2" x14ac:dyDescent="0.25">
      <c r="A41" s="8" t="s">
        <v>60</v>
      </c>
      <c r="B41" s="8">
        <v>0</v>
      </c>
    </row>
    <row r="42" spans="1:2" x14ac:dyDescent="0.25">
      <c r="A42" s="8" t="s">
        <v>61</v>
      </c>
      <c r="B42" s="8">
        <v>1</v>
      </c>
    </row>
    <row r="43" spans="1:2" x14ac:dyDescent="0.25">
      <c r="A43" s="8" t="s">
        <v>62</v>
      </c>
      <c r="B43" s="8">
        <v>1</v>
      </c>
    </row>
    <row r="44" spans="1:2" x14ac:dyDescent="0.25">
      <c r="A44" s="8" t="s">
        <v>63</v>
      </c>
      <c r="B44" s="8">
        <v>6</v>
      </c>
    </row>
    <row r="45" spans="1:2" x14ac:dyDescent="0.25">
      <c r="A45" s="8" t="s">
        <v>64</v>
      </c>
      <c r="B45" s="8">
        <v>4</v>
      </c>
    </row>
    <row r="46" spans="1:2" x14ac:dyDescent="0.25">
      <c r="A46" s="8" t="s">
        <v>65</v>
      </c>
      <c r="B46" s="8">
        <v>11</v>
      </c>
    </row>
    <row r="47" spans="1:2" x14ac:dyDescent="0.25">
      <c r="A47" s="8" t="s">
        <v>66</v>
      </c>
      <c r="B47" s="8">
        <v>6</v>
      </c>
    </row>
    <row r="48" spans="1:2" x14ac:dyDescent="0.25">
      <c r="A48" s="8" t="s">
        <v>67</v>
      </c>
      <c r="B48" s="8">
        <v>3</v>
      </c>
    </row>
    <row r="49" spans="1:2" x14ac:dyDescent="0.25">
      <c r="A49" s="8" t="s">
        <v>68</v>
      </c>
      <c r="B49" s="8">
        <v>6</v>
      </c>
    </row>
    <row r="50" spans="1:2" x14ac:dyDescent="0.25">
      <c r="A50" s="8" t="s">
        <v>69</v>
      </c>
      <c r="B50" s="8">
        <v>1</v>
      </c>
    </row>
    <row r="51" spans="1:2" x14ac:dyDescent="0.25">
      <c r="A51" s="8" t="s">
        <v>70</v>
      </c>
      <c r="B51" s="8">
        <v>0</v>
      </c>
    </row>
    <row r="52" spans="1:2" x14ac:dyDescent="0.25">
      <c r="A52" s="8" t="s">
        <v>3</v>
      </c>
      <c r="B52" s="8">
        <v>1</v>
      </c>
    </row>
    <row r="53" spans="1:2" x14ac:dyDescent="0.25">
      <c r="A53" s="8" t="s">
        <v>5</v>
      </c>
      <c r="B53" s="8">
        <v>1</v>
      </c>
    </row>
    <row r="54" spans="1:2" x14ac:dyDescent="0.25">
      <c r="A54" s="8" t="s">
        <v>7</v>
      </c>
      <c r="B54" s="8">
        <v>0</v>
      </c>
    </row>
    <row r="55" spans="1:2" x14ac:dyDescent="0.25">
      <c r="A55" s="8" t="s">
        <v>9</v>
      </c>
      <c r="B55" s="8">
        <v>3</v>
      </c>
    </row>
    <row r="56" spans="1:2" x14ac:dyDescent="0.25">
      <c r="A56" s="8" t="s">
        <v>11</v>
      </c>
      <c r="B56" s="8">
        <v>0</v>
      </c>
    </row>
    <row r="57" spans="1:2" x14ac:dyDescent="0.25">
      <c r="A57" s="8" t="s">
        <v>13</v>
      </c>
      <c r="B57" s="8">
        <v>1</v>
      </c>
    </row>
    <row r="58" spans="1:2" x14ac:dyDescent="0.25">
      <c r="A58" s="8" t="s">
        <v>16</v>
      </c>
      <c r="B58" s="8">
        <v>1</v>
      </c>
    </row>
    <row r="59" spans="1:2" x14ac:dyDescent="0.25">
      <c r="A59" s="8" t="s">
        <v>18</v>
      </c>
      <c r="B59" s="8">
        <v>0</v>
      </c>
    </row>
    <row r="60" spans="1:2" x14ac:dyDescent="0.25">
      <c r="A60" s="8" t="s">
        <v>20</v>
      </c>
      <c r="B60" s="8">
        <v>0</v>
      </c>
    </row>
    <row r="61" spans="1:2" x14ac:dyDescent="0.25">
      <c r="A61" s="8" t="s">
        <v>22</v>
      </c>
      <c r="B61" s="8">
        <v>5</v>
      </c>
    </row>
    <row r="62" spans="1:2" x14ac:dyDescent="0.25">
      <c r="A62" s="8" t="s">
        <v>24</v>
      </c>
      <c r="B62" s="8">
        <v>0</v>
      </c>
    </row>
    <row r="63" spans="1:2" x14ac:dyDescent="0.25">
      <c r="A63" s="8" t="s">
        <v>26</v>
      </c>
      <c r="B63" s="8">
        <v>4</v>
      </c>
    </row>
    <row r="64" spans="1:2" x14ac:dyDescent="0.25">
      <c r="A64" s="8" t="s">
        <v>29</v>
      </c>
      <c r="B64" s="8">
        <v>4</v>
      </c>
    </row>
    <row r="65" spans="1:2" x14ac:dyDescent="0.25">
      <c r="A65" s="8" t="s">
        <v>31</v>
      </c>
      <c r="B65" s="8">
        <v>7</v>
      </c>
    </row>
    <row r="66" spans="1:2" x14ac:dyDescent="0.25">
      <c r="A66" s="8" t="s">
        <v>33</v>
      </c>
      <c r="B66" s="8">
        <v>1</v>
      </c>
    </row>
    <row r="67" spans="1:2" x14ac:dyDescent="0.25">
      <c r="A67" s="8" t="s">
        <v>35</v>
      </c>
      <c r="B67" s="8">
        <v>5</v>
      </c>
    </row>
    <row r="68" spans="1:2" x14ac:dyDescent="0.25">
      <c r="A68" s="8" t="s">
        <v>37</v>
      </c>
      <c r="B68" s="8">
        <v>6</v>
      </c>
    </row>
    <row r="69" spans="1:2" x14ac:dyDescent="0.25">
      <c r="A69" s="8" t="s">
        <v>39</v>
      </c>
      <c r="B69" s="8">
        <v>3</v>
      </c>
    </row>
    <row r="70" spans="1:2" x14ac:dyDescent="0.25">
      <c r="A70" s="8" t="s">
        <v>41</v>
      </c>
      <c r="B70" s="8">
        <v>5</v>
      </c>
    </row>
    <row r="71" spans="1:2" x14ac:dyDescent="0.25">
      <c r="A71" s="8" t="s">
        <v>43</v>
      </c>
      <c r="B71" s="8">
        <v>0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OWL Midterm Grades</vt:lpstr>
      <vt:lpstr>Website Posted Grades</vt:lpstr>
      <vt:lpstr>Absences as of 3-29</vt:lpstr>
      <vt:lpstr>'Website Posted Grades'!Print_Area</vt:lpstr>
    </vt:vector>
  </TitlesOfParts>
  <Company>una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</dc:creator>
  <cp:lastModifiedBy>Aniket Gupta</cp:lastModifiedBy>
  <dcterms:created xsi:type="dcterms:W3CDTF">2004-02-11T16:53:53Z</dcterms:created>
  <dcterms:modified xsi:type="dcterms:W3CDTF">2024-02-03T22:17:07Z</dcterms:modified>
</cp:coreProperties>
</file>