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10827BCD-7333-4136-AAFC-419E0AF4F966}" xr6:coauthVersionLast="47" xr6:coauthVersionMax="47" xr10:uidLastSave="{00000000-0000-0000-0000-000000000000}"/>
  <bookViews>
    <workbookView xWindow="3348" yWindow="3348" windowWidth="17280" windowHeight="8880" activeTab="1"/>
  </bookViews>
  <sheets>
    <sheet name="Grade Sheet" sheetId="1" r:id="rId1"/>
    <sheet name="Final Grades" sheetId="2" r:id="rId2"/>
  </sheets>
  <definedNames>
    <definedName name="_xlnm.Print_Area" localSheetId="0">'Grade Sheet'!$B$1:$W$24</definedName>
    <definedName name="_xlnm.Print_Titles" localSheetId="0">'Grade Sheet'!$A:$A,'Grade Sheet'!$1:$3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5" i="2"/>
  <c r="B7" i="2"/>
  <c r="B9" i="2"/>
  <c r="B11" i="2"/>
  <c r="B13" i="2"/>
  <c r="B15" i="2"/>
  <c r="E15" i="2" s="1"/>
  <c r="B17" i="2"/>
  <c r="B19" i="2"/>
  <c r="B21" i="2"/>
  <c r="B23" i="2"/>
  <c r="G3" i="1"/>
  <c r="K3" i="1"/>
  <c r="C3" i="2" s="1"/>
  <c r="W3" i="1"/>
  <c r="D3" i="2" s="1"/>
  <c r="G4" i="1"/>
  <c r="B4" i="2" s="1"/>
  <c r="E4" i="2" s="1"/>
  <c r="I4" i="1"/>
  <c r="K4" i="1"/>
  <c r="C4" i="2" s="1"/>
  <c r="W4" i="1"/>
  <c r="D4" i="2" s="1"/>
  <c r="G5" i="1"/>
  <c r="I5" i="1"/>
  <c r="I25" i="1" s="1"/>
  <c r="K5" i="1"/>
  <c r="C5" i="2" s="1"/>
  <c r="W5" i="1"/>
  <c r="D5" i="2" s="1"/>
  <c r="G6" i="1"/>
  <c r="B6" i="2" s="1"/>
  <c r="E6" i="2" s="1"/>
  <c r="I6" i="1"/>
  <c r="K6" i="1"/>
  <c r="C6" i="2" s="1"/>
  <c r="W6" i="1"/>
  <c r="D6" i="2" s="1"/>
  <c r="G7" i="1"/>
  <c r="I7" i="1"/>
  <c r="K7" i="1"/>
  <c r="C7" i="2" s="1"/>
  <c r="W7" i="1"/>
  <c r="D7" i="2" s="1"/>
  <c r="G8" i="1"/>
  <c r="B8" i="2" s="1"/>
  <c r="E8" i="2" s="1"/>
  <c r="I8" i="1"/>
  <c r="K8" i="1"/>
  <c r="C8" i="2" s="1"/>
  <c r="W8" i="1"/>
  <c r="D8" i="2" s="1"/>
  <c r="G9" i="1"/>
  <c r="I9" i="1"/>
  <c r="K9" i="1"/>
  <c r="C9" i="2" s="1"/>
  <c r="W9" i="1"/>
  <c r="D9" i="2" s="1"/>
  <c r="G10" i="1"/>
  <c r="B10" i="2" s="1"/>
  <c r="E10" i="2" s="1"/>
  <c r="I10" i="1"/>
  <c r="K10" i="1"/>
  <c r="C10" i="2" s="1"/>
  <c r="W10" i="1"/>
  <c r="D10" i="2" s="1"/>
  <c r="G11" i="1"/>
  <c r="I11" i="1"/>
  <c r="K11" i="1"/>
  <c r="C11" i="2" s="1"/>
  <c r="W11" i="1"/>
  <c r="D11" i="2" s="1"/>
  <c r="G12" i="1"/>
  <c r="B12" i="2" s="1"/>
  <c r="E12" i="2" s="1"/>
  <c r="I12" i="1"/>
  <c r="K12" i="1"/>
  <c r="C12" i="2" s="1"/>
  <c r="W12" i="1"/>
  <c r="D12" i="2" s="1"/>
  <c r="G13" i="1"/>
  <c r="I13" i="1"/>
  <c r="K13" i="1"/>
  <c r="C13" i="2" s="1"/>
  <c r="W13" i="1"/>
  <c r="D13" i="2" s="1"/>
  <c r="G14" i="1"/>
  <c r="B14" i="2" s="1"/>
  <c r="E14" i="2" s="1"/>
  <c r="I14" i="1"/>
  <c r="K14" i="1"/>
  <c r="C14" i="2" s="1"/>
  <c r="W14" i="1"/>
  <c r="D14" i="2" s="1"/>
  <c r="G15" i="1"/>
  <c r="I15" i="1"/>
  <c r="K15" i="1"/>
  <c r="C15" i="2" s="1"/>
  <c r="W15" i="1"/>
  <c r="D15" i="2" s="1"/>
  <c r="G16" i="1"/>
  <c r="B16" i="2" s="1"/>
  <c r="E16" i="2" s="1"/>
  <c r="I16" i="1"/>
  <c r="K16" i="1"/>
  <c r="C16" i="2" s="1"/>
  <c r="W16" i="1"/>
  <c r="D16" i="2" s="1"/>
  <c r="G17" i="1"/>
  <c r="I17" i="1"/>
  <c r="K17" i="1"/>
  <c r="C17" i="2" s="1"/>
  <c r="W17" i="1"/>
  <c r="D17" i="2" s="1"/>
  <c r="G18" i="1"/>
  <c r="B18" i="2" s="1"/>
  <c r="E18" i="2" s="1"/>
  <c r="I18" i="1"/>
  <c r="K18" i="1"/>
  <c r="C18" i="2" s="1"/>
  <c r="W18" i="1"/>
  <c r="D18" i="2" s="1"/>
  <c r="G19" i="1"/>
  <c r="I19" i="1"/>
  <c r="K19" i="1"/>
  <c r="C19" i="2" s="1"/>
  <c r="W19" i="1"/>
  <c r="D19" i="2" s="1"/>
  <c r="G20" i="1"/>
  <c r="B20" i="2" s="1"/>
  <c r="E20" i="2" s="1"/>
  <c r="I20" i="1"/>
  <c r="K20" i="1"/>
  <c r="C20" i="2" s="1"/>
  <c r="W20" i="1"/>
  <c r="D20" i="2" s="1"/>
  <c r="G21" i="1"/>
  <c r="I21" i="1"/>
  <c r="K21" i="1"/>
  <c r="C21" i="2" s="1"/>
  <c r="W21" i="1"/>
  <c r="D21" i="2" s="1"/>
  <c r="G22" i="1"/>
  <c r="B22" i="2" s="1"/>
  <c r="E22" i="2" s="1"/>
  <c r="I22" i="1"/>
  <c r="K22" i="1"/>
  <c r="C22" i="2" s="1"/>
  <c r="W22" i="1"/>
  <c r="D22" i="2" s="1"/>
  <c r="G23" i="1"/>
  <c r="I23" i="1"/>
  <c r="K23" i="1"/>
  <c r="C23" i="2" s="1"/>
  <c r="W23" i="1"/>
  <c r="D23" i="2" s="1"/>
  <c r="G24" i="1"/>
  <c r="B24" i="2" s="1"/>
  <c r="E24" i="2" s="1"/>
  <c r="I24" i="1"/>
  <c r="K24" i="1"/>
  <c r="C24" i="2" s="1"/>
  <c r="W24" i="1"/>
  <c r="D24" i="2" s="1"/>
  <c r="E13" i="2" l="1"/>
  <c r="E17" i="2"/>
  <c r="E11" i="2"/>
  <c r="E9" i="2"/>
  <c r="E23" i="2"/>
  <c r="E7" i="2"/>
  <c r="E21" i="2"/>
  <c r="E5" i="2"/>
  <c r="E19" i="2"/>
</calcChain>
</file>

<file path=xl/sharedStrings.xml><?xml version="1.0" encoding="utf-8"?>
<sst xmlns="http://schemas.openxmlformats.org/spreadsheetml/2006/main" count="56" uniqueCount="50">
  <si>
    <t>ID</t>
  </si>
  <si>
    <t>Lab 1</t>
  </si>
  <si>
    <t>Lab 2</t>
  </si>
  <si>
    <t>SW TUT1</t>
  </si>
  <si>
    <t>SW TUT2</t>
  </si>
  <si>
    <t>HW1</t>
  </si>
  <si>
    <t>Conc. Eng.</t>
  </si>
  <si>
    <t>Exam 1</t>
  </si>
  <si>
    <t>MS Proj 1</t>
  </si>
  <si>
    <t>Lab 3</t>
  </si>
  <si>
    <t>MS Proj 2</t>
  </si>
  <si>
    <t>Lab 4</t>
  </si>
  <si>
    <t>Lab 5</t>
  </si>
  <si>
    <t>EM 1</t>
  </si>
  <si>
    <t>Lab 6</t>
  </si>
  <si>
    <t>EM 2</t>
  </si>
  <si>
    <t>Attend</t>
  </si>
  <si>
    <t>Lec</t>
  </si>
  <si>
    <t>Lab</t>
  </si>
  <si>
    <t>Team</t>
  </si>
  <si>
    <t>Present</t>
  </si>
  <si>
    <t>Docum</t>
  </si>
  <si>
    <t>Project</t>
  </si>
  <si>
    <t>HW2</t>
  </si>
  <si>
    <t>HW3</t>
  </si>
  <si>
    <t>Ch. 4&amp;5</t>
  </si>
  <si>
    <t>Ch. 2&amp;3</t>
  </si>
  <si>
    <t xml:space="preserve">Project </t>
  </si>
  <si>
    <t>Prop</t>
  </si>
  <si>
    <t>Total</t>
  </si>
  <si>
    <t xml:space="preserve">Total </t>
  </si>
  <si>
    <t>Exams</t>
  </si>
  <si>
    <t>Grade</t>
  </si>
  <si>
    <t>Adj.HW</t>
  </si>
  <si>
    <t>Adj. Lab</t>
  </si>
  <si>
    <t>Adj. Exam</t>
  </si>
  <si>
    <t>HW&amp;QZ</t>
  </si>
  <si>
    <t>Peer Rev.2</t>
  </si>
  <si>
    <t>Peer Rev. 1</t>
  </si>
  <si>
    <t>Specialty</t>
  </si>
  <si>
    <t>A</t>
  </si>
  <si>
    <t>B</t>
  </si>
  <si>
    <t>C</t>
  </si>
  <si>
    <t>D</t>
  </si>
  <si>
    <t>F</t>
  </si>
  <si>
    <t>445-500</t>
  </si>
  <si>
    <t>419-444</t>
  </si>
  <si>
    <t>365-418</t>
  </si>
  <si>
    <t>325-364</t>
  </si>
  <si>
    <t>0-324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</si>
</sst>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0"/>
      <name val="Arial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1" fillId="0" borderId="1" xfId="0" applyNumberFormat="1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2" borderId="2" xfId="0" applyFont="1" applyFill="1" applyBorder="1"/>
    <xf numFmtId="1" fontId="3" fillId="0" borderId="0" xfId="0" applyNumberFormat="1" applyFont="1"/>
    <xf numFmtId="1" fontId="2" fillId="0" borderId="0" xfId="0" applyNumberFormat="1" applyFont="1"/>
    <xf numFmtId="1" fontId="2" fillId="2" borderId="2" xfId="0" applyNumberFormat="1" applyFont="1" applyFill="1" applyBorder="1"/>
    <xf numFmtId="1" fontId="2" fillId="0" borderId="1" xfId="0" applyNumberFormat="1" applyFont="1" applyBorder="1"/>
    <xf numFmtId="1" fontId="3" fillId="0" borderId="1" xfId="0" applyNumberFormat="1" applyFont="1" applyBorder="1"/>
    <xf numFmtId="164" fontId="2" fillId="0" borderId="0" xfId="0" applyNumberFormat="1" applyFont="1"/>
    <xf numFmtId="164" fontId="2" fillId="0" borderId="1" xfId="0" applyNumberFormat="1" applyFont="1" applyBorder="1"/>
    <xf numFmtId="0" fontId="2" fillId="2" borderId="0" xfId="0" applyFont="1" applyFill="1" applyBorder="1"/>
    <xf numFmtId="1" fontId="2" fillId="2" borderId="0" xfId="0" applyNumberFormat="1" applyFont="1" applyFill="1" applyBorder="1"/>
    <xf numFmtId="0" fontId="1" fillId="0" borderId="0" xfId="0" applyFont="1" applyBorder="1"/>
    <xf numFmtId="0" fontId="0" fillId="0" borderId="0" xfId="0" applyBorder="1"/>
    <xf numFmtId="1" fontId="2" fillId="2" borderId="1" xfId="0" applyNumberFormat="1" applyFont="1" applyFill="1" applyBorder="1"/>
    <xf numFmtId="0" fontId="2" fillId="2" borderId="0" xfId="0" applyFont="1" applyFill="1"/>
    <xf numFmtId="1" fontId="2" fillId="2" borderId="0" xfId="0" applyNumberFormat="1" applyFont="1" applyFill="1"/>
    <xf numFmtId="0" fontId="3" fillId="0" borderId="0" xfId="0" applyFont="1" applyAlignment="1">
      <alignment horizontal="center"/>
    </xf>
    <xf numFmtId="0" fontId="3" fillId="0" borderId="3" xfId="0" applyFont="1" applyBorder="1"/>
    <xf numFmtId="1" fontId="2" fillId="0" borderId="3" xfId="0" applyNumberFormat="1" applyFont="1" applyBorder="1"/>
    <xf numFmtId="0" fontId="3" fillId="0" borderId="4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0" xfId="0" applyFont="1" applyBorder="1"/>
    <xf numFmtId="0" fontId="3" fillId="0" borderId="9" xfId="0" applyFont="1" applyBorder="1"/>
    <xf numFmtId="0" fontId="3" fillId="0" borderId="8" xfId="0" applyFont="1" applyBorder="1"/>
    <xf numFmtId="1" fontId="2" fillId="0" borderId="8" xfId="0" applyNumberFormat="1" applyFont="1" applyBorder="1"/>
    <xf numFmtId="1" fontId="2" fillId="0" borderId="0" xfId="0" applyNumberFormat="1" applyFont="1" applyBorder="1"/>
    <xf numFmtId="1" fontId="2" fillId="0" borderId="9" xfId="0" applyNumberFormat="1" applyFont="1" applyBorder="1"/>
    <xf numFmtId="1" fontId="2" fillId="0" borderId="10" xfId="0" applyNumberFormat="1" applyFont="1" applyBorder="1"/>
    <xf numFmtId="1" fontId="2" fillId="0" borderId="11" xfId="0" applyNumberFormat="1" applyFont="1" applyBorder="1"/>
    <xf numFmtId="1" fontId="2" fillId="0" borderId="12" xfId="0" applyNumberFormat="1" applyFont="1" applyBorder="1"/>
    <xf numFmtId="1" fontId="2" fillId="0" borderId="13" xfId="0" applyNumberFormat="1" applyFont="1" applyBorder="1"/>
    <xf numFmtId="1" fontId="3" fillId="0" borderId="11" xfId="0" applyNumberFormat="1" applyFont="1" applyBorder="1"/>
    <xf numFmtId="1" fontId="3" fillId="0" borderId="12" xfId="0" applyNumberFormat="1" applyFont="1" applyBorder="1"/>
    <xf numFmtId="1" fontId="3" fillId="0" borderId="1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workbookViewId="0">
      <pane xSplit="1" ySplit="3" topLeftCell="C4" activePane="bottomRight" state="frozenSplit"/>
      <selection sqref="A1:IV2"/>
      <selection pane="topRight" activeCell="B1" sqref="B1"/>
      <selection pane="bottomLeft" activeCell="A3" sqref="A3"/>
      <selection pane="bottomRight" activeCell="D15" sqref="D15"/>
    </sheetView>
  </sheetViews>
  <sheetFormatPr defaultRowHeight="13.2" x14ac:dyDescent="0.25"/>
  <cols>
    <col min="1" max="1" width="7.5546875" bestFit="1" customWidth="1"/>
    <col min="2" max="2" width="12.33203125" bestFit="1" customWidth="1"/>
    <col min="3" max="4" width="9.44140625" bestFit="1" customWidth="1"/>
    <col min="5" max="5" width="8.88671875" bestFit="1" customWidth="1"/>
    <col min="6" max="6" width="7.6640625" bestFit="1" customWidth="1"/>
    <col min="7" max="7" width="9.88671875" bestFit="1" customWidth="1"/>
    <col min="8" max="8" width="2.88671875" style="18" customWidth="1"/>
    <col min="9" max="9" width="8.88671875" bestFit="1" customWidth="1"/>
    <col min="10" max="10" width="9" bestFit="1" customWidth="1"/>
    <col min="11" max="11" width="8.6640625" bestFit="1" customWidth="1"/>
    <col min="12" max="12" width="2.6640625" customWidth="1"/>
    <col min="13" max="14" width="11" bestFit="1" customWidth="1"/>
    <col min="15" max="16" width="11.109375" bestFit="1" customWidth="1"/>
    <col min="17" max="18" width="7" bestFit="1" customWidth="1"/>
    <col min="19" max="19" width="7.6640625" bestFit="1" customWidth="1"/>
    <col min="20" max="20" width="8.44140625" bestFit="1" customWidth="1"/>
    <col min="21" max="21" width="13" bestFit="1" customWidth="1"/>
    <col min="22" max="22" width="12.44140625" bestFit="1" customWidth="1"/>
    <col min="23" max="23" width="6.6640625" bestFit="1" customWidth="1"/>
    <col min="24" max="24" width="2.88671875" customWidth="1"/>
    <col min="25" max="25" width="8.88671875" bestFit="1" customWidth="1"/>
    <col min="26" max="26" width="11.44140625" bestFit="1" customWidth="1"/>
    <col min="27" max="27" width="9.5546875" bestFit="1" customWidth="1"/>
    <col min="28" max="28" width="7.5546875" bestFit="1" customWidth="1"/>
    <col min="30" max="30" width="8" hidden="1" customWidth="1"/>
    <col min="31" max="31" width="4.109375" customWidth="1"/>
  </cols>
  <sheetData>
    <row r="1" spans="1:30" s="1" customFormat="1" ht="17.399999999999999" x14ac:dyDescent="0.3">
      <c r="A1" s="22" t="s">
        <v>0</v>
      </c>
      <c r="B1" s="4" t="s">
        <v>5</v>
      </c>
      <c r="C1" s="4" t="s">
        <v>23</v>
      </c>
      <c r="D1" s="4" t="s">
        <v>24</v>
      </c>
      <c r="E1" s="5" t="s">
        <v>27</v>
      </c>
      <c r="F1" s="5" t="s">
        <v>16</v>
      </c>
      <c r="G1" s="6" t="s">
        <v>29</v>
      </c>
      <c r="H1" s="15"/>
      <c r="I1" s="5" t="s">
        <v>7</v>
      </c>
      <c r="J1" s="5" t="s">
        <v>20</v>
      </c>
      <c r="K1" s="6" t="s">
        <v>30</v>
      </c>
      <c r="L1" s="7"/>
      <c r="M1" s="5" t="s">
        <v>1</v>
      </c>
      <c r="N1" s="5" t="s">
        <v>2</v>
      </c>
      <c r="O1" s="5" t="s">
        <v>9</v>
      </c>
      <c r="P1" s="5" t="s">
        <v>11</v>
      </c>
      <c r="Q1" s="5" t="s">
        <v>12</v>
      </c>
      <c r="R1" s="5" t="s">
        <v>14</v>
      </c>
      <c r="S1" s="5" t="s">
        <v>16</v>
      </c>
      <c r="T1" s="5" t="s">
        <v>22</v>
      </c>
      <c r="U1" s="5" t="s">
        <v>19</v>
      </c>
      <c r="V1" s="5" t="s">
        <v>39</v>
      </c>
      <c r="W1" s="6" t="s">
        <v>29</v>
      </c>
      <c r="X1" s="20"/>
      <c r="Y1" s="5"/>
      <c r="Z1" s="5"/>
      <c r="AA1" s="5"/>
      <c r="AB1" s="5"/>
      <c r="AC1" s="5"/>
      <c r="AD1" s="5" t="s">
        <v>7</v>
      </c>
    </row>
    <row r="2" spans="1:30" s="1" customFormat="1" ht="17.399999999999999" x14ac:dyDescent="0.3">
      <c r="A2" s="22"/>
      <c r="B2" s="5" t="s">
        <v>6</v>
      </c>
      <c r="C2" s="5" t="s">
        <v>26</v>
      </c>
      <c r="D2" s="5" t="s">
        <v>25</v>
      </c>
      <c r="E2" s="5" t="s">
        <v>28</v>
      </c>
      <c r="F2" s="5" t="s">
        <v>17</v>
      </c>
      <c r="G2" s="6" t="s">
        <v>36</v>
      </c>
      <c r="H2" s="15"/>
      <c r="I2" s="5"/>
      <c r="J2" s="5" t="s">
        <v>22</v>
      </c>
      <c r="K2" s="6" t="s">
        <v>31</v>
      </c>
      <c r="L2" s="7"/>
      <c r="M2" s="5" t="s">
        <v>3</v>
      </c>
      <c r="N2" s="5" t="s">
        <v>4</v>
      </c>
      <c r="O2" s="5" t="s">
        <v>8</v>
      </c>
      <c r="P2" s="5" t="s">
        <v>10</v>
      </c>
      <c r="Q2" s="5" t="s">
        <v>13</v>
      </c>
      <c r="R2" s="5" t="s">
        <v>15</v>
      </c>
      <c r="S2" s="5" t="s">
        <v>18</v>
      </c>
      <c r="T2" s="5" t="s">
        <v>21</v>
      </c>
      <c r="U2" s="5" t="s">
        <v>38</v>
      </c>
      <c r="V2" s="5" t="s">
        <v>37</v>
      </c>
      <c r="W2" s="6" t="s">
        <v>18</v>
      </c>
      <c r="X2" s="20"/>
      <c r="AC2" s="5"/>
      <c r="AD2" s="5"/>
    </row>
    <row r="3" spans="1:30" s="1" customFormat="1" ht="17.399999999999999" x14ac:dyDescent="0.3">
      <c r="A3" s="6"/>
      <c r="B3" s="5">
        <v>5</v>
      </c>
      <c r="C3" s="5">
        <v>10</v>
      </c>
      <c r="D3" s="5">
        <v>10</v>
      </c>
      <c r="E3" s="5">
        <v>20</v>
      </c>
      <c r="F3" s="5">
        <v>30</v>
      </c>
      <c r="G3" s="8">
        <f>SUM(B3:F3)</f>
        <v>75</v>
      </c>
      <c r="H3" s="15"/>
      <c r="I3" s="5">
        <v>100</v>
      </c>
      <c r="J3" s="5">
        <v>100</v>
      </c>
      <c r="K3" s="8">
        <f t="shared" ref="K3:K24" si="0">SUM(I3:J3)</f>
        <v>200</v>
      </c>
      <c r="L3" s="7"/>
      <c r="M3" s="5">
        <v>10</v>
      </c>
      <c r="N3" s="5">
        <v>10</v>
      </c>
      <c r="O3" s="5">
        <v>5</v>
      </c>
      <c r="P3" s="5">
        <v>20</v>
      </c>
      <c r="Q3" s="5">
        <v>10</v>
      </c>
      <c r="R3" s="5">
        <v>10</v>
      </c>
      <c r="S3" s="5">
        <v>15</v>
      </c>
      <c r="T3" s="5">
        <v>100</v>
      </c>
      <c r="U3" s="5">
        <v>10</v>
      </c>
      <c r="V3" s="5">
        <v>10</v>
      </c>
      <c r="W3" s="6">
        <f>SUM(M3:V3)</f>
        <v>200</v>
      </c>
      <c r="X3" s="20"/>
      <c r="AC3" s="5"/>
      <c r="AD3" s="5">
        <v>45</v>
      </c>
    </row>
    <row r="4" spans="1:30" s="2" customFormat="1" ht="17.399999999999999" x14ac:dyDescent="0.3">
      <c r="A4" s="8">
        <v>953</v>
      </c>
      <c r="B4" s="9">
        <v>5</v>
      </c>
      <c r="C4" s="9">
        <v>0</v>
      </c>
      <c r="D4" s="9">
        <v>10</v>
      </c>
      <c r="E4" s="9">
        <v>19</v>
      </c>
      <c r="F4" s="9">
        <v>23</v>
      </c>
      <c r="G4" s="8">
        <f t="shared" ref="G4:G24" si="1">SUM(B4:F4)</f>
        <v>57</v>
      </c>
      <c r="H4" s="16"/>
      <c r="I4" s="9">
        <f t="shared" ref="I4:I24" si="2">(($AD$3+AD4)/$AD$3)*100</f>
        <v>76.666666666666671</v>
      </c>
      <c r="J4" s="9">
        <v>86</v>
      </c>
      <c r="K4" s="8">
        <f t="shared" si="0"/>
        <v>162.66666666666669</v>
      </c>
      <c r="L4" s="10"/>
      <c r="M4" s="9">
        <v>9</v>
      </c>
      <c r="N4" s="9">
        <v>10</v>
      </c>
      <c r="O4" s="9">
        <v>0</v>
      </c>
      <c r="P4" s="9">
        <v>0</v>
      </c>
      <c r="Q4" s="9">
        <v>10</v>
      </c>
      <c r="R4" s="9">
        <v>0</v>
      </c>
      <c r="S4" s="9">
        <v>11</v>
      </c>
      <c r="T4" s="9">
        <v>96</v>
      </c>
      <c r="U4" s="13">
        <v>9.1</v>
      </c>
      <c r="V4" s="13">
        <v>9.1999999999999993</v>
      </c>
      <c r="W4" s="8">
        <f t="shared" ref="W4:W24" si="3">SUM(M4:V4)</f>
        <v>154.29999999999998</v>
      </c>
      <c r="X4" s="21"/>
      <c r="AC4" s="9"/>
      <c r="AD4" s="9">
        <v>-10.5</v>
      </c>
    </row>
    <row r="5" spans="1:30" s="2" customFormat="1" ht="17.399999999999999" x14ac:dyDescent="0.3">
      <c r="A5" s="8">
        <v>1347</v>
      </c>
      <c r="B5" s="9">
        <v>4</v>
      </c>
      <c r="C5" s="9">
        <v>10</v>
      </c>
      <c r="D5" s="9">
        <v>0</v>
      </c>
      <c r="E5" s="9">
        <v>14</v>
      </c>
      <c r="F5" s="9">
        <v>27</v>
      </c>
      <c r="G5" s="8">
        <f t="shared" si="1"/>
        <v>55</v>
      </c>
      <c r="H5" s="16"/>
      <c r="I5" s="9">
        <f t="shared" si="2"/>
        <v>63.333333333333329</v>
      </c>
      <c r="J5" s="9">
        <v>77</v>
      </c>
      <c r="K5" s="8">
        <f t="shared" si="0"/>
        <v>140.33333333333331</v>
      </c>
      <c r="L5" s="10"/>
      <c r="M5" s="9">
        <v>9</v>
      </c>
      <c r="N5" s="9">
        <v>10</v>
      </c>
      <c r="O5" s="9">
        <v>5</v>
      </c>
      <c r="P5" s="9">
        <v>20</v>
      </c>
      <c r="Q5" s="9">
        <v>8.5</v>
      </c>
      <c r="R5" s="9">
        <v>12</v>
      </c>
      <c r="S5" s="9">
        <v>15</v>
      </c>
      <c r="T5" s="9">
        <v>89</v>
      </c>
      <c r="U5" s="13">
        <v>8.6</v>
      </c>
      <c r="V5" s="13">
        <v>8.4</v>
      </c>
      <c r="W5" s="8">
        <f t="shared" si="3"/>
        <v>185.5</v>
      </c>
      <c r="X5" s="21"/>
      <c r="AC5" s="9"/>
      <c r="AD5" s="9">
        <v>-16.5</v>
      </c>
    </row>
    <row r="6" spans="1:30" s="2" customFormat="1" ht="17.399999999999999" x14ac:dyDescent="0.3">
      <c r="A6" s="8">
        <v>1815</v>
      </c>
      <c r="B6" s="9">
        <v>4.5</v>
      </c>
      <c r="C6" s="9">
        <v>10</v>
      </c>
      <c r="D6" s="9">
        <v>10</v>
      </c>
      <c r="E6" s="9">
        <v>19</v>
      </c>
      <c r="F6" s="9">
        <v>26</v>
      </c>
      <c r="G6" s="8">
        <f t="shared" si="1"/>
        <v>69.5</v>
      </c>
      <c r="H6" s="16"/>
      <c r="I6" s="9">
        <f t="shared" si="2"/>
        <v>91.111111111111114</v>
      </c>
      <c r="J6" s="9">
        <v>77</v>
      </c>
      <c r="K6" s="8">
        <f t="shared" si="0"/>
        <v>168.11111111111111</v>
      </c>
      <c r="L6" s="10"/>
      <c r="M6" s="9">
        <v>8</v>
      </c>
      <c r="N6" s="9">
        <v>10</v>
      </c>
      <c r="O6" s="9">
        <v>5</v>
      </c>
      <c r="P6" s="9">
        <v>20</v>
      </c>
      <c r="Q6" s="9">
        <v>8</v>
      </c>
      <c r="R6" s="9">
        <v>12</v>
      </c>
      <c r="S6" s="9">
        <v>15</v>
      </c>
      <c r="T6" s="9">
        <v>89</v>
      </c>
      <c r="U6" s="13">
        <v>8.6</v>
      </c>
      <c r="V6" s="13">
        <v>8.1</v>
      </c>
      <c r="W6" s="8">
        <f t="shared" si="3"/>
        <v>183.7</v>
      </c>
      <c r="X6" s="21"/>
      <c r="AC6" s="9"/>
      <c r="AD6" s="9">
        <v>-4</v>
      </c>
    </row>
    <row r="7" spans="1:30" s="2" customFormat="1" ht="17.399999999999999" x14ac:dyDescent="0.3">
      <c r="A7" s="8">
        <v>2089</v>
      </c>
      <c r="B7" s="9">
        <v>4</v>
      </c>
      <c r="C7" s="9">
        <v>10</v>
      </c>
      <c r="D7" s="9">
        <v>10</v>
      </c>
      <c r="E7" s="9">
        <v>18</v>
      </c>
      <c r="F7" s="9">
        <v>29</v>
      </c>
      <c r="G7" s="8">
        <f t="shared" si="1"/>
        <v>71</v>
      </c>
      <c r="H7" s="16"/>
      <c r="I7" s="9">
        <f t="shared" si="2"/>
        <v>77.777777777777786</v>
      </c>
      <c r="J7" s="9">
        <v>86</v>
      </c>
      <c r="K7" s="8">
        <f t="shared" si="0"/>
        <v>163.77777777777777</v>
      </c>
      <c r="L7" s="10"/>
      <c r="M7" s="9">
        <v>10</v>
      </c>
      <c r="N7" s="9">
        <v>10</v>
      </c>
      <c r="O7" s="9">
        <v>5</v>
      </c>
      <c r="P7" s="9">
        <v>18</v>
      </c>
      <c r="Q7" s="9">
        <v>8.5</v>
      </c>
      <c r="R7" s="9">
        <v>12</v>
      </c>
      <c r="S7" s="9">
        <v>14</v>
      </c>
      <c r="T7" s="9">
        <v>92</v>
      </c>
      <c r="U7" s="13">
        <v>9.1</v>
      </c>
      <c r="V7" s="13">
        <v>9</v>
      </c>
      <c r="W7" s="8">
        <f t="shared" si="3"/>
        <v>187.6</v>
      </c>
      <c r="X7" s="21"/>
      <c r="AC7" s="9"/>
      <c r="AD7" s="9">
        <v>-10</v>
      </c>
    </row>
    <row r="8" spans="1:30" s="2" customFormat="1" ht="17.399999999999999" x14ac:dyDescent="0.3">
      <c r="A8" s="8">
        <v>2338</v>
      </c>
      <c r="B8" s="9">
        <v>4.5</v>
      </c>
      <c r="C8" s="9">
        <v>10</v>
      </c>
      <c r="D8" s="9">
        <v>10</v>
      </c>
      <c r="E8" s="9">
        <v>19</v>
      </c>
      <c r="F8" s="9">
        <v>28</v>
      </c>
      <c r="G8" s="8">
        <f t="shared" si="1"/>
        <v>71.5</v>
      </c>
      <c r="H8" s="16"/>
      <c r="I8" s="9">
        <f t="shared" si="2"/>
        <v>85.555555555555557</v>
      </c>
      <c r="J8" s="9">
        <v>77</v>
      </c>
      <c r="K8" s="8">
        <f t="shared" si="0"/>
        <v>162.55555555555554</v>
      </c>
      <c r="L8" s="10"/>
      <c r="M8" s="9">
        <v>10</v>
      </c>
      <c r="N8" s="9">
        <v>9.5</v>
      </c>
      <c r="O8" s="9">
        <v>5</v>
      </c>
      <c r="P8" s="9">
        <v>20</v>
      </c>
      <c r="Q8" s="9">
        <v>9.5</v>
      </c>
      <c r="R8" s="9">
        <v>12</v>
      </c>
      <c r="S8" s="9">
        <v>13</v>
      </c>
      <c r="T8" s="9">
        <v>89</v>
      </c>
      <c r="U8" s="13">
        <v>8.6</v>
      </c>
      <c r="V8" s="13">
        <v>8.4</v>
      </c>
      <c r="W8" s="8">
        <f t="shared" si="3"/>
        <v>185</v>
      </c>
      <c r="X8" s="21"/>
      <c r="AC8" s="9"/>
      <c r="AD8" s="9">
        <v>-6.5</v>
      </c>
    </row>
    <row r="9" spans="1:30" s="2" customFormat="1" ht="17.399999999999999" x14ac:dyDescent="0.3">
      <c r="A9" s="8">
        <v>2753</v>
      </c>
      <c r="B9" s="9">
        <v>5</v>
      </c>
      <c r="C9" s="9">
        <v>10</v>
      </c>
      <c r="D9" s="9">
        <v>10</v>
      </c>
      <c r="E9" s="9">
        <v>19</v>
      </c>
      <c r="F9" s="9">
        <v>29</v>
      </c>
      <c r="G9" s="8">
        <f t="shared" si="1"/>
        <v>73</v>
      </c>
      <c r="H9" s="16"/>
      <c r="I9" s="9">
        <f t="shared" si="2"/>
        <v>76.666666666666671</v>
      </c>
      <c r="J9" s="9">
        <v>77</v>
      </c>
      <c r="K9" s="8">
        <f t="shared" si="0"/>
        <v>153.66666666666669</v>
      </c>
      <c r="L9" s="10"/>
      <c r="M9" s="9">
        <v>10</v>
      </c>
      <c r="N9" s="9">
        <v>10</v>
      </c>
      <c r="O9" s="9">
        <v>5</v>
      </c>
      <c r="P9" s="9">
        <v>20</v>
      </c>
      <c r="Q9" s="9">
        <v>8.5</v>
      </c>
      <c r="R9" s="9">
        <v>12</v>
      </c>
      <c r="S9" s="9">
        <v>15</v>
      </c>
      <c r="T9" s="9">
        <v>92</v>
      </c>
      <c r="U9" s="13">
        <v>8.6</v>
      </c>
      <c r="V9" s="13">
        <v>9</v>
      </c>
      <c r="W9" s="8">
        <f t="shared" si="3"/>
        <v>190.1</v>
      </c>
      <c r="X9" s="21"/>
      <c r="AC9" s="9"/>
      <c r="AD9" s="9">
        <v>-10.5</v>
      </c>
    </row>
    <row r="10" spans="1:30" s="2" customFormat="1" ht="17.399999999999999" x14ac:dyDescent="0.3">
      <c r="A10" s="8">
        <v>3075</v>
      </c>
      <c r="B10" s="9">
        <v>0</v>
      </c>
      <c r="C10" s="9">
        <v>10</v>
      </c>
      <c r="D10" s="9">
        <v>10</v>
      </c>
      <c r="E10" s="9">
        <v>17</v>
      </c>
      <c r="F10" s="9">
        <v>27</v>
      </c>
      <c r="G10" s="8">
        <f t="shared" si="1"/>
        <v>64</v>
      </c>
      <c r="H10" s="16"/>
      <c r="I10" s="9">
        <f t="shared" si="2"/>
        <v>53.333333333333336</v>
      </c>
      <c r="J10" s="9">
        <v>77</v>
      </c>
      <c r="K10" s="8">
        <f t="shared" si="0"/>
        <v>130.33333333333334</v>
      </c>
      <c r="L10" s="10"/>
      <c r="M10" s="9">
        <v>10</v>
      </c>
      <c r="N10" s="9">
        <v>10</v>
      </c>
      <c r="O10" s="9">
        <v>5</v>
      </c>
      <c r="P10" s="9">
        <v>18</v>
      </c>
      <c r="Q10" s="9">
        <v>0</v>
      </c>
      <c r="R10" s="9">
        <v>10</v>
      </c>
      <c r="S10" s="9">
        <v>15</v>
      </c>
      <c r="T10" s="9">
        <v>89</v>
      </c>
      <c r="U10" s="13">
        <v>8.6</v>
      </c>
      <c r="V10" s="13">
        <v>8.4</v>
      </c>
      <c r="W10" s="8">
        <f t="shared" si="3"/>
        <v>174</v>
      </c>
      <c r="X10" s="21"/>
      <c r="AC10" s="9"/>
      <c r="AD10" s="9">
        <v>-21</v>
      </c>
    </row>
    <row r="11" spans="1:30" s="2" customFormat="1" ht="17.399999999999999" x14ac:dyDescent="0.3">
      <c r="A11" s="8">
        <v>3359</v>
      </c>
      <c r="B11" s="9">
        <v>4</v>
      </c>
      <c r="C11" s="9">
        <v>10</v>
      </c>
      <c r="D11" s="9">
        <v>10</v>
      </c>
      <c r="E11" s="9">
        <v>18</v>
      </c>
      <c r="F11" s="9">
        <v>30</v>
      </c>
      <c r="G11" s="8">
        <f t="shared" si="1"/>
        <v>72</v>
      </c>
      <c r="H11" s="16"/>
      <c r="I11" s="9">
        <f t="shared" si="2"/>
        <v>81.111111111111114</v>
      </c>
      <c r="J11" s="9">
        <v>86</v>
      </c>
      <c r="K11" s="8">
        <f t="shared" si="0"/>
        <v>167.11111111111111</v>
      </c>
      <c r="L11" s="10"/>
      <c r="M11" s="9">
        <v>8.5</v>
      </c>
      <c r="N11" s="9">
        <v>10</v>
      </c>
      <c r="O11" s="9">
        <v>5</v>
      </c>
      <c r="P11" s="9">
        <v>20</v>
      </c>
      <c r="Q11" s="9">
        <v>7</v>
      </c>
      <c r="R11" s="9">
        <v>10</v>
      </c>
      <c r="S11" s="9">
        <v>15</v>
      </c>
      <c r="T11" s="9">
        <v>90</v>
      </c>
      <c r="U11" s="13">
        <v>9.1</v>
      </c>
      <c r="V11" s="13">
        <v>9.1</v>
      </c>
      <c r="W11" s="8">
        <f t="shared" si="3"/>
        <v>183.7</v>
      </c>
      <c r="X11" s="21"/>
      <c r="AC11" s="9"/>
      <c r="AD11" s="9">
        <v>-8.5</v>
      </c>
    </row>
    <row r="12" spans="1:30" s="2" customFormat="1" ht="17.399999999999999" x14ac:dyDescent="0.3">
      <c r="A12" s="8">
        <v>4158</v>
      </c>
      <c r="B12" s="9">
        <v>4</v>
      </c>
      <c r="C12" s="9">
        <v>4</v>
      </c>
      <c r="D12" s="9">
        <v>10</v>
      </c>
      <c r="E12" s="9">
        <v>18</v>
      </c>
      <c r="F12" s="9">
        <v>30</v>
      </c>
      <c r="G12" s="8">
        <f t="shared" si="1"/>
        <v>66</v>
      </c>
      <c r="H12" s="16"/>
      <c r="I12" s="9">
        <f t="shared" si="2"/>
        <v>80</v>
      </c>
      <c r="J12" s="9">
        <v>86</v>
      </c>
      <c r="K12" s="8">
        <f t="shared" si="0"/>
        <v>166</v>
      </c>
      <c r="L12" s="10"/>
      <c r="M12" s="9">
        <v>10</v>
      </c>
      <c r="N12" s="9">
        <v>10</v>
      </c>
      <c r="O12" s="9">
        <v>5</v>
      </c>
      <c r="P12" s="9">
        <v>18</v>
      </c>
      <c r="Q12" s="9">
        <v>8.5</v>
      </c>
      <c r="R12" s="9">
        <v>12</v>
      </c>
      <c r="S12" s="9">
        <v>15</v>
      </c>
      <c r="T12" s="9">
        <v>92</v>
      </c>
      <c r="U12" s="13">
        <v>9.1</v>
      </c>
      <c r="V12" s="13">
        <v>9</v>
      </c>
      <c r="W12" s="8">
        <f t="shared" si="3"/>
        <v>188.6</v>
      </c>
      <c r="X12" s="21"/>
      <c r="AC12" s="9"/>
      <c r="AD12" s="9">
        <v>-9</v>
      </c>
    </row>
    <row r="13" spans="1:30" s="2" customFormat="1" ht="17.399999999999999" x14ac:dyDescent="0.3">
      <c r="A13" s="8">
        <v>4462</v>
      </c>
      <c r="B13" s="9">
        <v>5</v>
      </c>
      <c r="C13" s="9">
        <v>8</v>
      </c>
      <c r="D13" s="9">
        <v>10</v>
      </c>
      <c r="E13" s="9">
        <v>18</v>
      </c>
      <c r="F13" s="9">
        <v>30</v>
      </c>
      <c r="G13" s="8">
        <f t="shared" si="1"/>
        <v>71</v>
      </c>
      <c r="H13" s="16"/>
      <c r="I13" s="9">
        <f t="shared" si="2"/>
        <v>65.555555555555557</v>
      </c>
      <c r="J13" s="9">
        <v>77</v>
      </c>
      <c r="K13" s="8">
        <f t="shared" si="0"/>
        <v>142.55555555555554</v>
      </c>
      <c r="L13" s="10"/>
      <c r="M13" s="9">
        <v>10</v>
      </c>
      <c r="N13" s="9">
        <v>10</v>
      </c>
      <c r="O13" s="9">
        <v>5</v>
      </c>
      <c r="P13" s="9">
        <v>20</v>
      </c>
      <c r="Q13" s="9">
        <v>8.5</v>
      </c>
      <c r="R13" s="9">
        <v>12</v>
      </c>
      <c r="S13" s="9">
        <v>15</v>
      </c>
      <c r="T13" s="9">
        <v>92</v>
      </c>
      <c r="U13" s="13">
        <v>8.6</v>
      </c>
      <c r="V13" s="13">
        <v>9</v>
      </c>
      <c r="W13" s="8">
        <f t="shared" si="3"/>
        <v>190.1</v>
      </c>
      <c r="X13" s="21"/>
      <c r="AC13" s="9"/>
      <c r="AD13" s="9">
        <v>-15.5</v>
      </c>
    </row>
    <row r="14" spans="1:30" s="2" customFormat="1" ht="17.399999999999999" x14ac:dyDescent="0.3">
      <c r="A14" s="8">
        <v>4627</v>
      </c>
      <c r="B14" s="9">
        <v>5</v>
      </c>
      <c r="C14" s="9">
        <v>10</v>
      </c>
      <c r="D14" s="9">
        <v>10</v>
      </c>
      <c r="E14" s="9">
        <v>17</v>
      </c>
      <c r="F14" s="9">
        <v>29</v>
      </c>
      <c r="G14" s="8">
        <f t="shared" si="1"/>
        <v>71</v>
      </c>
      <c r="H14" s="16"/>
      <c r="I14" s="9">
        <f t="shared" si="2"/>
        <v>86.666666666666671</v>
      </c>
      <c r="J14" s="9">
        <v>86</v>
      </c>
      <c r="K14" s="8">
        <f t="shared" si="0"/>
        <v>172.66666666666669</v>
      </c>
      <c r="L14" s="10"/>
      <c r="M14" s="9">
        <v>9</v>
      </c>
      <c r="N14" s="9">
        <v>6</v>
      </c>
      <c r="O14" s="9">
        <v>5</v>
      </c>
      <c r="P14" s="9">
        <v>20</v>
      </c>
      <c r="Q14" s="9">
        <v>10</v>
      </c>
      <c r="R14" s="9">
        <v>12</v>
      </c>
      <c r="S14" s="9">
        <v>15</v>
      </c>
      <c r="T14" s="9">
        <v>90</v>
      </c>
      <c r="U14" s="13">
        <v>9.1</v>
      </c>
      <c r="V14" s="13">
        <v>9.1</v>
      </c>
      <c r="W14" s="8">
        <f t="shared" si="3"/>
        <v>185.2</v>
      </c>
      <c r="X14" s="21"/>
      <c r="AC14" s="9"/>
      <c r="AD14" s="9">
        <v>-6</v>
      </c>
    </row>
    <row r="15" spans="1:30" s="2" customFormat="1" ht="17.399999999999999" x14ac:dyDescent="0.3">
      <c r="A15" s="8">
        <v>4745</v>
      </c>
      <c r="B15" s="9">
        <v>0</v>
      </c>
      <c r="C15" s="9">
        <v>10</v>
      </c>
      <c r="D15" s="9">
        <v>10</v>
      </c>
      <c r="E15" s="9">
        <v>18</v>
      </c>
      <c r="F15" s="9">
        <v>23</v>
      </c>
      <c r="G15" s="8">
        <f t="shared" si="1"/>
        <v>61</v>
      </c>
      <c r="H15" s="16"/>
      <c r="I15" s="9">
        <f t="shared" si="2"/>
        <v>67.777777777777786</v>
      </c>
      <c r="J15" s="9">
        <v>77</v>
      </c>
      <c r="K15" s="8">
        <f t="shared" si="0"/>
        <v>144.77777777777777</v>
      </c>
      <c r="L15" s="10"/>
      <c r="M15" s="9">
        <v>6</v>
      </c>
      <c r="N15" s="9">
        <v>10</v>
      </c>
      <c r="O15" s="9">
        <v>0</v>
      </c>
      <c r="P15" s="9">
        <v>0</v>
      </c>
      <c r="Q15" s="9">
        <v>7</v>
      </c>
      <c r="R15" s="9">
        <v>10</v>
      </c>
      <c r="S15" s="9">
        <v>13</v>
      </c>
      <c r="T15" s="9">
        <v>89</v>
      </c>
      <c r="U15" s="13">
        <v>8.6</v>
      </c>
      <c r="V15" s="13">
        <v>8.4</v>
      </c>
      <c r="W15" s="8">
        <f t="shared" si="3"/>
        <v>152</v>
      </c>
      <c r="X15" s="21"/>
      <c r="AC15" s="9"/>
      <c r="AD15" s="9">
        <v>-14.5</v>
      </c>
    </row>
    <row r="16" spans="1:30" s="2" customFormat="1" ht="17.399999999999999" x14ac:dyDescent="0.3">
      <c r="A16" s="8">
        <v>5744</v>
      </c>
      <c r="B16" s="9">
        <v>5</v>
      </c>
      <c r="C16" s="9">
        <v>10</v>
      </c>
      <c r="D16" s="9">
        <v>10</v>
      </c>
      <c r="E16" s="9">
        <v>20</v>
      </c>
      <c r="F16" s="9">
        <v>29</v>
      </c>
      <c r="G16" s="8">
        <f t="shared" si="1"/>
        <v>74</v>
      </c>
      <c r="H16" s="16"/>
      <c r="I16" s="9">
        <f t="shared" si="2"/>
        <v>78.888888888888886</v>
      </c>
      <c r="J16" s="9">
        <v>86</v>
      </c>
      <c r="K16" s="8">
        <f t="shared" si="0"/>
        <v>164.88888888888889</v>
      </c>
      <c r="L16" s="10"/>
      <c r="M16" s="9">
        <v>8</v>
      </c>
      <c r="N16" s="9">
        <v>10</v>
      </c>
      <c r="O16" s="9">
        <v>5</v>
      </c>
      <c r="P16" s="9">
        <v>20</v>
      </c>
      <c r="Q16" s="9">
        <v>7.5</v>
      </c>
      <c r="R16" s="9">
        <v>12</v>
      </c>
      <c r="S16" s="9">
        <v>15</v>
      </c>
      <c r="T16" s="9">
        <v>96</v>
      </c>
      <c r="U16" s="13">
        <v>9.1</v>
      </c>
      <c r="V16" s="13">
        <v>9.1999999999999993</v>
      </c>
      <c r="W16" s="8">
        <f t="shared" si="3"/>
        <v>191.79999999999998</v>
      </c>
      <c r="X16" s="21"/>
      <c r="AC16" s="9"/>
      <c r="AD16" s="9">
        <v>-9.5</v>
      </c>
    </row>
    <row r="17" spans="1:32" s="2" customFormat="1" ht="17.399999999999999" x14ac:dyDescent="0.3">
      <c r="A17" s="8">
        <v>6122</v>
      </c>
      <c r="B17" s="9">
        <v>5</v>
      </c>
      <c r="C17" s="9">
        <v>10</v>
      </c>
      <c r="D17" s="9">
        <v>10</v>
      </c>
      <c r="E17" s="9">
        <v>19</v>
      </c>
      <c r="F17" s="9">
        <v>27</v>
      </c>
      <c r="G17" s="8">
        <f t="shared" si="1"/>
        <v>71</v>
      </c>
      <c r="H17" s="16"/>
      <c r="I17" s="9">
        <f t="shared" si="2"/>
        <v>95.555555555555557</v>
      </c>
      <c r="J17" s="9">
        <v>77</v>
      </c>
      <c r="K17" s="8">
        <f t="shared" si="0"/>
        <v>172.55555555555554</v>
      </c>
      <c r="L17" s="10"/>
      <c r="M17" s="9">
        <v>9.5</v>
      </c>
      <c r="N17" s="9">
        <v>10</v>
      </c>
      <c r="O17" s="9">
        <v>5</v>
      </c>
      <c r="P17" s="9">
        <v>20</v>
      </c>
      <c r="Q17" s="9">
        <v>9.5</v>
      </c>
      <c r="R17" s="9">
        <v>12</v>
      </c>
      <c r="S17" s="9">
        <v>14</v>
      </c>
      <c r="T17" s="9">
        <v>89</v>
      </c>
      <c r="U17" s="13">
        <v>8.6</v>
      </c>
      <c r="V17" s="13">
        <v>8.1</v>
      </c>
      <c r="W17" s="8">
        <f t="shared" si="3"/>
        <v>185.7</v>
      </c>
      <c r="X17" s="21"/>
      <c r="AC17" s="9"/>
      <c r="AD17" s="9">
        <v>-2</v>
      </c>
    </row>
    <row r="18" spans="1:32" s="2" customFormat="1" ht="17.399999999999999" x14ac:dyDescent="0.3">
      <c r="A18" s="8">
        <v>7071</v>
      </c>
      <c r="B18" s="9">
        <v>5</v>
      </c>
      <c r="C18" s="9">
        <v>10</v>
      </c>
      <c r="D18" s="9">
        <v>10</v>
      </c>
      <c r="E18" s="9">
        <v>20</v>
      </c>
      <c r="F18" s="9">
        <v>30</v>
      </c>
      <c r="G18" s="8">
        <f t="shared" si="1"/>
        <v>75</v>
      </c>
      <c r="H18" s="16"/>
      <c r="I18" s="9">
        <f t="shared" si="2"/>
        <v>86.666666666666671</v>
      </c>
      <c r="J18" s="9">
        <v>86</v>
      </c>
      <c r="K18" s="8">
        <f t="shared" si="0"/>
        <v>172.66666666666669</v>
      </c>
      <c r="L18" s="10"/>
      <c r="M18" s="9">
        <v>8</v>
      </c>
      <c r="N18" s="9">
        <v>10</v>
      </c>
      <c r="O18" s="9">
        <v>5</v>
      </c>
      <c r="P18" s="9">
        <v>20</v>
      </c>
      <c r="Q18" s="9">
        <v>9.5</v>
      </c>
      <c r="R18" s="9">
        <v>12</v>
      </c>
      <c r="S18" s="9">
        <v>15</v>
      </c>
      <c r="T18" s="9">
        <v>96</v>
      </c>
      <c r="U18" s="13">
        <v>9.1</v>
      </c>
      <c r="V18" s="13">
        <v>9.1999999999999993</v>
      </c>
      <c r="W18" s="8">
        <f t="shared" si="3"/>
        <v>193.79999999999998</v>
      </c>
      <c r="X18" s="21"/>
      <c r="AC18" s="9"/>
      <c r="AD18" s="9">
        <v>-6</v>
      </c>
    </row>
    <row r="19" spans="1:32" s="2" customFormat="1" ht="17.399999999999999" x14ac:dyDescent="0.3">
      <c r="A19" s="8">
        <v>7283</v>
      </c>
      <c r="B19" s="9">
        <v>5</v>
      </c>
      <c r="C19" s="9">
        <v>8</v>
      </c>
      <c r="D19" s="9">
        <v>10</v>
      </c>
      <c r="E19" s="9">
        <v>18</v>
      </c>
      <c r="F19" s="9">
        <v>29</v>
      </c>
      <c r="G19" s="8">
        <f t="shared" si="1"/>
        <v>70</v>
      </c>
      <c r="H19" s="16"/>
      <c r="I19" s="9">
        <f t="shared" si="2"/>
        <v>81.111111111111114</v>
      </c>
      <c r="J19" s="9">
        <v>77</v>
      </c>
      <c r="K19" s="8">
        <f t="shared" si="0"/>
        <v>158.11111111111111</v>
      </c>
      <c r="L19" s="10"/>
      <c r="M19" s="9">
        <v>10</v>
      </c>
      <c r="N19" s="9">
        <v>10</v>
      </c>
      <c r="O19" s="9">
        <v>5</v>
      </c>
      <c r="P19" s="9">
        <v>20</v>
      </c>
      <c r="Q19" s="9">
        <v>8.5</v>
      </c>
      <c r="R19" s="9">
        <v>12</v>
      </c>
      <c r="S19" s="9">
        <v>15</v>
      </c>
      <c r="T19" s="9">
        <v>92</v>
      </c>
      <c r="U19" s="13">
        <v>8.6</v>
      </c>
      <c r="V19" s="13">
        <v>8.1</v>
      </c>
      <c r="W19" s="8">
        <f t="shared" si="3"/>
        <v>189.2</v>
      </c>
      <c r="X19" s="21"/>
      <c r="AC19" s="9"/>
      <c r="AD19" s="9">
        <v>-8.5</v>
      </c>
    </row>
    <row r="20" spans="1:32" s="2" customFormat="1" ht="17.399999999999999" x14ac:dyDescent="0.3">
      <c r="A20" s="8">
        <v>8166</v>
      </c>
      <c r="B20" s="9">
        <v>4</v>
      </c>
      <c r="C20" s="9">
        <v>10</v>
      </c>
      <c r="D20" s="9">
        <v>10</v>
      </c>
      <c r="E20" s="9">
        <v>20</v>
      </c>
      <c r="F20" s="9">
        <v>29</v>
      </c>
      <c r="G20" s="8">
        <f t="shared" si="1"/>
        <v>73</v>
      </c>
      <c r="H20" s="16"/>
      <c r="I20" s="9">
        <f t="shared" si="2"/>
        <v>81.111111111111114</v>
      </c>
      <c r="J20" s="9">
        <v>86</v>
      </c>
      <c r="K20" s="8">
        <f t="shared" si="0"/>
        <v>167.11111111111111</v>
      </c>
      <c r="L20" s="10"/>
      <c r="M20" s="9">
        <v>9.5</v>
      </c>
      <c r="N20" s="9">
        <v>10</v>
      </c>
      <c r="O20" s="9">
        <v>5</v>
      </c>
      <c r="P20" s="9">
        <v>20</v>
      </c>
      <c r="Q20" s="9">
        <v>7.5</v>
      </c>
      <c r="R20" s="9">
        <v>10</v>
      </c>
      <c r="S20" s="9">
        <v>14</v>
      </c>
      <c r="T20" s="9">
        <v>92</v>
      </c>
      <c r="U20" s="13">
        <v>9.1</v>
      </c>
      <c r="V20" s="13">
        <v>9</v>
      </c>
      <c r="W20" s="8">
        <f t="shared" si="3"/>
        <v>186.1</v>
      </c>
      <c r="X20" s="21"/>
      <c r="AC20" s="9"/>
      <c r="AD20" s="9">
        <v>-8.5</v>
      </c>
    </row>
    <row r="21" spans="1:32" s="2" customFormat="1" ht="17.399999999999999" x14ac:dyDescent="0.3">
      <c r="A21" s="8">
        <v>8267</v>
      </c>
      <c r="B21" s="9">
        <v>0</v>
      </c>
      <c r="C21" s="9">
        <v>10</v>
      </c>
      <c r="D21" s="9">
        <v>10</v>
      </c>
      <c r="E21" s="9">
        <v>14</v>
      </c>
      <c r="F21" s="9">
        <v>28</v>
      </c>
      <c r="G21" s="8">
        <f t="shared" si="1"/>
        <v>62</v>
      </c>
      <c r="H21" s="16"/>
      <c r="I21" s="9">
        <f t="shared" si="2"/>
        <v>46.666666666666664</v>
      </c>
      <c r="J21" s="9">
        <v>86</v>
      </c>
      <c r="K21" s="8">
        <f t="shared" si="0"/>
        <v>132.66666666666666</v>
      </c>
      <c r="L21" s="10"/>
      <c r="M21" s="9">
        <v>9</v>
      </c>
      <c r="N21" s="9">
        <v>10</v>
      </c>
      <c r="O21" s="9">
        <v>5</v>
      </c>
      <c r="P21" s="9">
        <v>0</v>
      </c>
      <c r="Q21" s="9">
        <v>9</v>
      </c>
      <c r="R21" s="9">
        <v>0</v>
      </c>
      <c r="S21" s="9">
        <v>13</v>
      </c>
      <c r="T21" s="9">
        <v>90</v>
      </c>
      <c r="U21" s="13">
        <v>9.1</v>
      </c>
      <c r="V21" s="13">
        <v>9.1</v>
      </c>
      <c r="W21" s="8">
        <f t="shared" si="3"/>
        <v>154.19999999999999</v>
      </c>
      <c r="X21" s="21"/>
      <c r="AC21" s="9"/>
      <c r="AD21" s="9">
        <v>-24</v>
      </c>
    </row>
    <row r="22" spans="1:32" s="2" customFormat="1" ht="17.399999999999999" x14ac:dyDescent="0.3">
      <c r="A22" s="8">
        <v>8646</v>
      </c>
      <c r="B22" s="9">
        <v>4</v>
      </c>
      <c r="C22" s="9">
        <v>10</v>
      </c>
      <c r="D22" s="9">
        <v>10</v>
      </c>
      <c r="E22" s="9">
        <v>20</v>
      </c>
      <c r="F22" s="9">
        <v>30</v>
      </c>
      <c r="G22" s="8">
        <f t="shared" si="1"/>
        <v>74</v>
      </c>
      <c r="H22" s="16"/>
      <c r="I22" s="9">
        <f t="shared" si="2"/>
        <v>81.111111111111114</v>
      </c>
      <c r="J22" s="9">
        <v>86</v>
      </c>
      <c r="K22" s="8">
        <f t="shared" si="0"/>
        <v>167.11111111111111</v>
      </c>
      <c r="L22" s="10"/>
      <c r="M22" s="9">
        <v>8</v>
      </c>
      <c r="N22" s="9">
        <v>10</v>
      </c>
      <c r="O22" s="9">
        <v>5</v>
      </c>
      <c r="P22" s="9">
        <v>20</v>
      </c>
      <c r="Q22" s="9">
        <v>9.5</v>
      </c>
      <c r="R22" s="9">
        <v>12</v>
      </c>
      <c r="S22" s="9">
        <v>15</v>
      </c>
      <c r="T22" s="9">
        <v>96</v>
      </c>
      <c r="U22" s="13">
        <v>9.1</v>
      </c>
      <c r="V22" s="13">
        <v>9.1999999999999993</v>
      </c>
      <c r="W22" s="8">
        <f t="shared" si="3"/>
        <v>193.79999999999998</v>
      </c>
      <c r="X22" s="21"/>
      <c r="AC22" s="9"/>
      <c r="AD22" s="9">
        <v>-8.5</v>
      </c>
    </row>
    <row r="23" spans="1:32" s="2" customFormat="1" ht="17.399999999999999" x14ac:dyDescent="0.3">
      <c r="A23" s="8">
        <v>8962</v>
      </c>
      <c r="B23" s="9">
        <v>0</v>
      </c>
      <c r="C23" s="9">
        <v>10</v>
      </c>
      <c r="D23" s="9">
        <v>10</v>
      </c>
      <c r="E23" s="9">
        <v>17</v>
      </c>
      <c r="F23" s="9">
        <v>20</v>
      </c>
      <c r="G23" s="8">
        <f t="shared" si="1"/>
        <v>57</v>
      </c>
      <c r="H23" s="16"/>
      <c r="I23" s="9">
        <f t="shared" si="2"/>
        <v>81.111111111111114</v>
      </c>
      <c r="J23" s="9">
        <v>77</v>
      </c>
      <c r="K23" s="8">
        <f t="shared" si="0"/>
        <v>158.11111111111111</v>
      </c>
      <c r="L23" s="10"/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9</v>
      </c>
      <c r="T23" s="9">
        <v>89</v>
      </c>
      <c r="U23" s="13">
        <v>8.6</v>
      </c>
      <c r="V23" s="13">
        <v>9</v>
      </c>
      <c r="W23" s="8">
        <f t="shared" si="3"/>
        <v>115.6</v>
      </c>
      <c r="X23" s="21"/>
      <c r="AC23" s="9"/>
      <c r="AD23" s="9">
        <v>-8.5</v>
      </c>
    </row>
    <row r="24" spans="1:32" s="2" customFormat="1" ht="17.399999999999999" x14ac:dyDescent="0.3">
      <c r="A24" s="8">
        <v>9850</v>
      </c>
      <c r="B24" s="11">
        <v>5</v>
      </c>
      <c r="C24" s="11">
        <v>10</v>
      </c>
      <c r="D24" s="11">
        <v>10</v>
      </c>
      <c r="E24" s="11">
        <v>19</v>
      </c>
      <c r="F24" s="11">
        <v>29</v>
      </c>
      <c r="G24" s="12">
        <f t="shared" si="1"/>
        <v>73</v>
      </c>
      <c r="H24" s="16"/>
      <c r="I24" s="11">
        <f t="shared" si="2"/>
        <v>77.777777777777786</v>
      </c>
      <c r="J24" s="11">
        <v>86</v>
      </c>
      <c r="K24" s="12">
        <f t="shared" si="0"/>
        <v>163.77777777777777</v>
      </c>
      <c r="L24" s="19"/>
      <c r="M24" s="11">
        <v>10</v>
      </c>
      <c r="N24" s="11">
        <v>10</v>
      </c>
      <c r="O24" s="11">
        <v>5</v>
      </c>
      <c r="P24" s="11">
        <v>18</v>
      </c>
      <c r="Q24" s="11">
        <v>9</v>
      </c>
      <c r="R24" s="11">
        <v>12</v>
      </c>
      <c r="S24" s="11">
        <v>15</v>
      </c>
      <c r="T24" s="11">
        <v>96</v>
      </c>
      <c r="U24" s="14">
        <v>9.1</v>
      </c>
      <c r="V24" s="14">
        <v>9.1999999999999993</v>
      </c>
      <c r="W24" s="12">
        <f t="shared" si="3"/>
        <v>193.29999999999998</v>
      </c>
      <c r="X24" s="19"/>
      <c r="AC24" s="11"/>
      <c r="AD24" s="11">
        <v>-10</v>
      </c>
      <c r="AE24" s="3"/>
      <c r="AF24" s="3"/>
    </row>
    <row r="25" spans="1:32" ht="17.399999999999999" x14ac:dyDescent="0.3">
      <c r="A25" s="1"/>
      <c r="B25" s="1"/>
      <c r="C25" s="1"/>
      <c r="D25" s="1"/>
      <c r="E25" s="1"/>
      <c r="F25" s="1"/>
      <c r="G25" s="1"/>
      <c r="H25" s="17"/>
      <c r="I25" s="2">
        <f>AVERAGE(I4:I24)</f>
        <v>76.931216931216937</v>
      </c>
      <c r="J25" s="2"/>
      <c r="K25" s="2"/>
      <c r="L25" s="2"/>
      <c r="M25" s="1"/>
      <c r="N25" s="1"/>
      <c r="O25" s="1"/>
      <c r="P25" s="1"/>
      <c r="Q25" s="1"/>
      <c r="R25" s="1"/>
      <c r="S25" s="1"/>
      <c r="T25" s="2"/>
      <c r="X25" s="1"/>
      <c r="Y25" s="1"/>
      <c r="Z25" s="1"/>
      <c r="AA25" s="1"/>
      <c r="AB25" s="1"/>
      <c r="AC25" s="1"/>
      <c r="AD25" s="1"/>
    </row>
    <row r="26" spans="1:32" ht="17.399999999999999" x14ac:dyDescent="0.3">
      <c r="A26" s="1"/>
      <c r="B26" s="1"/>
      <c r="C26" s="1"/>
      <c r="D26" s="1"/>
      <c r="E26" s="1"/>
      <c r="F26" s="1"/>
      <c r="G26" s="1"/>
      <c r="H26" s="1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X26" s="1"/>
      <c r="Y26" s="1"/>
      <c r="Z26" s="1"/>
      <c r="AA26" s="1"/>
      <c r="AB26" s="1"/>
      <c r="AC26" s="1"/>
      <c r="AD26" s="1"/>
    </row>
    <row r="27" spans="1:32" ht="17.399999999999999" x14ac:dyDescent="0.3">
      <c r="A27" s="1"/>
      <c r="B27" s="1"/>
      <c r="C27" s="1"/>
      <c r="D27" s="1"/>
      <c r="E27" s="1"/>
      <c r="F27" s="1"/>
      <c r="G27" s="1"/>
      <c r="H27" s="1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X27" s="1"/>
      <c r="Y27" s="1"/>
      <c r="Z27" s="1"/>
      <c r="AA27" s="1"/>
      <c r="AB27" s="1"/>
      <c r="AC27" s="1"/>
      <c r="AD27" s="1"/>
    </row>
    <row r="28" spans="1:32" ht="17.399999999999999" x14ac:dyDescent="0.3">
      <c r="A28" s="1"/>
      <c r="B28" s="1"/>
      <c r="C28" s="1"/>
      <c r="D28" s="1"/>
      <c r="E28" s="1"/>
      <c r="F28" s="1"/>
      <c r="G28" s="1"/>
      <c r="H28" s="17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X28" s="1"/>
      <c r="Y28" s="1"/>
      <c r="Z28" s="1"/>
      <c r="AA28" s="1"/>
      <c r="AB28" s="1"/>
      <c r="AC28" s="1"/>
      <c r="AD28" s="1"/>
    </row>
    <row r="29" spans="1:32" ht="17.399999999999999" x14ac:dyDescent="0.3">
      <c r="A29" s="1"/>
      <c r="B29" s="1"/>
      <c r="C29" s="1"/>
      <c r="D29" s="1"/>
      <c r="E29" s="1"/>
      <c r="F29" s="1"/>
      <c r="G29" s="1"/>
      <c r="H29" s="1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X29" s="1"/>
      <c r="Y29" s="1"/>
      <c r="Z29" s="1"/>
      <c r="AA29" s="1"/>
      <c r="AB29" s="1"/>
      <c r="AC29" s="1"/>
      <c r="AD29" s="1"/>
    </row>
  </sheetData>
  <phoneticPr fontId="0" type="noConversion"/>
  <pageMargins left="0.75" right="0.75" top="1" bottom="1" header="0.5" footer="0.5"/>
  <pageSetup orientation="portrait" r:id="rId1"/>
  <headerFooter alignWithMargins="0">
    <oddHeader>&amp;C&amp;"Arial,Bold"&amp;14CIMT 342
Advanced Manufacturing Processes and Practices</oddHeader>
  </headerFooter>
  <colBreaks count="1" manualBreakCount="1">
    <brk id="1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G13" sqref="G13"/>
    </sheetView>
  </sheetViews>
  <sheetFormatPr defaultRowHeight="13.2" x14ac:dyDescent="0.25"/>
  <sheetData>
    <row r="1" spans="1:8" ht="15.6" x14ac:dyDescent="0.3">
      <c r="A1" s="25" t="s">
        <v>0</v>
      </c>
      <c r="B1" s="26"/>
      <c r="C1" s="27"/>
      <c r="D1" s="27"/>
      <c r="E1" s="28"/>
    </row>
    <row r="2" spans="1:8" ht="15.6" x14ac:dyDescent="0.3">
      <c r="A2" s="29"/>
      <c r="B2" s="23" t="s">
        <v>33</v>
      </c>
      <c r="C2" s="30" t="s">
        <v>35</v>
      </c>
      <c r="D2" s="30" t="s">
        <v>34</v>
      </c>
      <c r="E2" s="31" t="s">
        <v>32</v>
      </c>
    </row>
    <row r="3" spans="1:8" ht="16.2" thickBot="1" x14ac:dyDescent="0.35">
      <c r="A3" s="32"/>
      <c r="B3" s="40">
        <f>('Grade Sheet'!G3*1.88)</f>
        <v>141</v>
      </c>
      <c r="C3" s="41">
        <f>('Grade Sheet'!K3*1)</f>
        <v>200</v>
      </c>
      <c r="D3" s="41">
        <f>('Grade Sheet'!W3*0.75)</f>
        <v>150</v>
      </c>
      <c r="E3" s="42">
        <v>500</v>
      </c>
    </row>
    <row r="4" spans="1:8" ht="15" x14ac:dyDescent="0.25">
      <c r="A4" s="33">
        <v>953</v>
      </c>
      <c r="B4" s="24">
        <f>('Grade Sheet'!G4*1.88)</f>
        <v>107.16</v>
      </c>
      <c r="C4" s="34">
        <f>('Grade Sheet'!K4*1)</f>
        <v>162.66666666666669</v>
      </c>
      <c r="D4" s="34">
        <f>('Grade Sheet'!W4*0.75)</f>
        <v>115.72499999999999</v>
      </c>
      <c r="E4" s="35">
        <f t="shared" ref="E4:E24" si="0">SUM(B4:D4)</f>
        <v>385.55166666666673</v>
      </c>
    </row>
    <row r="5" spans="1:8" ht="15" x14ac:dyDescent="0.25">
      <c r="A5" s="33">
        <v>1347</v>
      </c>
      <c r="B5" s="24">
        <f>('Grade Sheet'!G5*1.88)</f>
        <v>103.39999999999999</v>
      </c>
      <c r="C5" s="34">
        <f>('Grade Sheet'!K5*1)</f>
        <v>140.33333333333331</v>
      </c>
      <c r="D5" s="34">
        <f>('Grade Sheet'!W5*0.75)</f>
        <v>139.125</v>
      </c>
      <c r="E5" s="35">
        <f t="shared" si="0"/>
        <v>382.85833333333329</v>
      </c>
    </row>
    <row r="6" spans="1:8" ht="17.399999999999999" x14ac:dyDescent="0.3">
      <c r="A6" s="33">
        <v>1815</v>
      </c>
      <c r="B6" s="24">
        <f>('Grade Sheet'!G6*1.88)</f>
        <v>130.66</v>
      </c>
      <c r="C6" s="34">
        <f>('Grade Sheet'!K6*1)</f>
        <v>168.11111111111111</v>
      </c>
      <c r="D6" s="34">
        <f>('Grade Sheet'!W6*0.75)</f>
        <v>137.77499999999998</v>
      </c>
      <c r="E6" s="35">
        <f t="shared" si="0"/>
        <v>436.54611111111109</v>
      </c>
      <c r="G6" s="2" t="s">
        <v>40</v>
      </c>
      <c r="H6" s="2" t="s">
        <v>45</v>
      </c>
    </row>
    <row r="7" spans="1:8" ht="17.399999999999999" x14ac:dyDescent="0.3">
      <c r="A7" s="33">
        <v>2089</v>
      </c>
      <c r="B7" s="24">
        <f>('Grade Sheet'!G7*1.88)</f>
        <v>133.47999999999999</v>
      </c>
      <c r="C7" s="34">
        <f>('Grade Sheet'!K7*1)</f>
        <v>163.77777777777777</v>
      </c>
      <c r="D7" s="34">
        <f>('Grade Sheet'!W7*0.75)</f>
        <v>140.69999999999999</v>
      </c>
      <c r="E7" s="35">
        <f t="shared" si="0"/>
        <v>437.95777777777772</v>
      </c>
      <c r="G7" s="2" t="s">
        <v>41</v>
      </c>
      <c r="H7" s="2" t="s">
        <v>46</v>
      </c>
    </row>
    <row r="8" spans="1:8" ht="17.399999999999999" x14ac:dyDescent="0.3">
      <c r="A8" s="33">
        <v>2338</v>
      </c>
      <c r="B8" s="24">
        <f>('Grade Sheet'!G8*1.88)</f>
        <v>134.41999999999999</v>
      </c>
      <c r="C8" s="34">
        <f>('Grade Sheet'!K8*1)</f>
        <v>162.55555555555554</v>
      </c>
      <c r="D8" s="34">
        <f>('Grade Sheet'!W8*0.75)</f>
        <v>138.75</v>
      </c>
      <c r="E8" s="35">
        <f t="shared" si="0"/>
        <v>435.7255555555555</v>
      </c>
      <c r="G8" s="2" t="s">
        <v>42</v>
      </c>
      <c r="H8" s="2" t="s">
        <v>47</v>
      </c>
    </row>
    <row r="9" spans="1:8" ht="17.399999999999999" x14ac:dyDescent="0.3">
      <c r="A9" s="33">
        <v>2753</v>
      </c>
      <c r="B9" s="24">
        <f>('Grade Sheet'!G9*1.88)</f>
        <v>137.23999999999998</v>
      </c>
      <c r="C9" s="34">
        <f>('Grade Sheet'!K9*1)</f>
        <v>153.66666666666669</v>
      </c>
      <c r="D9" s="34">
        <f>('Grade Sheet'!W9*0.75)</f>
        <v>142.57499999999999</v>
      </c>
      <c r="E9" s="35">
        <f t="shared" si="0"/>
        <v>433.48166666666663</v>
      </c>
      <c r="G9" s="2" t="s">
        <v>43</v>
      </c>
      <c r="H9" s="2" t="s">
        <v>48</v>
      </c>
    </row>
    <row r="10" spans="1:8" ht="17.399999999999999" x14ac:dyDescent="0.3">
      <c r="A10" s="33">
        <v>3075</v>
      </c>
      <c r="B10" s="24">
        <f>('Grade Sheet'!G10*1.88)</f>
        <v>120.32</v>
      </c>
      <c r="C10" s="34">
        <f>('Grade Sheet'!K10*1)</f>
        <v>130.33333333333334</v>
      </c>
      <c r="D10" s="34">
        <f>('Grade Sheet'!W10*0.75)</f>
        <v>130.5</v>
      </c>
      <c r="E10" s="35">
        <f t="shared" si="0"/>
        <v>381.15333333333331</v>
      </c>
      <c r="G10" s="2" t="s">
        <v>44</v>
      </c>
      <c r="H10" s="2" t="s">
        <v>49</v>
      </c>
    </row>
    <row r="11" spans="1:8" ht="15" x14ac:dyDescent="0.25">
      <c r="A11" s="33">
        <v>3359</v>
      </c>
      <c r="B11" s="24">
        <f>('Grade Sheet'!G11*1.88)</f>
        <v>135.35999999999999</v>
      </c>
      <c r="C11" s="34">
        <f>('Grade Sheet'!K11*1)</f>
        <v>167.11111111111111</v>
      </c>
      <c r="D11" s="34">
        <f>('Grade Sheet'!W11*0.75)</f>
        <v>137.77499999999998</v>
      </c>
      <c r="E11" s="35">
        <f t="shared" si="0"/>
        <v>440.24611111111108</v>
      </c>
    </row>
    <row r="12" spans="1:8" ht="15" x14ac:dyDescent="0.25">
      <c r="A12" s="33">
        <v>4158</v>
      </c>
      <c r="B12" s="24">
        <f>('Grade Sheet'!G12*1.88)</f>
        <v>124.08</v>
      </c>
      <c r="C12" s="34">
        <f>('Grade Sheet'!K12*1)</f>
        <v>166</v>
      </c>
      <c r="D12" s="34">
        <f>('Grade Sheet'!W12*0.75)</f>
        <v>141.44999999999999</v>
      </c>
      <c r="E12" s="35">
        <f t="shared" si="0"/>
        <v>431.53</v>
      </c>
    </row>
    <row r="13" spans="1:8" ht="15" x14ac:dyDescent="0.25">
      <c r="A13" s="33">
        <v>4462</v>
      </c>
      <c r="B13" s="24">
        <f>('Grade Sheet'!G13*1.88)</f>
        <v>133.47999999999999</v>
      </c>
      <c r="C13" s="34">
        <f>('Grade Sheet'!K13*1)</f>
        <v>142.55555555555554</v>
      </c>
      <c r="D13" s="34">
        <f>('Grade Sheet'!W13*0.75)</f>
        <v>142.57499999999999</v>
      </c>
      <c r="E13" s="35">
        <f t="shared" si="0"/>
        <v>418.61055555555555</v>
      </c>
    </row>
    <row r="14" spans="1:8" ht="15" x14ac:dyDescent="0.25">
      <c r="A14" s="33">
        <v>4627</v>
      </c>
      <c r="B14" s="24">
        <f>('Grade Sheet'!G14*1.88)</f>
        <v>133.47999999999999</v>
      </c>
      <c r="C14" s="34">
        <f>('Grade Sheet'!K14*1)</f>
        <v>172.66666666666669</v>
      </c>
      <c r="D14" s="34">
        <f>('Grade Sheet'!W14*0.75)</f>
        <v>138.89999999999998</v>
      </c>
      <c r="E14" s="35">
        <f t="shared" si="0"/>
        <v>445.04666666666662</v>
      </c>
    </row>
    <row r="15" spans="1:8" ht="15" x14ac:dyDescent="0.25">
      <c r="A15" s="33">
        <v>4745</v>
      </c>
      <c r="B15" s="24">
        <f>('Grade Sheet'!G15*1.88)</f>
        <v>114.67999999999999</v>
      </c>
      <c r="C15" s="34">
        <f>('Grade Sheet'!K15*1)</f>
        <v>144.77777777777777</v>
      </c>
      <c r="D15" s="34">
        <f>('Grade Sheet'!W15*0.75)</f>
        <v>114</v>
      </c>
      <c r="E15" s="35">
        <f t="shared" si="0"/>
        <v>373.45777777777778</v>
      </c>
    </row>
    <row r="16" spans="1:8" ht="15" x14ac:dyDescent="0.25">
      <c r="A16" s="33">
        <v>5744</v>
      </c>
      <c r="B16" s="24">
        <f>('Grade Sheet'!G16*1.88)</f>
        <v>139.12</v>
      </c>
      <c r="C16" s="34">
        <f>('Grade Sheet'!K16*1)</f>
        <v>164.88888888888889</v>
      </c>
      <c r="D16" s="34">
        <f>('Grade Sheet'!W16*0.75)</f>
        <v>143.85</v>
      </c>
      <c r="E16" s="35">
        <f t="shared" si="0"/>
        <v>447.85888888888894</v>
      </c>
    </row>
    <row r="17" spans="1:5" ht="15" x14ac:dyDescent="0.25">
      <c r="A17" s="33">
        <v>6122</v>
      </c>
      <c r="B17" s="24">
        <f>('Grade Sheet'!G17*1.88)</f>
        <v>133.47999999999999</v>
      </c>
      <c r="C17" s="34">
        <f>('Grade Sheet'!K17*1)</f>
        <v>172.55555555555554</v>
      </c>
      <c r="D17" s="34">
        <f>('Grade Sheet'!W17*0.75)</f>
        <v>139.27499999999998</v>
      </c>
      <c r="E17" s="35">
        <f t="shared" si="0"/>
        <v>445.31055555555554</v>
      </c>
    </row>
    <row r="18" spans="1:5" ht="15" x14ac:dyDescent="0.25">
      <c r="A18" s="33">
        <v>7071</v>
      </c>
      <c r="B18" s="24">
        <f>('Grade Sheet'!G18*1.88)</f>
        <v>141</v>
      </c>
      <c r="C18" s="34">
        <f>('Grade Sheet'!K18*1)</f>
        <v>172.66666666666669</v>
      </c>
      <c r="D18" s="34">
        <f>('Grade Sheet'!W18*0.75)</f>
        <v>145.35</v>
      </c>
      <c r="E18" s="35">
        <f t="shared" si="0"/>
        <v>459.01666666666665</v>
      </c>
    </row>
    <row r="19" spans="1:5" ht="15" x14ac:dyDescent="0.25">
      <c r="A19" s="33">
        <v>7283</v>
      </c>
      <c r="B19" s="24">
        <f>('Grade Sheet'!G19*1.88)</f>
        <v>131.6</v>
      </c>
      <c r="C19" s="34">
        <f>('Grade Sheet'!K19*1)</f>
        <v>158.11111111111111</v>
      </c>
      <c r="D19" s="34">
        <f>('Grade Sheet'!W19*0.75)</f>
        <v>141.89999999999998</v>
      </c>
      <c r="E19" s="35">
        <f t="shared" si="0"/>
        <v>431.61111111111109</v>
      </c>
    </row>
    <row r="20" spans="1:5" ht="15" x14ac:dyDescent="0.25">
      <c r="A20" s="33">
        <v>8166</v>
      </c>
      <c r="B20" s="24">
        <f>('Grade Sheet'!G20*1.88)</f>
        <v>137.23999999999998</v>
      </c>
      <c r="C20" s="34">
        <f>('Grade Sheet'!K20*1)</f>
        <v>167.11111111111111</v>
      </c>
      <c r="D20" s="34">
        <f>('Grade Sheet'!W20*0.75)</f>
        <v>139.57499999999999</v>
      </c>
      <c r="E20" s="35">
        <f t="shared" si="0"/>
        <v>443.92611111111108</v>
      </c>
    </row>
    <row r="21" spans="1:5" ht="15" x14ac:dyDescent="0.25">
      <c r="A21" s="33">
        <v>8267</v>
      </c>
      <c r="B21" s="24">
        <f>('Grade Sheet'!G21*1.88)</f>
        <v>116.55999999999999</v>
      </c>
      <c r="C21" s="34">
        <f>('Grade Sheet'!K21*1)</f>
        <v>132.66666666666666</v>
      </c>
      <c r="D21" s="34">
        <f>('Grade Sheet'!W21*0.75)</f>
        <v>115.64999999999999</v>
      </c>
      <c r="E21" s="35">
        <f t="shared" si="0"/>
        <v>364.87666666666661</v>
      </c>
    </row>
    <row r="22" spans="1:5" ht="15" x14ac:dyDescent="0.25">
      <c r="A22" s="33">
        <v>8646</v>
      </c>
      <c r="B22" s="24">
        <f>('Grade Sheet'!G22*1.88)</f>
        <v>139.12</v>
      </c>
      <c r="C22" s="34">
        <f>('Grade Sheet'!K22*1)</f>
        <v>167.11111111111111</v>
      </c>
      <c r="D22" s="34">
        <f>('Grade Sheet'!W22*0.75)</f>
        <v>145.35</v>
      </c>
      <c r="E22" s="35">
        <f t="shared" si="0"/>
        <v>451.58111111111111</v>
      </c>
    </row>
    <row r="23" spans="1:5" ht="15" x14ac:dyDescent="0.25">
      <c r="A23" s="33">
        <v>8962</v>
      </c>
      <c r="B23" s="24">
        <f>('Grade Sheet'!G23*1.88)</f>
        <v>107.16</v>
      </c>
      <c r="C23" s="34">
        <f>('Grade Sheet'!K23*1)</f>
        <v>158.11111111111111</v>
      </c>
      <c r="D23" s="34">
        <f>('Grade Sheet'!W23*0.75)</f>
        <v>86.699999999999989</v>
      </c>
      <c r="E23" s="35">
        <f t="shared" si="0"/>
        <v>351.9711111111111</v>
      </c>
    </row>
    <row r="24" spans="1:5" ht="15.6" thickBot="1" x14ac:dyDescent="0.3">
      <c r="A24" s="36">
        <v>9850</v>
      </c>
      <c r="B24" s="37">
        <f>('Grade Sheet'!G24*1.88)</f>
        <v>137.23999999999998</v>
      </c>
      <c r="C24" s="38">
        <f>('Grade Sheet'!K24*1)</f>
        <v>163.77777777777777</v>
      </c>
      <c r="D24" s="38">
        <f>('Grade Sheet'!W24*0.75)</f>
        <v>144.97499999999999</v>
      </c>
      <c r="E24" s="39">
        <f t="shared" si="0"/>
        <v>445.99277777777775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Grade Sheet</vt:lpstr>
      <vt:lpstr>Final Grades</vt:lpstr>
      <vt:lpstr>'Grade Sheet'!Print_Area</vt:lpstr>
      <vt:lpstr>'Grade Sheet'!Print_Titles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C. Harriger</dc:creator>
  <cp:lastModifiedBy>Aniket Gupta</cp:lastModifiedBy>
  <cp:lastPrinted>1999-12-17T17:56:42Z</cp:lastPrinted>
  <dcterms:created xsi:type="dcterms:W3CDTF">1999-10-25T16:54:17Z</dcterms:created>
  <dcterms:modified xsi:type="dcterms:W3CDTF">2024-02-03T22:17:10Z</dcterms:modified>
</cp:coreProperties>
</file>