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E6966222-2E4A-46F1-A7F7-51B626774D99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1" l="1"/>
  <c r="AD4" i="1"/>
  <c r="AE4" i="1"/>
  <c r="AF4" i="1"/>
  <c r="AG4" i="1"/>
  <c r="AH4" i="1"/>
  <c r="AI4" i="1"/>
  <c r="AJ4" i="1"/>
  <c r="AC5" i="1"/>
  <c r="AD5" i="1"/>
  <c r="AE5" i="1"/>
  <c r="AF5" i="1"/>
  <c r="AG5" i="1"/>
  <c r="AH5" i="1"/>
  <c r="AI5" i="1"/>
  <c r="AJ5" i="1"/>
  <c r="AC6" i="1"/>
  <c r="AD6" i="1"/>
  <c r="AE6" i="1"/>
  <c r="AF6" i="1"/>
  <c r="AG6" i="1"/>
  <c r="AH6" i="1"/>
  <c r="AI6" i="1"/>
  <c r="AJ6" i="1"/>
  <c r="AC7" i="1"/>
  <c r="AD7" i="1"/>
  <c r="AE7" i="1"/>
  <c r="AF7" i="1"/>
  <c r="AG7" i="1"/>
  <c r="AH7" i="1"/>
  <c r="AI7" i="1"/>
  <c r="AJ7" i="1"/>
  <c r="AC8" i="1"/>
  <c r="AD8" i="1"/>
  <c r="AE8" i="1"/>
  <c r="AF8" i="1"/>
  <c r="AG8" i="1"/>
  <c r="AH8" i="1"/>
  <c r="AI8" i="1"/>
  <c r="AJ8" i="1"/>
  <c r="AC9" i="1"/>
  <c r="AD9" i="1"/>
  <c r="AE9" i="1"/>
  <c r="AF9" i="1"/>
  <c r="AG9" i="1"/>
  <c r="AH9" i="1"/>
  <c r="AI9" i="1"/>
  <c r="AJ9" i="1"/>
  <c r="AC10" i="1"/>
  <c r="AD10" i="1"/>
  <c r="AE10" i="1"/>
  <c r="AF10" i="1"/>
  <c r="AG10" i="1"/>
  <c r="AH10" i="1"/>
  <c r="AI10" i="1"/>
  <c r="AJ10" i="1"/>
  <c r="AC11" i="1"/>
  <c r="AD11" i="1"/>
  <c r="AE11" i="1"/>
  <c r="AF11" i="1"/>
  <c r="AG11" i="1"/>
  <c r="AH11" i="1"/>
  <c r="AI11" i="1"/>
  <c r="AJ11" i="1"/>
  <c r="AC12" i="1"/>
  <c r="AI12" i="1" s="1"/>
  <c r="AJ12" i="1" s="1"/>
  <c r="AD12" i="1"/>
  <c r="AE12" i="1"/>
  <c r="AF12" i="1"/>
  <c r="AG12" i="1"/>
  <c r="AH12" i="1"/>
  <c r="AC13" i="1"/>
  <c r="AI13" i="1" s="1"/>
  <c r="AJ13" i="1" s="1"/>
  <c r="AD13" i="1"/>
  <c r="AE13" i="1"/>
  <c r="AF13" i="1"/>
  <c r="AG13" i="1"/>
  <c r="AH13" i="1"/>
  <c r="AC14" i="1"/>
  <c r="AI14" i="1" s="1"/>
  <c r="AJ14" i="1" s="1"/>
  <c r="AD14" i="1"/>
  <c r="AE14" i="1"/>
  <c r="AF14" i="1"/>
  <c r="AG14" i="1"/>
  <c r="AH14" i="1"/>
  <c r="AC15" i="1"/>
  <c r="AI15" i="1" s="1"/>
  <c r="AJ15" i="1" s="1"/>
  <c r="AD15" i="1"/>
  <c r="AE15" i="1"/>
  <c r="AF15" i="1"/>
  <c r="AG15" i="1"/>
  <c r="AH15" i="1"/>
  <c r="AC16" i="1"/>
  <c r="AI16" i="1" s="1"/>
  <c r="AJ16" i="1" s="1"/>
  <c r="AD16" i="1"/>
  <c r="AE16" i="1"/>
  <c r="AF16" i="1"/>
  <c r="AG16" i="1"/>
  <c r="AH16" i="1"/>
  <c r="AC17" i="1"/>
  <c r="AI17" i="1" s="1"/>
  <c r="AJ17" i="1" s="1"/>
  <c r="AD17" i="1"/>
  <c r="AE17" i="1"/>
  <c r="AF17" i="1"/>
  <c r="AG17" i="1"/>
  <c r="AH17" i="1"/>
  <c r="AC18" i="1"/>
  <c r="AI18" i="1" s="1"/>
  <c r="AJ18" i="1" s="1"/>
  <c r="AD18" i="1"/>
  <c r="AE18" i="1"/>
  <c r="AF18" i="1"/>
  <c r="AG18" i="1"/>
  <c r="AH18" i="1"/>
  <c r="AC19" i="1"/>
  <c r="AI19" i="1" s="1"/>
  <c r="AJ19" i="1" s="1"/>
  <c r="AD19" i="1"/>
  <c r="AE19" i="1"/>
  <c r="AF19" i="1"/>
  <c r="AG19" i="1"/>
  <c r="AH19" i="1"/>
  <c r="AC20" i="1"/>
  <c r="AI20" i="1" s="1"/>
  <c r="AJ20" i="1" s="1"/>
  <c r="AD20" i="1"/>
  <c r="AE20" i="1"/>
  <c r="AF20" i="1"/>
  <c r="AG20" i="1"/>
  <c r="AH20" i="1"/>
  <c r="AC21" i="1"/>
  <c r="AI21" i="1" s="1"/>
  <c r="AJ21" i="1" s="1"/>
  <c r="AD21" i="1"/>
  <c r="AE21" i="1"/>
  <c r="AF21" i="1"/>
  <c r="AG21" i="1"/>
  <c r="AH21" i="1"/>
  <c r="AC22" i="1"/>
  <c r="AI22" i="1" s="1"/>
  <c r="AJ22" i="1" s="1"/>
  <c r="AD22" i="1"/>
  <c r="AE22" i="1"/>
  <c r="AF22" i="1"/>
  <c r="AG22" i="1"/>
  <c r="AH22" i="1"/>
  <c r="AC23" i="1"/>
  <c r="AI23" i="1" s="1"/>
  <c r="AJ23" i="1" s="1"/>
  <c r="AD23" i="1"/>
  <c r="AE23" i="1"/>
  <c r="AF23" i="1"/>
  <c r="AG23" i="1"/>
  <c r="AH23" i="1"/>
  <c r="AC24" i="1"/>
  <c r="AI24" i="1" s="1"/>
  <c r="AJ24" i="1" s="1"/>
  <c r="AD24" i="1"/>
  <c r="AE24" i="1"/>
  <c r="AF24" i="1"/>
  <c r="AG24" i="1"/>
  <c r="AH24" i="1"/>
</calcChain>
</file>

<file path=xl/sharedStrings.xml><?xml version="1.0" encoding="utf-8"?>
<sst xmlns="http://schemas.openxmlformats.org/spreadsheetml/2006/main" count="120" uniqueCount="73">
  <si>
    <t>Last Name</t>
  </si>
  <si>
    <t>First Name</t>
  </si>
  <si>
    <t>Metalessons</t>
  </si>
  <si>
    <t>Homework and Assignments</t>
  </si>
  <si>
    <t>Grade Summaries</t>
  </si>
  <si>
    <t>Percentage</t>
  </si>
  <si>
    <t>Letter Grade</t>
  </si>
  <si>
    <t>Sarah</t>
  </si>
  <si>
    <t>Kristin</t>
  </si>
  <si>
    <t>Braunschweig</t>
  </si>
  <si>
    <t>Kathryn</t>
  </si>
  <si>
    <t>Buhay</t>
  </si>
  <si>
    <t>Jill</t>
  </si>
  <si>
    <t>Curby</t>
  </si>
  <si>
    <t>Nicholas</t>
  </si>
  <si>
    <t>Fahrenbacher</t>
  </si>
  <si>
    <t>Matthew</t>
  </si>
  <si>
    <t>Gitlin</t>
  </si>
  <si>
    <t>Marina</t>
  </si>
  <si>
    <t>Gonzalez</t>
  </si>
  <si>
    <t>Victor</t>
  </si>
  <si>
    <t>Hainaut</t>
  </si>
  <si>
    <t>Joe</t>
  </si>
  <si>
    <t>Hays</t>
  </si>
  <si>
    <t>Daniel</t>
  </si>
  <si>
    <t>Hospes</t>
  </si>
  <si>
    <t>Judd</t>
  </si>
  <si>
    <t>Krizmis</t>
  </si>
  <si>
    <t>Stephanie</t>
  </si>
  <si>
    <t>Larson</t>
  </si>
  <si>
    <t xml:space="preserve">Kristi </t>
  </si>
  <si>
    <t>Lembke</t>
  </si>
  <si>
    <t>Jaime</t>
  </si>
  <si>
    <t>Lewin</t>
  </si>
  <si>
    <t>Leslie</t>
  </si>
  <si>
    <t>Roccasalva</t>
  </si>
  <si>
    <t>Elizabeth</t>
  </si>
  <si>
    <t>Schroer</t>
  </si>
  <si>
    <t>Pamela</t>
  </si>
  <si>
    <t>Shneyderman</t>
  </si>
  <si>
    <t>Olga</t>
  </si>
  <si>
    <t>Snyder</t>
  </si>
  <si>
    <t>Sobol</t>
  </si>
  <si>
    <t>Mariola</t>
  </si>
  <si>
    <t>St. Leger</t>
  </si>
  <si>
    <t>Jillian</t>
  </si>
  <si>
    <t>Classroom Management</t>
  </si>
  <si>
    <t>Teaching Gap</t>
  </si>
  <si>
    <t>Concept Attainment</t>
  </si>
  <si>
    <t>Danville E-mail</t>
  </si>
  <si>
    <t>E-portfolio</t>
  </si>
  <si>
    <t>Moon Watch</t>
  </si>
  <si>
    <t xml:space="preserve">Standards Project </t>
  </si>
  <si>
    <t>Unit Plan</t>
  </si>
  <si>
    <t>Attendance</t>
  </si>
  <si>
    <t>Lesson Plan</t>
  </si>
  <si>
    <t>Community Participation</t>
  </si>
  <si>
    <t>NCTM Standards Project</t>
  </si>
  <si>
    <t>Meta-Lessons Reaction Papers, Activities</t>
  </si>
  <si>
    <t>Lesson Plan Sequence</t>
  </si>
  <si>
    <t>Portfolio</t>
  </si>
  <si>
    <t>20; aa4</t>
  </si>
  <si>
    <t>25; z4</t>
  </si>
  <si>
    <t>10; ab4</t>
  </si>
  <si>
    <t>15; c4 - v4; 200 possible pts.</t>
  </si>
  <si>
    <t>15; w4;150</t>
  </si>
  <si>
    <t>15; x4 y4; 25 points</t>
  </si>
  <si>
    <t>%</t>
  </si>
  <si>
    <t>15% OF TOTAL GRADE</t>
  </si>
  <si>
    <t>15% OF TOTAL</t>
  </si>
  <si>
    <t>25% OF TOTAL</t>
  </si>
  <si>
    <t>Hanson</t>
  </si>
  <si>
    <t>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</si>
</sst>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\ ???/???"/>
    <numFmt numFmtId="166" formatCode="0.0%"/>
  </numFmts>
  <fonts count="6">
    <font>
      <sz val="10"/>
      <name val="Arial"/>
    </font>
    <font>
      <sz val="9"/>
      <name val="Geneva"/>
    </font>
    <font>
      <b/>
      <sz val="14"/>
      <name val="Geneva"/>
    </font>
    <font>
      <b/>
      <sz val="9"/>
      <name val="Geneva"/>
    </font>
    <font>
      <b/>
      <sz val="9"/>
      <name val="Geneva"/>
      <family val="2"/>
    </font>
    <font>
      <sz val="9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" fontId="1" fillId="0" borderId="0">
      <alignment horizontal="center"/>
    </xf>
  </cellStyleXfs>
  <cellXfs count="120">
    <xf numFmtId="0" fontId="0" fillId="0" borderId="0" xfId="0"/>
    <xf numFmtId="1" fontId="1" fillId="0" borderId="0" xfId="1" applyNumberFormat="1">
      <alignment horizontal="center"/>
    </xf>
    <xf numFmtId="165" fontId="1" fillId="0" borderId="0" xfId="1" applyNumberFormat="1">
      <alignment horizontal="center"/>
    </xf>
    <xf numFmtId="164" fontId="1" fillId="0" borderId="0" xfId="1" applyNumberFormat="1">
      <alignment horizontal="center"/>
    </xf>
    <xf numFmtId="166" fontId="1" fillId="0" borderId="0" xfId="1" applyNumberFormat="1">
      <alignment horizontal="center"/>
    </xf>
    <xf numFmtId="1" fontId="1" fillId="2" borderId="0" xfId="1" applyNumberFormat="1" applyFill="1">
      <alignment horizontal="center"/>
    </xf>
    <xf numFmtId="165" fontId="1" fillId="0" borderId="1" xfId="1" applyNumberFormat="1" applyBorder="1">
      <alignment horizontal="center"/>
    </xf>
    <xf numFmtId="165" fontId="1" fillId="0" borderId="0" xfId="1" applyNumberFormat="1" applyBorder="1">
      <alignment horizontal="center"/>
    </xf>
    <xf numFmtId="1" fontId="1" fillId="0" borderId="1" xfId="1" applyNumberFormat="1" applyBorder="1">
      <alignment horizontal="center"/>
    </xf>
    <xf numFmtId="1" fontId="1" fillId="0" borderId="2" xfId="1" applyNumberFormat="1" applyBorder="1">
      <alignment horizontal="center"/>
    </xf>
    <xf numFmtId="0" fontId="0" fillId="0" borderId="3" xfId="0" applyBorder="1"/>
    <xf numFmtId="0" fontId="0" fillId="0" borderId="4" xfId="0" applyBorder="1"/>
    <xf numFmtId="165" fontId="1" fillId="0" borderId="4" xfId="1" applyNumberFormat="1" applyBorder="1">
      <alignment horizontal="center"/>
    </xf>
    <xf numFmtId="164" fontId="1" fillId="0" borderId="3" xfId="1" applyNumberFormat="1" applyBorder="1">
      <alignment horizontal="center"/>
    </xf>
    <xf numFmtId="164" fontId="1" fillId="0" borderId="5" xfId="1" applyNumberFormat="1" applyBorder="1">
      <alignment horizontal="center"/>
    </xf>
    <xf numFmtId="164" fontId="1" fillId="0" borderId="4" xfId="1" applyNumberFormat="1" applyBorder="1">
      <alignment horizontal="center"/>
    </xf>
    <xf numFmtId="164" fontId="1" fillId="0" borderId="6" xfId="1" applyNumberFormat="1" applyBorder="1">
      <alignment horizontal="center"/>
    </xf>
    <xf numFmtId="165" fontId="1" fillId="0" borderId="7" xfId="1" applyNumberFormat="1" applyBorder="1">
      <alignment horizontal="center"/>
    </xf>
    <xf numFmtId="0" fontId="0" fillId="0" borderId="0" xfId="0" applyBorder="1"/>
    <xf numFmtId="16" fontId="4" fillId="3" borderId="8" xfId="1" applyFont="1" applyFill="1" applyBorder="1">
      <alignment horizontal="center"/>
    </xf>
    <xf numFmtId="16" fontId="4" fillId="3" borderId="9" xfId="1" applyFont="1" applyFill="1" applyBorder="1">
      <alignment horizontal="center"/>
    </xf>
    <xf numFmtId="16" fontId="4" fillId="3" borderId="7" xfId="1" applyFont="1" applyFill="1" applyBorder="1">
      <alignment horizontal="center"/>
    </xf>
    <xf numFmtId="16" fontId="4" fillId="3" borderId="10" xfId="1" applyFont="1" applyFill="1" applyBorder="1">
      <alignment horizontal="center"/>
    </xf>
    <xf numFmtId="1" fontId="4" fillId="3" borderId="11" xfId="1" applyNumberFormat="1" applyFont="1" applyFill="1" applyBorder="1">
      <alignment horizontal="center"/>
    </xf>
    <xf numFmtId="13" fontId="4" fillId="3" borderId="11" xfId="1" applyNumberFormat="1" applyFont="1" applyFill="1" applyBorder="1">
      <alignment horizontal="center"/>
    </xf>
    <xf numFmtId="1" fontId="4" fillId="3" borderId="12" xfId="1" applyNumberFormat="1" applyFont="1" applyFill="1" applyBorder="1">
      <alignment horizontal="center"/>
    </xf>
    <xf numFmtId="1" fontId="4" fillId="3" borderId="8" xfId="1" applyNumberFormat="1" applyFont="1" applyFill="1" applyBorder="1">
      <alignment horizontal="center"/>
    </xf>
    <xf numFmtId="1" fontId="4" fillId="3" borderId="13" xfId="1" applyNumberFormat="1" applyFont="1" applyFill="1" applyBorder="1">
      <alignment horizontal="center"/>
    </xf>
    <xf numFmtId="1" fontId="4" fillId="3" borderId="14" xfId="1" applyNumberFormat="1" applyFont="1" applyFill="1" applyBorder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164" fontId="3" fillId="3" borderId="13" xfId="1" applyNumberFormat="1" applyFont="1" applyFill="1" applyBorder="1">
      <alignment horizontal="center"/>
    </xf>
    <xf numFmtId="164" fontId="3" fillId="3" borderId="15" xfId="1" applyNumberFormat="1" applyFont="1" applyFill="1" applyBorder="1">
      <alignment horizontal="center"/>
    </xf>
    <xf numFmtId="16" fontId="1" fillId="3" borderId="16" xfId="1" applyFill="1" applyBorder="1">
      <alignment horizontal="center"/>
    </xf>
    <xf numFmtId="16" fontId="1" fillId="3" borderId="17" xfId="1" applyFill="1" applyBorder="1">
      <alignment horizontal="center"/>
    </xf>
    <xf numFmtId="1" fontId="4" fillId="2" borderId="7" xfId="1" applyNumberFormat="1" applyFont="1" applyFill="1" applyBorder="1">
      <alignment horizontal="center"/>
    </xf>
    <xf numFmtId="1" fontId="4" fillId="2" borderId="10" xfId="1" applyNumberFormat="1" applyFont="1" applyFill="1" applyBorder="1">
      <alignment horizontal="center"/>
    </xf>
    <xf numFmtId="1" fontId="4" fillId="3" borderId="6" xfId="1" applyNumberFormat="1" applyFont="1" applyFill="1" applyBorder="1">
      <alignment horizontal="center"/>
    </xf>
    <xf numFmtId="164" fontId="4" fillId="3" borderId="6" xfId="1" applyNumberFormat="1" applyFont="1" applyFill="1" applyBorder="1">
      <alignment horizontal="center"/>
    </xf>
    <xf numFmtId="164" fontId="4" fillId="3" borderId="5" xfId="1" applyNumberFormat="1" applyFont="1" applyFill="1" applyBorder="1">
      <alignment horizontal="center"/>
    </xf>
    <xf numFmtId="164" fontId="1" fillId="0" borderId="12" xfId="1" applyNumberFormat="1" applyBorder="1">
      <alignment horizontal="center"/>
    </xf>
    <xf numFmtId="1" fontId="1" fillId="0" borderId="8" xfId="1" applyNumberFormat="1" applyBorder="1">
      <alignment horizontal="center"/>
    </xf>
    <xf numFmtId="1" fontId="1" fillId="0" borderId="18" xfId="1" applyNumberFormat="1" applyBorder="1">
      <alignment horizontal="center"/>
    </xf>
    <xf numFmtId="1" fontId="1" fillId="0" borderId="7" xfId="1" applyNumberFormat="1" applyBorder="1">
      <alignment horizontal="center"/>
    </xf>
    <xf numFmtId="2" fontId="1" fillId="0" borderId="18" xfId="1" applyNumberFormat="1" applyBorder="1">
      <alignment horizontal="center"/>
    </xf>
    <xf numFmtId="164" fontId="1" fillId="0" borderId="18" xfId="1" applyNumberFormat="1" applyBorder="1">
      <alignment horizontal="center"/>
    </xf>
    <xf numFmtId="164" fontId="1" fillId="0" borderId="1" xfId="1" applyNumberFormat="1" applyBorder="1">
      <alignment horizontal="center"/>
    </xf>
    <xf numFmtId="10" fontId="1" fillId="0" borderId="19" xfId="1" applyNumberFormat="1" applyBorder="1">
      <alignment horizontal="center"/>
    </xf>
    <xf numFmtId="10" fontId="1" fillId="0" borderId="4" xfId="1" applyNumberFormat="1" applyBorder="1">
      <alignment horizontal="center"/>
    </xf>
    <xf numFmtId="1" fontId="4" fillId="0" borderId="7" xfId="1" applyNumberFormat="1" applyFont="1" applyFill="1" applyBorder="1">
      <alignment horizontal="center"/>
    </xf>
    <xf numFmtId="1" fontId="4" fillId="0" borderId="10" xfId="1" applyNumberFormat="1" applyFont="1" applyFill="1" applyBorder="1">
      <alignment horizontal="center"/>
    </xf>
    <xf numFmtId="1" fontId="1" fillId="0" borderId="7" xfId="1" applyNumberFormat="1" applyFill="1" applyBorder="1">
      <alignment horizontal="center"/>
    </xf>
    <xf numFmtId="1" fontId="1" fillId="0" borderId="2" xfId="1" applyNumberFormat="1" applyFill="1" applyBorder="1">
      <alignment horizontal="center"/>
    </xf>
    <xf numFmtId="1" fontId="1" fillId="0" borderId="1" xfId="1" applyNumberFormat="1" applyFill="1" applyBorder="1">
      <alignment horizontal="center"/>
    </xf>
    <xf numFmtId="165" fontId="1" fillId="0" borderId="1" xfId="1" applyNumberFormat="1" applyFill="1" applyBorder="1">
      <alignment horizontal="center"/>
    </xf>
    <xf numFmtId="164" fontId="1" fillId="0" borderId="1" xfId="1" applyNumberFormat="1" applyFill="1" applyBorder="1">
      <alignment horizontal="center"/>
    </xf>
    <xf numFmtId="164" fontId="1" fillId="0" borderId="3" xfId="1" applyNumberFormat="1" applyFill="1" applyBorder="1">
      <alignment horizontal="center"/>
    </xf>
    <xf numFmtId="165" fontId="1" fillId="0" borderId="7" xfId="1" applyNumberFormat="1" applyFill="1" applyBorder="1">
      <alignment horizontal="center"/>
    </xf>
    <xf numFmtId="0" fontId="0" fillId="0" borderId="3" xfId="0" applyFill="1" applyBorder="1"/>
    <xf numFmtId="0" fontId="0" fillId="0" borderId="4" xfId="0" applyFill="1" applyBorder="1"/>
    <xf numFmtId="165" fontId="1" fillId="0" borderId="4" xfId="1" applyNumberFormat="1" applyFill="1" applyBorder="1">
      <alignment horizontal="center"/>
    </xf>
    <xf numFmtId="1" fontId="4" fillId="0" borderId="16" xfId="1" applyNumberFormat="1" applyFont="1" applyFill="1" applyBorder="1">
      <alignment horizontal="center"/>
    </xf>
    <xf numFmtId="1" fontId="4" fillId="0" borderId="17" xfId="1" applyNumberFormat="1" applyFont="1" applyFill="1" applyBorder="1">
      <alignment horizontal="center"/>
    </xf>
    <xf numFmtId="1" fontId="1" fillId="0" borderId="16" xfId="1" applyNumberFormat="1" applyFill="1" applyBorder="1">
      <alignment horizontal="center"/>
    </xf>
    <xf numFmtId="1" fontId="1" fillId="0" borderId="20" xfId="1" applyNumberFormat="1" applyFill="1" applyBorder="1">
      <alignment horizontal="center"/>
    </xf>
    <xf numFmtId="1" fontId="1" fillId="0" borderId="21" xfId="1" applyNumberFormat="1" applyFill="1" applyBorder="1">
      <alignment horizontal="center"/>
    </xf>
    <xf numFmtId="165" fontId="1" fillId="0" borderId="21" xfId="1" applyNumberFormat="1" applyFill="1" applyBorder="1">
      <alignment horizontal="center"/>
    </xf>
    <xf numFmtId="164" fontId="1" fillId="0" borderId="21" xfId="1" applyNumberFormat="1" applyFill="1" applyBorder="1">
      <alignment horizontal="center"/>
    </xf>
    <xf numFmtId="164" fontId="1" fillId="0" borderId="5" xfId="1" applyNumberFormat="1" applyFill="1" applyBorder="1">
      <alignment horizontal="center"/>
    </xf>
    <xf numFmtId="165" fontId="1" fillId="0" borderId="16" xfId="1" applyNumberFormat="1" applyFill="1" applyBorder="1">
      <alignment horizontal="center"/>
    </xf>
    <xf numFmtId="0" fontId="0" fillId="0" borderId="5" xfId="0" applyFill="1" applyBorder="1"/>
    <xf numFmtId="0" fontId="0" fillId="0" borderId="6" xfId="0" applyFill="1" applyBorder="1"/>
    <xf numFmtId="165" fontId="1" fillId="0" borderId="6" xfId="1" applyNumberFormat="1" applyFill="1" applyBorder="1">
      <alignment horizontal="center"/>
    </xf>
    <xf numFmtId="164" fontId="1" fillId="0" borderId="2" xfId="1" applyNumberFormat="1" applyBorder="1" applyAlignment="1">
      <alignment horizontal="center"/>
    </xf>
    <xf numFmtId="164" fontId="1" fillId="0" borderId="3" xfId="1" applyNumberFormat="1" applyBorder="1" applyAlignment="1">
      <alignment horizontal="center"/>
    </xf>
    <xf numFmtId="164" fontId="1" fillId="0" borderId="3" xfId="1" applyNumberFormat="1" applyFill="1" applyBorder="1" applyAlignment="1">
      <alignment horizontal="center"/>
    </xf>
    <xf numFmtId="164" fontId="1" fillId="0" borderId="5" xfId="1" applyNumberFormat="1" applyFill="1" applyBorder="1" applyAlignment="1">
      <alignment horizontal="center"/>
    </xf>
    <xf numFmtId="2" fontId="1" fillId="0" borderId="4" xfId="1" applyNumberFormat="1" applyBorder="1">
      <alignment horizontal="center"/>
    </xf>
    <xf numFmtId="2" fontId="1" fillId="0" borderId="19" xfId="1" applyNumberFormat="1" applyBorder="1">
      <alignment horizontal="center"/>
    </xf>
    <xf numFmtId="2" fontId="1" fillId="0" borderId="6" xfId="1" applyNumberFormat="1" applyBorder="1">
      <alignment horizontal="center"/>
    </xf>
    <xf numFmtId="2" fontId="1" fillId="0" borderId="2" xfId="1" applyNumberFormat="1" applyFont="1" applyBorder="1">
      <alignment horizontal="center"/>
    </xf>
    <xf numFmtId="2" fontId="1" fillId="0" borderId="2" xfId="1" applyNumberFormat="1" applyBorder="1">
      <alignment horizontal="center"/>
    </xf>
    <xf numFmtId="2" fontId="1" fillId="0" borderId="20" xfId="1" applyNumberFormat="1" applyBorder="1">
      <alignment horizontal="center"/>
    </xf>
    <xf numFmtId="164" fontId="1" fillId="4" borderId="22" xfId="1" applyNumberFormat="1" applyFill="1" applyBorder="1">
      <alignment horizontal="center"/>
    </xf>
    <xf numFmtId="2" fontId="1" fillId="4" borderId="22" xfId="1" applyNumberFormat="1" applyFill="1" applyBorder="1">
      <alignment horizontal="center"/>
    </xf>
    <xf numFmtId="2" fontId="1" fillId="4" borderId="23" xfId="1" applyNumberFormat="1" applyFont="1" applyFill="1" applyBorder="1">
      <alignment horizontal="center"/>
    </xf>
    <xf numFmtId="2" fontId="1" fillId="4" borderId="23" xfId="1" applyNumberFormat="1" applyFill="1" applyBorder="1">
      <alignment horizontal="center"/>
    </xf>
    <xf numFmtId="10" fontId="1" fillId="4" borderId="22" xfId="1" applyNumberFormat="1" applyFill="1" applyBorder="1">
      <alignment horizontal="center"/>
    </xf>
    <xf numFmtId="164" fontId="1" fillId="4" borderId="24" xfId="1" applyNumberFormat="1" applyFill="1" applyBorder="1">
      <alignment horizontal="center"/>
    </xf>
    <xf numFmtId="164" fontId="1" fillId="0" borderId="19" xfId="1" applyNumberFormat="1" applyBorder="1">
      <alignment horizontal="center"/>
    </xf>
    <xf numFmtId="2" fontId="1" fillId="0" borderId="18" xfId="1" applyNumberFormat="1" applyFont="1" applyBorder="1">
      <alignment horizontal="center"/>
    </xf>
    <xf numFmtId="10" fontId="1" fillId="0" borderId="6" xfId="1" applyNumberFormat="1" applyBorder="1">
      <alignment horizontal="center"/>
    </xf>
    <xf numFmtId="1" fontId="4" fillId="4" borderId="25" xfId="1" applyNumberFormat="1" applyFont="1" applyFill="1" applyBorder="1">
      <alignment horizontal="center"/>
    </xf>
    <xf numFmtId="1" fontId="4" fillId="4" borderId="26" xfId="1" applyNumberFormat="1" applyFont="1" applyFill="1" applyBorder="1">
      <alignment horizontal="center"/>
    </xf>
    <xf numFmtId="1" fontId="3" fillId="4" borderId="25" xfId="1" applyNumberFormat="1" applyFont="1" applyFill="1" applyBorder="1">
      <alignment horizontal="center"/>
    </xf>
    <xf numFmtId="1" fontId="3" fillId="4" borderId="23" xfId="1" applyNumberFormat="1" applyFont="1" applyFill="1" applyBorder="1">
      <alignment horizontal="center"/>
    </xf>
    <xf numFmtId="1" fontId="1" fillId="4" borderId="27" xfId="1" applyNumberFormat="1" applyFill="1" applyBorder="1">
      <alignment horizontal="center"/>
    </xf>
    <xf numFmtId="1" fontId="3" fillId="4" borderId="27" xfId="1" applyNumberFormat="1" applyFont="1" applyFill="1" applyBorder="1">
      <alignment horizontal="center"/>
    </xf>
    <xf numFmtId="1" fontId="5" fillId="4" borderId="27" xfId="1" applyNumberFormat="1" applyFont="1" applyFill="1" applyBorder="1">
      <alignment horizontal="center"/>
    </xf>
    <xf numFmtId="165" fontId="1" fillId="4" borderId="27" xfId="1" applyNumberFormat="1" applyFill="1" applyBorder="1">
      <alignment horizontal="center"/>
    </xf>
    <xf numFmtId="164" fontId="1" fillId="4" borderId="27" xfId="1" applyNumberFormat="1" applyFill="1" applyBorder="1">
      <alignment horizontal="center"/>
    </xf>
    <xf numFmtId="164" fontId="1" fillId="4" borderId="24" xfId="1" applyNumberFormat="1" applyFill="1" applyBorder="1" applyAlignment="1">
      <alignment horizontal="center"/>
    </xf>
    <xf numFmtId="165" fontId="1" fillId="4" borderId="25" xfId="1" applyNumberFormat="1" applyFill="1" applyBorder="1">
      <alignment horizontal="center"/>
    </xf>
    <xf numFmtId="0" fontId="0" fillId="4" borderId="24" xfId="0" applyFill="1" applyBorder="1"/>
    <xf numFmtId="0" fontId="0" fillId="4" borderId="22" xfId="0" applyFill="1" applyBorder="1"/>
    <xf numFmtId="165" fontId="1" fillId="4" borderId="22" xfId="1" applyNumberFormat="1" applyFill="1" applyBorder="1">
      <alignment horizontal="center"/>
    </xf>
    <xf numFmtId="1" fontId="1" fillId="4" borderId="25" xfId="1" applyNumberFormat="1" applyFill="1" applyBorder="1">
      <alignment horizontal="center"/>
    </xf>
    <xf numFmtId="1" fontId="1" fillId="4" borderId="23" xfId="1" applyNumberFormat="1" applyFill="1" applyBorder="1">
      <alignment horizontal="center"/>
    </xf>
    <xf numFmtId="2" fontId="1" fillId="0" borderId="22" xfId="1" applyNumberFormat="1" applyFont="1" applyBorder="1">
      <alignment horizontal="center"/>
    </xf>
    <xf numFmtId="164" fontId="2" fillId="3" borderId="28" xfId="1" applyNumberFormat="1" applyFont="1" applyFill="1" applyBorder="1" applyAlignment="1">
      <alignment horizontal="center"/>
    </xf>
    <xf numFmtId="164" fontId="2" fillId="3" borderId="29" xfId="1" applyNumberFormat="1" applyFont="1" applyFill="1" applyBorder="1" applyAlignment="1">
      <alignment horizontal="center"/>
    </xf>
    <xf numFmtId="164" fontId="2" fillId="3" borderId="24" xfId="1" applyNumberFormat="1" applyFont="1" applyFill="1" applyBorder="1" applyAlignment="1">
      <alignment horizontal="center"/>
    </xf>
    <xf numFmtId="13" fontId="4" fillId="3" borderId="30" xfId="1" applyNumberFormat="1" applyFont="1" applyFill="1" applyBorder="1" applyAlignment="1">
      <alignment horizontal="center"/>
    </xf>
    <xf numFmtId="16" fontId="4" fillId="3" borderId="30" xfId="1" applyFont="1" applyFill="1" applyBorder="1" applyAlignment="1">
      <alignment horizontal="center"/>
    </xf>
    <xf numFmtId="1" fontId="4" fillId="3" borderId="31" xfId="1" applyNumberFormat="1" applyFont="1" applyFill="1" applyBorder="1" applyAlignment="1">
      <alignment horizontal="center"/>
    </xf>
    <xf numFmtId="1" fontId="4" fillId="3" borderId="5" xfId="1" applyNumberFormat="1" applyFont="1" applyFill="1" applyBorder="1" applyAlignment="1">
      <alignment horizontal="center"/>
    </xf>
    <xf numFmtId="1" fontId="4" fillId="3" borderId="32" xfId="1" applyNumberFormat="1" applyFont="1" applyFill="1" applyBorder="1" applyAlignment="1">
      <alignment horizontal="center"/>
    </xf>
    <xf numFmtId="1" fontId="4" fillId="3" borderId="33" xfId="1" applyNumberFormat="1" applyFont="1" applyFill="1" applyBorder="1" applyAlignment="1">
      <alignment horizontal="center"/>
    </xf>
    <xf numFmtId="1" fontId="4" fillId="3" borderId="34" xfId="1" applyNumberFormat="1" applyFont="1" applyFill="1" applyBorder="1" applyAlignment="1">
      <alignment horizontal="center"/>
    </xf>
    <xf numFmtId="1" fontId="4" fillId="3" borderId="30" xfId="1" applyNumberFormat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"/>
  <sheetViews>
    <sheetView tabSelected="1" topLeftCell="C1" workbookViewId="0">
      <selection activeCell="U14" sqref="U14"/>
    </sheetView>
  </sheetViews>
  <sheetFormatPr defaultRowHeight="13.2"/>
  <cols>
    <col min="1" max="1" width="13.5546875" customWidth="1"/>
    <col min="2" max="2" width="10.44140625" customWidth="1"/>
    <col min="3" max="3" width="3.88671875" customWidth="1"/>
    <col min="4" max="4" width="3.6640625" customWidth="1"/>
    <col min="5" max="5" width="4.109375" customWidth="1"/>
    <col min="6" max="7" width="3.88671875" customWidth="1"/>
    <col min="8" max="8" width="3.5546875" customWidth="1"/>
    <col min="9" max="9" width="3.6640625" customWidth="1"/>
    <col min="10" max="11" width="3.88671875" customWidth="1"/>
    <col min="12" max="12" width="4" customWidth="1"/>
    <col min="13" max="13" width="3.6640625" customWidth="1"/>
    <col min="14" max="14" width="3.5546875" customWidth="1"/>
    <col min="15" max="16" width="3.44140625" customWidth="1"/>
    <col min="17" max="17" width="3.6640625" customWidth="1"/>
    <col min="18" max="18" width="3.88671875" customWidth="1"/>
    <col min="19" max="19" width="18.109375" customWidth="1"/>
    <col min="20" max="20" width="23.6640625" customWidth="1"/>
    <col min="21" max="21" width="14.109375" customWidth="1"/>
    <col min="22" max="22" width="14.6640625" customWidth="1"/>
    <col min="23" max="23" width="19" customWidth="1"/>
    <col min="24" max="24" width="11.109375" customWidth="1"/>
    <col min="25" max="25" width="15.88671875" customWidth="1"/>
    <col min="26" max="26" width="14.6640625" customWidth="1"/>
    <col min="28" max="28" width="10" customWidth="1"/>
    <col min="29" max="29" width="24.33203125" customWidth="1"/>
    <col min="30" max="30" width="24.44140625" customWidth="1"/>
    <col min="31" max="31" width="20" customWidth="1"/>
    <col min="32" max="32" width="39.109375" bestFit="1" customWidth="1"/>
    <col min="33" max="33" width="25.44140625" customWidth="1"/>
    <col min="34" max="34" width="17.33203125" customWidth="1"/>
    <col min="35" max="35" width="11.88671875" customWidth="1"/>
    <col min="36" max="36" width="12" customWidth="1"/>
    <col min="37" max="37" width="14.33203125" customWidth="1"/>
    <col min="38" max="38" width="12.6640625" customWidth="1"/>
  </cols>
  <sheetData>
    <row r="1" spans="1:38" ht="18" thickBot="1">
      <c r="A1" s="19" t="s">
        <v>0</v>
      </c>
      <c r="B1" s="20" t="s">
        <v>1</v>
      </c>
      <c r="C1" s="119" t="s">
        <v>2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2" t="s">
        <v>3</v>
      </c>
      <c r="T1" s="113"/>
      <c r="U1" s="113"/>
      <c r="V1" s="113"/>
      <c r="W1" s="113"/>
      <c r="X1" s="113"/>
      <c r="Y1" s="113"/>
      <c r="Z1" s="113"/>
      <c r="AA1" s="113"/>
      <c r="AB1" s="113"/>
      <c r="AC1" s="109" t="s">
        <v>4</v>
      </c>
      <c r="AD1" s="110"/>
      <c r="AE1" s="110"/>
      <c r="AF1" s="110"/>
      <c r="AG1" s="110"/>
      <c r="AH1" s="110"/>
      <c r="AI1" s="110"/>
      <c r="AJ1" s="111"/>
      <c r="AK1" s="19" t="s">
        <v>0</v>
      </c>
      <c r="AL1" s="20" t="s">
        <v>1</v>
      </c>
    </row>
    <row r="2" spans="1:38">
      <c r="A2" s="21"/>
      <c r="B2" s="22"/>
      <c r="C2" s="26">
        <v>1</v>
      </c>
      <c r="D2" s="23">
        <v>2</v>
      </c>
      <c r="E2" s="23">
        <v>3</v>
      </c>
      <c r="F2" s="23">
        <v>4</v>
      </c>
      <c r="G2" s="23">
        <v>5</v>
      </c>
      <c r="H2" s="23">
        <v>6</v>
      </c>
      <c r="I2" s="23">
        <v>7</v>
      </c>
      <c r="J2" s="23">
        <v>8</v>
      </c>
      <c r="K2" s="23">
        <v>9</v>
      </c>
      <c r="L2" s="23">
        <v>10</v>
      </c>
      <c r="M2" s="23">
        <v>11</v>
      </c>
      <c r="N2" s="23">
        <v>12</v>
      </c>
      <c r="O2" s="23">
        <v>13</v>
      </c>
      <c r="P2" s="23">
        <v>14</v>
      </c>
      <c r="Q2" s="23">
        <v>15</v>
      </c>
      <c r="R2" s="23">
        <v>16</v>
      </c>
      <c r="S2" s="24" t="s">
        <v>48</v>
      </c>
      <c r="T2" s="23" t="s">
        <v>46</v>
      </c>
      <c r="U2" s="23" t="s">
        <v>47</v>
      </c>
      <c r="V2" s="25" t="s">
        <v>51</v>
      </c>
      <c r="W2" s="27" t="s">
        <v>52</v>
      </c>
      <c r="X2" s="28" t="s">
        <v>54</v>
      </c>
      <c r="Y2" s="29" t="s">
        <v>49</v>
      </c>
      <c r="Z2" s="30" t="s">
        <v>55</v>
      </c>
      <c r="AA2" s="27" t="s">
        <v>53</v>
      </c>
      <c r="AB2" s="27" t="s">
        <v>50</v>
      </c>
      <c r="AC2" s="31" t="s">
        <v>56</v>
      </c>
      <c r="AD2" s="31" t="s">
        <v>57</v>
      </c>
      <c r="AE2" s="31" t="s">
        <v>53</v>
      </c>
      <c r="AF2" s="31" t="s">
        <v>58</v>
      </c>
      <c r="AG2" s="31" t="s">
        <v>59</v>
      </c>
      <c r="AH2" s="31" t="s">
        <v>60</v>
      </c>
      <c r="AI2" s="31" t="s">
        <v>5</v>
      </c>
      <c r="AJ2" s="32" t="s">
        <v>6</v>
      </c>
      <c r="AK2" s="21"/>
      <c r="AL2" s="22"/>
    </row>
    <row r="3" spans="1:38" ht="13.8" thickBot="1">
      <c r="A3" s="33"/>
      <c r="B3" s="34"/>
      <c r="C3" s="116" t="s">
        <v>68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8"/>
      <c r="W3" s="37" t="s">
        <v>69</v>
      </c>
      <c r="X3" s="114" t="s">
        <v>69</v>
      </c>
      <c r="Y3" s="115"/>
      <c r="Z3" s="37" t="s">
        <v>70</v>
      </c>
      <c r="AA3" s="37">
        <v>20</v>
      </c>
      <c r="AB3" s="37">
        <v>10</v>
      </c>
      <c r="AC3" s="38" t="s">
        <v>66</v>
      </c>
      <c r="AD3" s="38" t="s">
        <v>65</v>
      </c>
      <c r="AE3" s="38" t="s">
        <v>61</v>
      </c>
      <c r="AF3" s="38" t="s">
        <v>64</v>
      </c>
      <c r="AG3" s="38" t="s">
        <v>62</v>
      </c>
      <c r="AH3" s="38" t="s">
        <v>63</v>
      </c>
      <c r="AI3" s="38" t="s">
        <v>67</v>
      </c>
      <c r="AJ3" s="39"/>
      <c r="AK3" s="33"/>
      <c r="AL3" s="34"/>
    </row>
    <row r="4" spans="1:38" ht="13.8" thickBot="1">
      <c r="A4" s="35" t="s">
        <v>9</v>
      </c>
      <c r="B4" s="36" t="s">
        <v>10</v>
      </c>
      <c r="C4" s="41">
        <v>10</v>
      </c>
      <c r="D4" s="42">
        <v>10</v>
      </c>
      <c r="E4" s="42">
        <v>10</v>
      </c>
      <c r="F4" s="42">
        <v>10</v>
      </c>
      <c r="G4" s="42">
        <v>10</v>
      </c>
      <c r="H4" s="42">
        <v>10</v>
      </c>
      <c r="I4" s="42">
        <v>10</v>
      </c>
      <c r="J4" s="42">
        <v>10</v>
      </c>
      <c r="K4" s="42">
        <v>10</v>
      </c>
      <c r="L4" s="42">
        <v>10</v>
      </c>
      <c r="M4" s="42">
        <v>10</v>
      </c>
      <c r="N4" s="42">
        <v>10</v>
      </c>
      <c r="O4" s="42">
        <v>10</v>
      </c>
      <c r="P4" s="42"/>
      <c r="Q4" s="42"/>
      <c r="R4" s="42"/>
      <c r="S4" s="42"/>
      <c r="T4" s="45">
        <v>9</v>
      </c>
      <c r="U4" s="42"/>
      <c r="V4" s="40">
        <v>10</v>
      </c>
      <c r="W4" s="73">
        <v>139.5</v>
      </c>
      <c r="X4" s="9"/>
      <c r="Y4" s="9"/>
      <c r="Z4" s="9"/>
      <c r="AA4" s="9"/>
      <c r="AB4" s="9"/>
      <c r="AC4" s="89">
        <f>(SUM(X4:Y4)/25)*0.15</f>
        <v>0</v>
      </c>
      <c r="AD4" s="78">
        <f>(W4/150)*0.15</f>
        <v>0.13950000000000001</v>
      </c>
      <c r="AE4" s="90">
        <f>(AA4/150)*0.2</f>
        <v>0</v>
      </c>
      <c r="AF4" s="78">
        <f>((SUM(C4:V4))/200)*0.15</f>
        <v>0.11175</v>
      </c>
      <c r="AG4" s="44">
        <f>(Z4/250)*0.25</f>
        <v>0</v>
      </c>
      <c r="AH4" s="44">
        <f>(AB4/150)*0.1</f>
        <v>0</v>
      </c>
      <c r="AI4" s="47">
        <f>SUM(AC4:AH4)</f>
        <v>0.25125000000000003</v>
      </c>
      <c r="AJ4" s="40" t="str">
        <f>IF(AI4&gt;90%,"A",IF(AI4&gt;80%,"B",IF(AI4&gt;70%,"C",IF(AI4&gt;60%,"D", "F"))))</f>
        <v>F</v>
      </c>
      <c r="AK4" s="35" t="s">
        <v>9</v>
      </c>
      <c r="AL4" s="36" t="s">
        <v>10</v>
      </c>
    </row>
    <row r="5" spans="1:38" ht="13.8" thickBot="1">
      <c r="A5" s="92" t="s">
        <v>11</v>
      </c>
      <c r="B5" s="93" t="s">
        <v>12</v>
      </c>
      <c r="C5" s="94">
        <v>10</v>
      </c>
      <c r="D5" s="95">
        <v>10</v>
      </c>
      <c r="E5" s="96">
        <v>10</v>
      </c>
      <c r="F5" s="96">
        <v>10</v>
      </c>
      <c r="G5" s="97">
        <v>10</v>
      </c>
      <c r="H5" s="96">
        <v>10</v>
      </c>
      <c r="I5" s="98">
        <v>10</v>
      </c>
      <c r="J5" s="96">
        <v>10</v>
      </c>
      <c r="K5" s="96">
        <v>10</v>
      </c>
      <c r="L5" s="96">
        <v>10</v>
      </c>
      <c r="M5" s="96">
        <v>10</v>
      </c>
      <c r="N5" s="96">
        <v>10</v>
      </c>
      <c r="O5" s="96">
        <v>10</v>
      </c>
      <c r="P5" s="96">
        <v>10</v>
      </c>
      <c r="Q5" s="96"/>
      <c r="R5" s="96"/>
      <c r="S5" s="99"/>
      <c r="T5" s="100">
        <v>9</v>
      </c>
      <c r="U5" s="99"/>
      <c r="V5" s="88">
        <v>10</v>
      </c>
      <c r="W5" s="101">
        <v>139</v>
      </c>
      <c r="X5" s="102"/>
      <c r="Y5" s="103"/>
      <c r="Z5" s="104"/>
      <c r="AA5" s="105"/>
      <c r="AB5" s="105"/>
      <c r="AC5" s="83">
        <f t="shared" ref="AC5:AC24" si="0">(SUM(X5:Y5)/25)*0.15</f>
        <v>0</v>
      </c>
      <c r="AD5" s="84">
        <f t="shared" ref="AD5:AD24" si="1">(W5/150)*0.15</f>
        <v>0.13899999999999998</v>
      </c>
      <c r="AE5" s="85">
        <f t="shared" ref="AE5:AE24" si="2">(AA5/150)*0.2</f>
        <v>0</v>
      </c>
      <c r="AF5" s="84">
        <f t="shared" ref="AF5:AF24" si="3">((SUM(C5:V5))/200)*0.15</f>
        <v>0.11924999999999999</v>
      </c>
      <c r="AG5" s="86">
        <f t="shared" ref="AG5:AG24" si="4">(Z5/250)*0.25</f>
        <v>0</v>
      </c>
      <c r="AH5" s="86">
        <f t="shared" ref="AH5:AH24" si="5">(AB5/150)*0.1</f>
        <v>0</v>
      </c>
      <c r="AI5" s="87">
        <f t="shared" ref="AI5:AI24" si="6">SUM(AC5:AH5)</f>
        <v>0.25824999999999998</v>
      </c>
      <c r="AJ5" s="88" t="str">
        <f t="shared" ref="AJ5:AJ24" si="7">IF(AI5&gt;90%,"A",IF(AI5&gt;80%,"B",IF(AI5&gt;70%,"C",IF(AI5&gt;60%,"D", "F"))))</f>
        <v>F</v>
      </c>
      <c r="AK5" s="92" t="s">
        <v>11</v>
      </c>
      <c r="AL5" s="93" t="s">
        <v>12</v>
      </c>
    </row>
    <row r="6" spans="1:38" ht="13.8" thickBot="1">
      <c r="A6" s="35" t="s">
        <v>13</v>
      </c>
      <c r="B6" s="36" t="s">
        <v>14</v>
      </c>
      <c r="C6" s="43">
        <v>0</v>
      </c>
      <c r="D6" s="9">
        <v>10</v>
      </c>
      <c r="E6" s="8">
        <v>8</v>
      </c>
      <c r="F6" s="8">
        <v>0</v>
      </c>
      <c r="G6" s="8">
        <v>10</v>
      </c>
      <c r="H6" s="8">
        <v>10</v>
      </c>
      <c r="I6" s="8">
        <v>10</v>
      </c>
      <c r="J6" s="8">
        <v>10</v>
      </c>
      <c r="K6" s="8">
        <v>10</v>
      </c>
      <c r="L6" s="8"/>
      <c r="M6" s="8"/>
      <c r="N6" s="8">
        <v>10</v>
      </c>
      <c r="O6" s="8">
        <v>10</v>
      </c>
      <c r="P6" s="8">
        <v>10</v>
      </c>
      <c r="Q6" s="8"/>
      <c r="R6" s="8"/>
      <c r="S6" s="6"/>
      <c r="T6" s="46">
        <v>7</v>
      </c>
      <c r="U6" s="6"/>
      <c r="V6" s="13">
        <v>9</v>
      </c>
      <c r="W6" s="74">
        <v>144.5</v>
      </c>
      <c r="X6" s="17"/>
      <c r="Y6" s="10"/>
      <c r="Z6" s="11"/>
      <c r="AA6" s="12"/>
      <c r="AB6" s="12"/>
      <c r="AC6" s="15">
        <f t="shared" si="0"/>
        <v>0</v>
      </c>
      <c r="AD6" s="77">
        <f t="shared" si="1"/>
        <v>0.14449999999999999</v>
      </c>
      <c r="AE6" s="80">
        <f t="shared" si="2"/>
        <v>0</v>
      </c>
      <c r="AF6" s="77">
        <f t="shared" si="3"/>
        <v>8.5499999999999993E-2</v>
      </c>
      <c r="AG6" s="81">
        <f t="shared" si="4"/>
        <v>0</v>
      </c>
      <c r="AH6" s="81">
        <f t="shared" si="5"/>
        <v>0</v>
      </c>
      <c r="AI6" s="48">
        <f t="shared" si="6"/>
        <v>0.22999999999999998</v>
      </c>
      <c r="AJ6" s="13" t="str">
        <f t="shared" si="7"/>
        <v>F</v>
      </c>
      <c r="AK6" s="35" t="s">
        <v>13</v>
      </c>
      <c r="AL6" s="36" t="s">
        <v>14</v>
      </c>
    </row>
    <row r="7" spans="1:38" ht="13.8" thickBot="1">
      <c r="A7" s="92" t="s">
        <v>15</v>
      </c>
      <c r="B7" s="93" t="s">
        <v>16</v>
      </c>
      <c r="C7" s="106">
        <v>10</v>
      </c>
      <c r="D7" s="107">
        <v>10</v>
      </c>
      <c r="E7" s="96">
        <v>10</v>
      </c>
      <c r="F7" s="96">
        <v>10</v>
      </c>
      <c r="G7" s="96">
        <v>10</v>
      </c>
      <c r="H7" s="96">
        <v>10</v>
      </c>
      <c r="I7" s="96">
        <v>10</v>
      </c>
      <c r="J7" s="96">
        <v>10</v>
      </c>
      <c r="K7" s="96">
        <v>10</v>
      </c>
      <c r="L7" s="96">
        <v>10</v>
      </c>
      <c r="M7" s="96">
        <v>10</v>
      </c>
      <c r="N7" s="96">
        <v>10</v>
      </c>
      <c r="O7" s="96">
        <v>10</v>
      </c>
      <c r="P7" s="96"/>
      <c r="Q7" s="96"/>
      <c r="R7" s="96"/>
      <c r="S7" s="99"/>
      <c r="T7" s="100">
        <v>9</v>
      </c>
      <c r="U7" s="99"/>
      <c r="V7" s="88">
        <v>8.5</v>
      </c>
      <c r="W7" s="101">
        <v>144.5</v>
      </c>
      <c r="X7" s="102"/>
      <c r="Y7" s="103"/>
      <c r="Z7" s="104"/>
      <c r="AA7" s="105"/>
      <c r="AB7" s="105"/>
      <c r="AC7" s="83">
        <f t="shared" si="0"/>
        <v>0</v>
      </c>
      <c r="AD7" s="84">
        <f t="shared" si="1"/>
        <v>0.14449999999999999</v>
      </c>
      <c r="AE7" s="85">
        <f t="shared" si="2"/>
        <v>0</v>
      </c>
      <c r="AF7" s="84">
        <f t="shared" si="3"/>
        <v>0.110625</v>
      </c>
      <c r="AG7" s="86">
        <f t="shared" si="4"/>
        <v>0</v>
      </c>
      <c r="AH7" s="86">
        <f t="shared" si="5"/>
        <v>0</v>
      </c>
      <c r="AI7" s="87">
        <f t="shared" si="6"/>
        <v>0.25512499999999999</v>
      </c>
      <c r="AJ7" s="88" t="str">
        <f t="shared" si="7"/>
        <v>F</v>
      </c>
      <c r="AK7" s="92" t="s">
        <v>15</v>
      </c>
      <c r="AL7" s="93" t="s">
        <v>16</v>
      </c>
    </row>
    <row r="8" spans="1:38" ht="13.8" thickBot="1">
      <c r="A8" s="35" t="s">
        <v>17</v>
      </c>
      <c r="B8" s="36" t="s">
        <v>18</v>
      </c>
      <c r="C8" s="43">
        <v>10</v>
      </c>
      <c r="D8" s="9">
        <v>10</v>
      </c>
      <c r="E8" s="8">
        <v>10</v>
      </c>
      <c r="F8" s="8">
        <v>10</v>
      </c>
      <c r="G8" s="8">
        <v>10</v>
      </c>
      <c r="H8" s="8">
        <v>10</v>
      </c>
      <c r="I8" s="8">
        <v>10</v>
      </c>
      <c r="J8" s="8">
        <v>10</v>
      </c>
      <c r="K8" s="8">
        <v>10</v>
      </c>
      <c r="L8" s="8">
        <v>10</v>
      </c>
      <c r="M8" s="8">
        <v>10</v>
      </c>
      <c r="N8" s="8">
        <v>10</v>
      </c>
      <c r="O8" s="8"/>
      <c r="P8" s="8"/>
      <c r="Q8" s="8"/>
      <c r="R8" s="8"/>
      <c r="S8" s="6"/>
      <c r="T8" s="46">
        <v>10</v>
      </c>
      <c r="U8" s="6"/>
      <c r="V8" s="13">
        <v>8</v>
      </c>
      <c r="W8" s="74">
        <v>140</v>
      </c>
      <c r="X8" s="17"/>
      <c r="Y8" s="10"/>
      <c r="Z8" s="11"/>
      <c r="AA8" s="12"/>
      <c r="AB8" s="12"/>
      <c r="AC8" s="15">
        <f t="shared" si="0"/>
        <v>0</v>
      </c>
      <c r="AD8" s="77">
        <f t="shared" si="1"/>
        <v>0.13999999999999999</v>
      </c>
      <c r="AE8" s="80">
        <f t="shared" si="2"/>
        <v>0</v>
      </c>
      <c r="AF8" s="77">
        <f t="shared" si="3"/>
        <v>0.10349999999999999</v>
      </c>
      <c r="AG8" s="81">
        <f t="shared" si="4"/>
        <v>0</v>
      </c>
      <c r="AH8" s="81">
        <f t="shared" si="5"/>
        <v>0</v>
      </c>
      <c r="AI8" s="48">
        <f t="shared" si="6"/>
        <v>0.24349999999999999</v>
      </c>
      <c r="AJ8" s="13" t="str">
        <f t="shared" si="7"/>
        <v>F</v>
      </c>
      <c r="AK8" s="35" t="s">
        <v>17</v>
      </c>
      <c r="AL8" s="36" t="s">
        <v>18</v>
      </c>
    </row>
    <row r="9" spans="1:38" ht="13.8" thickBot="1">
      <c r="A9" s="92" t="s">
        <v>19</v>
      </c>
      <c r="B9" s="93" t="s">
        <v>20</v>
      </c>
      <c r="C9" s="106">
        <v>10</v>
      </c>
      <c r="D9" s="107">
        <v>10</v>
      </c>
      <c r="E9" s="96">
        <v>10</v>
      </c>
      <c r="F9" s="96">
        <v>10</v>
      </c>
      <c r="G9" s="96">
        <v>10</v>
      </c>
      <c r="H9" s="96">
        <v>10</v>
      </c>
      <c r="I9" s="96">
        <v>10</v>
      </c>
      <c r="J9" s="96">
        <v>10</v>
      </c>
      <c r="K9" s="96">
        <v>10</v>
      </c>
      <c r="L9" s="96">
        <v>10</v>
      </c>
      <c r="M9" s="96">
        <v>10</v>
      </c>
      <c r="N9" s="96">
        <v>10</v>
      </c>
      <c r="O9" s="96">
        <v>10</v>
      </c>
      <c r="P9" s="96"/>
      <c r="Q9" s="96"/>
      <c r="R9" s="96"/>
      <c r="S9" s="99"/>
      <c r="T9" s="100">
        <v>10</v>
      </c>
      <c r="U9" s="99"/>
      <c r="V9" s="88">
        <v>9</v>
      </c>
      <c r="W9" s="101">
        <v>139</v>
      </c>
      <c r="X9" s="102"/>
      <c r="Y9" s="103"/>
      <c r="Z9" s="104"/>
      <c r="AA9" s="105"/>
      <c r="AB9" s="105"/>
      <c r="AC9" s="83">
        <f t="shared" si="0"/>
        <v>0</v>
      </c>
      <c r="AD9" s="84">
        <f t="shared" si="1"/>
        <v>0.13899999999999998</v>
      </c>
      <c r="AE9" s="85">
        <f t="shared" si="2"/>
        <v>0</v>
      </c>
      <c r="AF9" s="84">
        <f t="shared" si="3"/>
        <v>0.11175</v>
      </c>
      <c r="AG9" s="86">
        <f t="shared" si="4"/>
        <v>0</v>
      </c>
      <c r="AH9" s="86">
        <f t="shared" si="5"/>
        <v>0</v>
      </c>
      <c r="AI9" s="87">
        <f t="shared" si="6"/>
        <v>0.25074999999999997</v>
      </c>
      <c r="AJ9" s="88" t="str">
        <f t="shared" si="7"/>
        <v>F</v>
      </c>
      <c r="AK9" s="92" t="s">
        <v>19</v>
      </c>
      <c r="AL9" s="93" t="s">
        <v>20</v>
      </c>
    </row>
    <row r="10" spans="1:38" ht="13.8" thickBot="1">
      <c r="A10" s="35" t="s">
        <v>21</v>
      </c>
      <c r="B10" s="36" t="s">
        <v>22</v>
      </c>
      <c r="C10" s="43">
        <v>10</v>
      </c>
      <c r="D10" s="9">
        <v>10</v>
      </c>
      <c r="E10" s="8">
        <v>10</v>
      </c>
      <c r="F10" s="8">
        <v>10</v>
      </c>
      <c r="G10" s="8">
        <v>10</v>
      </c>
      <c r="H10" s="8">
        <v>10</v>
      </c>
      <c r="I10" s="8">
        <v>10</v>
      </c>
      <c r="J10" s="8">
        <v>10</v>
      </c>
      <c r="K10" s="8">
        <v>10</v>
      </c>
      <c r="L10" s="8"/>
      <c r="M10" s="8"/>
      <c r="N10" s="8">
        <v>10</v>
      </c>
      <c r="O10" s="8">
        <v>10</v>
      </c>
      <c r="P10" s="8"/>
      <c r="Q10" s="8"/>
      <c r="R10" s="8"/>
      <c r="S10" s="6"/>
      <c r="T10" s="46">
        <v>8</v>
      </c>
      <c r="U10" s="6"/>
      <c r="V10" s="13">
        <v>8.5</v>
      </c>
      <c r="W10" s="74">
        <v>139</v>
      </c>
      <c r="X10" s="17"/>
      <c r="Y10" s="10"/>
      <c r="Z10" s="11"/>
      <c r="AA10" s="12"/>
      <c r="AB10" s="12"/>
      <c r="AC10" s="15">
        <f t="shared" si="0"/>
        <v>0</v>
      </c>
      <c r="AD10" s="77">
        <f t="shared" si="1"/>
        <v>0.13899999999999998</v>
      </c>
      <c r="AE10" s="80">
        <f t="shared" si="2"/>
        <v>0</v>
      </c>
      <c r="AF10" s="77">
        <f t="shared" si="3"/>
        <v>9.4874999999999987E-2</v>
      </c>
      <c r="AG10" s="81">
        <f t="shared" si="4"/>
        <v>0</v>
      </c>
      <c r="AH10" s="81">
        <f t="shared" si="5"/>
        <v>0</v>
      </c>
      <c r="AI10" s="48">
        <f t="shared" si="6"/>
        <v>0.23387499999999997</v>
      </c>
      <c r="AJ10" s="13" t="str">
        <f t="shared" si="7"/>
        <v>F</v>
      </c>
      <c r="AK10" s="35" t="s">
        <v>21</v>
      </c>
      <c r="AL10" s="36" t="s">
        <v>22</v>
      </c>
    </row>
    <row r="11" spans="1:38" ht="13.8" thickBot="1">
      <c r="A11" s="92" t="s">
        <v>71</v>
      </c>
      <c r="B11" s="93" t="s">
        <v>72</v>
      </c>
      <c r="C11" s="106">
        <v>10</v>
      </c>
      <c r="D11" s="107">
        <v>10</v>
      </c>
      <c r="E11" s="96">
        <v>10</v>
      </c>
      <c r="F11" s="96">
        <v>10</v>
      </c>
      <c r="G11" s="96">
        <v>10</v>
      </c>
      <c r="H11" s="96">
        <v>10</v>
      </c>
      <c r="I11" s="96">
        <v>10</v>
      </c>
      <c r="J11" s="96">
        <v>10</v>
      </c>
      <c r="K11" s="96">
        <v>10</v>
      </c>
      <c r="L11" s="96">
        <v>10</v>
      </c>
      <c r="M11" s="96">
        <v>10</v>
      </c>
      <c r="N11" s="96">
        <v>10</v>
      </c>
      <c r="O11" s="96">
        <v>10</v>
      </c>
      <c r="P11" s="96"/>
      <c r="Q11" s="96"/>
      <c r="R11" s="96"/>
      <c r="S11" s="99"/>
      <c r="T11" s="100">
        <v>9</v>
      </c>
      <c r="U11" s="99"/>
      <c r="V11" s="88">
        <v>10</v>
      </c>
      <c r="W11" s="101">
        <v>139.5</v>
      </c>
      <c r="X11" s="102"/>
      <c r="Y11" s="103"/>
      <c r="Z11" s="104"/>
      <c r="AA11" s="105"/>
      <c r="AB11" s="105"/>
      <c r="AC11" s="83">
        <f t="shared" si="0"/>
        <v>0</v>
      </c>
      <c r="AD11" s="84">
        <f t="shared" si="1"/>
        <v>0.13950000000000001</v>
      </c>
      <c r="AE11" s="85">
        <f t="shared" si="2"/>
        <v>0</v>
      </c>
      <c r="AF11" s="84">
        <f t="shared" si="3"/>
        <v>0.11175</v>
      </c>
      <c r="AG11" s="86">
        <f t="shared" si="4"/>
        <v>0</v>
      </c>
      <c r="AH11" s="86">
        <f t="shared" si="5"/>
        <v>0</v>
      </c>
      <c r="AI11" s="87">
        <f t="shared" si="6"/>
        <v>0.25125000000000003</v>
      </c>
      <c r="AJ11" s="88" t="str">
        <f t="shared" si="7"/>
        <v>F</v>
      </c>
      <c r="AK11" s="92" t="s">
        <v>71</v>
      </c>
      <c r="AL11" s="93" t="s">
        <v>72</v>
      </c>
    </row>
    <row r="12" spans="1:38" ht="13.8" thickBot="1">
      <c r="A12" s="49" t="s">
        <v>23</v>
      </c>
      <c r="B12" s="50" t="s">
        <v>24</v>
      </c>
      <c r="C12" s="51">
        <v>10</v>
      </c>
      <c r="D12" s="52">
        <v>10</v>
      </c>
      <c r="E12" s="53">
        <v>10</v>
      </c>
      <c r="F12" s="53">
        <v>10</v>
      </c>
      <c r="G12" s="53">
        <v>10</v>
      </c>
      <c r="H12" s="53">
        <v>10</v>
      </c>
      <c r="I12" s="53">
        <v>10</v>
      </c>
      <c r="J12" s="53">
        <v>10</v>
      </c>
      <c r="K12" s="53">
        <v>10</v>
      </c>
      <c r="L12" s="53">
        <v>10</v>
      </c>
      <c r="M12" s="53">
        <v>10</v>
      </c>
      <c r="N12" s="53">
        <v>10</v>
      </c>
      <c r="O12" s="53">
        <v>10</v>
      </c>
      <c r="P12" s="53"/>
      <c r="Q12" s="53"/>
      <c r="R12" s="53"/>
      <c r="S12" s="54"/>
      <c r="T12" s="55">
        <v>8</v>
      </c>
      <c r="U12" s="54"/>
      <c r="V12" s="56">
        <v>9</v>
      </c>
      <c r="W12" s="75">
        <v>144.5</v>
      </c>
      <c r="X12" s="57"/>
      <c r="Y12" s="58"/>
      <c r="Z12" s="59"/>
      <c r="AA12" s="60"/>
      <c r="AB12" s="60"/>
      <c r="AC12" s="15">
        <f t="shared" si="0"/>
        <v>0</v>
      </c>
      <c r="AD12" s="77">
        <f t="shared" si="1"/>
        <v>0.14449999999999999</v>
      </c>
      <c r="AE12" s="80">
        <f t="shared" si="2"/>
        <v>0</v>
      </c>
      <c r="AF12" s="77">
        <f t="shared" si="3"/>
        <v>0.11025</v>
      </c>
      <c r="AG12" s="81">
        <f t="shared" si="4"/>
        <v>0</v>
      </c>
      <c r="AH12" s="81">
        <f t="shared" si="5"/>
        <v>0</v>
      </c>
      <c r="AI12" s="48">
        <f t="shared" si="6"/>
        <v>0.25474999999999998</v>
      </c>
      <c r="AJ12" s="13" t="str">
        <f t="shared" si="7"/>
        <v>F</v>
      </c>
      <c r="AK12" s="49" t="s">
        <v>23</v>
      </c>
      <c r="AL12" s="50" t="s">
        <v>24</v>
      </c>
    </row>
    <row r="13" spans="1:38" ht="13.8" thickBot="1">
      <c r="A13" s="92" t="s">
        <v>25</v>
      </c>
      <c r="B13" s="93" t="s">
        <v>16</v>
      </c>
      <c r="C13" s="106">
        <v>10</v>
      </c>
      <c r="D13" s="107">
        <v>10</v>
      </c>
      <c r="E13" s="96">
        <v>10</v>
      </c>
      <c r="F13" s="96">
        <v>10</v>
      </c>
      <c r="G13" s="96">
        <v>10</v>
      </c>
      <c r="H13" s="96">
        <v>10</v>
      </c>
      <c r="I13" s="96">
        <v>10</v>
      </c>
      <c r="J13" s="96">
        <v>10</v>
      </c>
      <c r="K13" s="96">
        <v>10</v>
      </c>
      <c r="L13" s="96">
        <v>10</v>
      </c>
      <c r="M13" s="96">
        <v>10</v>
      </c>
      <c r="N13" s="96">
        <v>10</v>
      </c>
      <c r="O13" s="96">
        <v>10</v>
      </c>
      <c r="P13" s="96"/>
      <c r="Q13" s="96"/>
      <c r="R13" s="96"/>
      <c r="S13" s="99"/>
      <c r="T13" s="100">
        <v>8.5</v>
      </c>
      <c r="U13" s="99"/>
      <c r="V13" s="88">
        <v>10</v>
      </c>
      <c r="W13" s="101">
        <v>146</v>
      </c>
      <c r="X13" s="102"/>
      <c r="Y13" s="103"/>
      <c r="Z13" s="104"/>
      <c r="AA13" s="105"/>
      <c r="AB13" s="105"/>
      <c r="AC13" s="83">
        <f t="shared" si="0"/>
        <v>0</v>
      </c>
      <c r="AD13" s="84">
        <f t="shared" si="1"/>
        <v>0.14599999999999999</v>
      </c>
      <c r="AE13" s="85">
        <f t="shared" si="2"/>
        <v>0</v>
      </c>
      <c r="AF13" s="84">
        <f t="shared" si="3"/>
        <v>0.111375</v>
      </c>
      <c r="AG13" s="86">
        <f t="shared" si="4"/>
        <v>0</v>
      </c>
      <c r="AH13" s="86">
        <f t="shared" si="5"/>
        <v>0</v>
      </c>
      <c r="AI13" s="87">
        <f t="shared" si="6"/>
        <v>0.25737500000000002</v>
      </c>
      <c r="AJ13" s="88" t="str">
        <f t="shared" si="7"/>
        <v>F</v>
      </c>
      <c r="AK13" s="92" t="s">
        <v>25</v>
      </c>
      <c r="AL13" s="93" t="s">
        <v>16</v>
      </c>
    </row>
    <row r="14" spans="1:38" ht="13.8" thickBot="1">
      <c r="A14" s="49" t="s">
        <v>26</v>
      </c>
      <c r="B14" s="50" t="s">
        <v>8</v>
      </c>
      <c r="C14" s="51">
        <v>10</v>
      </c>
      <c r="D14" s="52">
        <v>10</v>
      </c>
      <c r="E14" s="53">
        <v>10</v>
      </c>
      <c r="F14" s="53">
        <v>10</v>
      </c>
      <c r="G14" s="53">
        <v>10</v>
      </c>
      <c r="H14" s="53">
        <v>10</v>
      </c>
      <c r="I14" s="53">
        <v>10</v>
      </c>
      <c r="J14" s="53">
        <v>10</v>
      </c>
      <c r="K14" s="53">
        <v>10</v>
      </c>
      <c r="L14" s="53">
        <v>10</v>
      </c>
      <c r="M14" s="53">
        <v>10</v>
      </c>
      <c r="N14" s="53">
        <v>10</v>
      </c>
      <c r="O14" s="53">
        <v>10</v>
      </c>
      <c r="P14" s="53"/>
      <c r="Q14" s="53"/>
      <c r="R14" s="53"/>
      <c r="S14" s="54"/>
      <c r="T14" s="55">
        <v>9</v>
      </c>
      <c r="U14" s="54"/>
      <c r="V14" s="56">
        <v>9.5</v>
      </c>
      <c r="W14" s="75">
        <v>146</v>
      </c>
      <c r="X14" s="57"/>
      <c r="Y14" s="58"/>
      <c r="Z14" s="59"/>
      <c r="AA14" s="60"/>
      <c r="AB14" s="60"/>
      <c r="AC14" s="15">
        <f t="shared" si="0"/>
        <v>0</v>
      </c>
      <c r="AD14" s="77">
        <f t="shared" si="1"/>
        <v>0.14599999999999999</v>
      </c>
      <c r="AE14" s="80">
        <f t="shared" si="2"/>
        <v>0</v>
      </c>
      <c r="AF14" s="77">
        <f t="shared" si="3"/>
        <v>0.111375</v>
      </c>
      <c r="AG14" s="81">
        <f t="shared" si="4"/>
        <v>0</v>
      </c>
      <c r="AH14" s="81">
        <f t="shared" si="5"/>
        <v>0</v>
      </c>
      <c r="AI14" s="48">
        <f t="shared" si="6"/>
        <v>0.25737500000000002</v>
      </c>
      <c r="AJ14" s="13" t="str">
        <f t="shared" si="7"/>
        <v>F</v>
      </c>
      <c r="AK14" s="49" t="s">
        <v>26</v>
      </c>
      <c r="AL14" s="50" t="s">
        <v>8</v>
      </c>
    </row>
    <row r="15" spans="1:38" ht="13.8" thickBot="1">
      <c r="A15" s="92" t="s">
        <v>27</v>
      </c>
      <c r="B15" s="93" t="s">
        <v>28</v>
      </c>
      <c r="C15" s="106">
        <v>10</v>
      </c>
      <c r="D15" s="107">
        <v>10</v>
      </c>
      <c r="E15" s="107">
        <v>10</v>
      </c>
      <c r="F15" s="107">
        <v>10</v>
      </c>
      <c r="G15" s="107">
        <v>10</v>
      </c>
      <c r="H15" s="107">
        <v>10</v>
      </c>
      <c r="I15" s="96">
        <v>10</v>
      </c>
      <c r="J15" s="96">
        <v>10</v>
      </c>
      <c r="K15" s="96">
        <v>10</v>
      </c>
      <c r="L15" s="96">
        <v>10</v>
      </c>
      <c r="M15" s="96">
        <v>0</v>
      </c>
      <c r="N15" s="96">
        <v>10</v>
      </c>
      <c r="O15" s="96">
        <v>10</v>
      </c>
      <c r="P15" s="96">
        <v>10</v>
      </c>
      <c r="Q15" s="96">
        <v>10</v>
      </c>
      <c r="R15" s="96">
        <v>10</v>
      </c>
      <c r="S15" s="99"/>
      <c r="T15" s="100">
        <v>8</v>
      </c>
      <c r="U15" s="99">
        <v>10</v>
      </c>
      <c r="V15" s="88">
        <v>10</v>
      </c>
      <c r="W15" s="101">
        <v>139.5</v>
      </c>
      <c r="X15" s="102"/>
      <c r="Y15" s="103"/>
      <c r="Z15" s="104"/>
      <c r="AA15" s="105"/>
      <c r="AB15" s="105"/>
      <c r="AC15" s="83">
        <f t="shared" si="0"/>
        <v>0</v>
      </c>
      <c r="AD15" s="84">
        <f t="shared" si="1"/>
        <v>0.13950000000000001</v>
      </c>
      <c r="AE15" s="85">
        <f t="shared" si="2"/>
        <v>0</v>
      </c>
      <c r="AF15" s="84">
        <f t="shared" si="3"/>
        <v>0.13350000000000001</v>
      </c>
      <c r="AG15" s="86">
        <f t="shared" si="4"/>
        <v>0</v>
      </c>
      <c r="AH15" s="86">
        <f t="shared" si="5"/>
        <v>0</v>
      </c>
      <c r="AI15" s="87">
        <f t="shared" si="6"/>
        <v>0.27300000000000002</v>
      </c>
      <c r="AJ15" s="88" t="str">
        <f t="shared" si="7"/>
        <v>F</v>
      </c>
      <c r="AK15" s="92" t="s">
        <v>27</v>
      </c>
      <c r="AL15" s="93" t="s">
        <v>28</v>
      </c>
    </row>
    <row r="16" spans="1:38" ht="13.8" thickBot="1">
      <c r="A16" s="49" t="s">
        <v>29</v>
      </c>
      <c r="B16" s="50" t="s">
        <v>30</v>
      </c>
      <c r="C16" s="51">
        <v>10</v>
      </c>
      <c r="D16" s="52">
        <v>10</v>
      </c>
      <c r="E16" s="52">
        <v>10</v>
      </c>
      <c r="F16" s="52">
        <v>10</v>
      </c>
      <c r="G16" s="53">
        <v>10</v>
      </c>
      <c r="H16" s="53">
        <v>10</v>
      </c>
      <c r="I16" s="53">
        <v>10</v>
      </c>
      <c r="J16" s="53">
        <v>10</v>
      </c>
      <c r="K16" s="53">
        <v>10</v>
      </c>
      <c r="L16" s="53">
        <v>0</v>
      </c>
      <c r="M16" s="53">
        <v>0</v>
      </c>
      <c r="N16" s="53">
        <v>10</v>
      </c>
      <c r="O16" s="53">
        <v>10</v>
      </c>
      <c r="P16" s="53">
        <v>10</v>
      </c>
      <c r="Q16" s="53">
        <v>10</v>
      </c>
      <c r="R16" s="53">
        <v>10</v>
      </c>
      <c r="S16" s="54"/>
      <c r="T16" s="55">
        <v>7.5</v>
      </c>
      <c r="U16" s="54">
        <v>9</v>
      </c>
      <c r="V16" s="56">
        <v>7.5</v>
      </c>
      <c r="W16" s="75">
        <v>146</v>
      </c>
      <c r="X16" s="57"/>
      <c r="Y16" s="58"/>
      <c r="Z16" s="59"/>
      <c r="AA16" s="60"/>
      <c r="AB16" s="60"/>
      <c r="AC16" s="15">
        <f t="shared" si="0"/>
        <v>0</v>
      </c>
      <c r="AD16" s="77">
        <f t="shared" si="1"/>
        <v>0.14599999999999999</v>
      </c>
      <c r="AE16" s="80">
        <f t="shared" si="2"/>
        <v>0</v>
      </c>
      <c r="AF16" s="77">
        <f t="shared" si="3"/>
        <v>0.12299999999999998</v>
      </c>
      <c r="AG16" s="81">
        <f t="shared" si="4"/>
        <v>0</v>
      </c>
      <c r="AH16" s="81">
        <f t="shared" si="5"/>
        <v>0</v>
      </c>
      <c r="AI16" s="48">
        <f t="shared" si="6"/>
        <v>0.26899999999999996</v>
      </c>
      <c r="AJ16" s="13" t="str">
        <f t="shared" si="7"/>
        <v>F</v>
      </c>
      <c r="AK16" s="49" t="s">
        <v>29</v>
      </c>
      <c r="AL16" s="50" t="s">
        <v>30</v>
      </c>
    </row>
    <row r="17" spans="1:38" ht="13.8" thickBot="1">
      <c r="A17" s="92" t="s">
        <v>31</v>
      </c>
      <c r="B17" s="93" t="s">
        <v>32</v>
      </c>
      <c r="C17" s="106">
        <v>10</v>
      </c>
      <c r="D17" s="107">
        <v>10</v>
      </c>
      <c r="E17" s="107">
        <v>10</v>
      </c>
      <c r="F17" s="107">
        <v>10</v>
      </c>
      <c r="G17" s="107">
        <v>10</v>
      </c>
      <c r="H17" s="96">
        <v>10</v>
      </c>
      <c r="I17" s="96">
        <v>10</v>
      </c>
      <c r="J17" s="96">
        <v>10</v>
      </c>
      <c r="K17" s="96">
        <v>10</v>
      </c>
      <c r="L17" s="96">
        <v>10</v>
      </c>
      <c r="M17" s="96">
        <v>0</v>
      </c>
      <c r="N17" s="96">
        <v>10</v>
      </c>
      <c r="O17" s="96">
        <v>10</v>
      </c>
      <c r="P17" s="96">
        <v>10</v>
      </c>
      <c r="Q17" s="96">
        <v>10</v>
      </c>
      <c r="R17" s="96">
        <v>10</v>
      </c>
      <c r="S17" s="99"/>
      <c r="T17" s="100">
        <v>7.5</v>
      </c>
      <c r="U17" s="99">
        <v>10</v>
      </c>
      <c r="V17" s="88">
        <v>8.5</v>
      </c>
      <c r="W17" s="101">
        <v>140</v>
      </c>
      <c r="X17" s="102"/>
      <c r="Y17" s="103"/>
      <c r="Z17" s="104"/>
      <c r="AA17" s="105"/>
      <c r="AB17" s="105"/>
      <c r="AC17" s="83">
        <f t="shared" si="0"/>
        <v>0</v>
      </c>
      <c r="AD17" s="84">
        <f t="shared" si="1"/>
        <v>0.13999999999999999</v>
      </c>
      <c r="AE17" s="85">
        <f t="shared" si="2"/>
        <v>0</v>
      </c>
      <c r="AF17" s="84">
        <f t="shared" si="3"/>
        <v>0.13200000000000001</v>
      </c>
      <c r="AG17" s="86">
        <f t="shared" si="4"/>
        <v>0</v>
      </c>
      <c r="AH17" s="86">
        <f t="shared" si="5"/>
        <v>0</v>
      </c>
      <c r="AI17" s="87">
        <f t="shared" si="6"/>
        <v>0.27200000000000002</v>
      </c>
      <c r="AJ17" s="88" t="str">
        <f t="shared" si="7"/>
        <v>F</v>
      </c>
      <c r="AK17" s="92" t="s">
        <v>31</v>
      </c>
      <c r="AL17" s="93" t="s">
        <v>32</v>
      </c>
    </row>
    <row r="18" spans="1:38" ht="13.8" thickBot="1">
      <c r="A18" s="49" t="s">
        <v>33</v>
      </c>
      <c r="B18" s="50" t="s">
        <v>34</v>
      </c>
      <c r="C18" s="51"/>
      <c r="D18" s="52"/>
      <c r="E18" s="53"/>
      <c r="F18" s="53"/>
      <c r="G18" s="53"/>
      <c r="H18" s="53"/>
      <c r="I18" s="53"/>
      <c r="J18" s="53">
        <v>10</v>
      </c>
      <c r="K18" s="53">
        <v>10</v>
      </c>
      <c r="L18" s="53">
        <v>10</v>
      </c>
      <c r="M18" s="53">
        <v>10</v>
      </c>
      <c r="N18" s="53">
        <v>10</v>
      </c>
      <c r="O18" s="53">
        <v>0</v>
      </c>
      <c r="P18" s="53">
        <v>0</v>
      </c>
      <c r="Q18" s="53">
        <v>0</v>
      </c>
      <c r="R18" s="53">
        <v>0</v>
      </c>
      <c r="S18" s="54"/>
      <c r="T18" s="55"/>
      <c r="U18" s="54">
        <v>0</v>
      </c>
      <c r="V18" s="56">
        <v>1</v>
      </c>
      <c r="W18" s="75">
        <v>146</v>
      </c>
      <c r="X18" s="57"/>
      <c r="Y18" s="58"/>
      <c r="Z18" s="59"/>
      <c r="AA18" s="60"/>
      <c r="AB18" s="60"/>
      <c r="AC18" s="15">
        <f t="shared" si="0"/>
        <v>0</v>
      </c>
      <c r="AD18" s="77">
        <f t="shared" si="1"/>
        <v>0.14599999999999999</v>
      </c>
      <c r="AE18" s="80">
        <f t="shared" si="2"/>
        <v>0</v>
      </c>
      <c r="AF18" s="77">
        <f t="shared" si="3"/>
        <v>3.8249999999999999E-2</v>
      </c>
      <c r="AG18" s="81">
        <f t="shared" si="4"/>
        <v>0</v>
      </c>
      <c r="AH18" s="81">
        <f t="shared" si="5"/>
        <v>0</v>
      </c>
      <c r="AI18" s="48">
        <f t="shared" si="6"/>
        <v>0.18425</v>
      </c>
      <c r="AJ18" s="13" t="str">
        <f t="shared" si="7"/>
        <v>F</v>
      </c>
      <c r="AK18" s="49" t="s">
        <v>33</v>
      </c>
      <c r="AL18" s="50" t="s">
        <v>34</v>
      </c>
    </row>
    <row r="19" spans="1:38" ht="13.8" thickBot="1">
      <c r="A19" s="92" t="s">
        <v>35</v>
      </c>
      <c r="B19" s="93" t="s">
        <v>36</v>
      </c>
      <c r="C19" s="106">
        <v>10</v>
      </c>
      <c r="D19" s="107">
        <v>10</v>
      </c>
      <c r="E19" s="107">
        <v>10</v>
      </c>
      <c r="F19" s="107">
        <v>10</v>
      </c>
      <c r="G19" s="107">
        <v>10</v>
      </c>
      <c r="H19" s="96">
        <v>10</v>
      </c>
      <c r="I19" s="96">
        <v>10</v>
      </c>
      <c r="J19" s="96">
        <v>10</v>
      </c>
      <c r="K19" s="96">
        <v>10</v>
      </c>
      <c r="L19" s="96">
        <v>10</v>
      </c>
      <c r="M19" s="96">
        <v>0</v>
      </c>
      <c r="N19" s="96">
        <v>10</v>
      </c>
      <c r="O19" s="96">
        <v>10</v>
      </c>
      <c r="P19" s="96">
        <v>10</v>
      </c>
      <c r="Q19" s="96">
        <v>10</v>
      </c>
      <c r="R19" s="96">
        <v>10</v>
      </c>
      <c r="S19" s="99"/>
      <c r="T19" s="100">
        <v>10</v>
      </c>
      <c r="U19" s="99">
        <v>10</v>
      </c>
      <c r="V19" s="88">
        <v>9.5</v>
      </c>
      <c r="W19" s="101">
        <v>140</v>
      </c>
      <c r="X19" s="102"/>
      <c r="Y19" s="103"/>
      <c r="Z19" s="104"/>
      <c r="AA19" s="105"/>
      <c r="AB19" s="105"/>
      <c r="AC19" s="83">
        <f t="shared" si="0"/>
        <v>0</v>
      </c>
      <c r="AD19" s="84">
        <f t="shared" si="1"/>
        <v>0.13999999999999999</v>
      </c>
      <c r="AE19" s="85">
        <f t="shared" si="2"/>
        <v>0</v>
      </c>
      <c r="AF19" s="84">
        <f t="shared" si="3"/>
        <v>0.13462499999999999</v>
      </c>
      <c r="AG19" s="86">
        <f t="shared" si="4"/>
        <v>0</v>
      </c>
      <c r="AH19" s="86">
        <f t="shared" si="5"/>
        <v>0</v>
      </c>
      <c r="AI19" s="87">
        <f t="shared" si="6"/>
        <v>0.27462500000000001</v>
      </c>
      <c r="AJ19" s="88" t="str">
        <f t="shared" si="7"/>
        <v>F</v>
      </c>
      <c r="AK19" s="92" t="s">
        <v>35</v>
      </c>
      <c r="AL19" s="93" t="s">
        <v>36</v>
      </c>
    </row>
    <row r="20" spans="1:38" ht="13.8" thickBot="1">
      <c r="A20" s="49" t="s">
        <v>37</v>
      </c>
      <c r="B20" s="50" t="s">
        <v>38</v>
      </c>
      <c r="C20" s="51">
        <v>10</v>
      </c>
      <c r="D20" s="52">
        <v>10</v>
      </c>
      <c r="E20" s="52">
        <v>10</v>
      </c>
      <c r="F20" s="52">
        <v>10</v>
      </c>
      <c r="G20" s="52">
        <v>10</v>
      </c>
      <c r="H20" s="53">
        <v>10</v>
      </c>
      <c r="I20" s="53">
        <v>10</v>
      </c>
      <c r="J20" s="53">
        <v>10</v>
      </c>
      <c r="K20" s="53">
        <v>10</v>
      </c>
      <c r="L20" s="53">
        <v>10</v>
      </c>
      <c r="M20" s="53">
        <v>0</v>
      </c>
      <c r="N20" s="53">
        <v>10</v>
      </c>
      <c r="O20" s="53">
        <v>10</v>
      </c>
      <c r="P20" s="53">
        <v>10</v>
      </c>
      <c r="Q20" s="53">
        <v>10</v>
      </c>
      <c r="R20" s="53">
        <v>0</v>
      </c>
      <c r="S20" s="54"/>
      <c r="T20" s="55">
        <v>9</v>
      </c>
      <c r="U20" s="54">
        <v>10</v>
      </c>
      <c r="V20" s="56">
        <v>10</v>
      </c>
      <c r="W20" s="75">
        <v>140</v>
      </c>
      <c r="X20" s="57"/>
      <c r="Y20" s="58"/>
      <c r="Z20" s="59"/>
      <c r="AA20" s="60"/>
      <c r="AB20" s="60"/>
      <c r="AC20" s="15">
        <f t="shared" si="0"/>
        <v>0</v>
      </c>
      <c r="AD20" s="77">
        <f t="shared" si="1"/>
        <v>0.13999999999999999</v>
      </c>
      <c r="AE20" s="80">
        <f t="shared" si="2"/>
        <v>0</v>
      </c>
      <c r="AF20" s="77">
        <f t="shared" si="3"/>
        <v>0.12675</v>
      </c>
      <c r="AG20" s="81">
        <f t="shared" si="4"/>
        <v>0</v>
      </c>
      <c r="AH20" s="81">
        <f t="shared" si="5"/>
        <v>0</v>
      </c>
      <c r="AI20" s="48">
        <f t="shared" si="6"/>
        <v>0.26674999999999999</v>
      </c>
      <c r="AJ20" s="13" t="str">
        <f t="shared" si="7"/>
        <v>F</v>
      </c>
      <c r="AK20" s="49" t="s">
        <v>37</v>
      </c>
      <c r="AL20" s="50" t="s">
        <v>38</v>
      </c>
    </row>
    <row r="21" spans="1:38" ht="13.8" thickBot="1">
      <c r="A21" s="92" t="s">
        <v>39</v>
      </c>
      <c r="B21" s="93" t="s">
        <v>40</v>
      </c>
      <c r="C21" s="106"/>
      <c r="D21" s="107">
        <v>10</v>
      </c>
      <c r="E21" s="107">
        <v>10</v>
      </c>
      <c r="F21" s="107">
        <v>10</v>
      </c>
      <c r="G21" s="107">
        <v>10</v>
      </c>
      <c r="H21" s="96">
        <v>10</v>
      </c>
      <c r="I21" s="96">
        <v>0</v>
      </c>
      <c r="J21" s="96">
        <v>10</v>
      </c>
      <c r="K21" s="96">
        <v>10</v>
      </c>
      <c r="L21" s="96">
        <v>10</v>
      </c>
      <c r="M21" s="96">
        <v>0</v>
      </c>
      <c r="N21" s="96">
        <v>10</v>
      </c>
      <c r="O21" s="96">
        <v>10</v>
      </c>
      <c r="P21" s="96">
        <v>0</v>
      </c>
      <c r="Q21" s="96">
        <v>0</v>
      </c>
      <c r="R21" s="96">
        <v>0</v>
      </c>
      <c r="S21" s="99"/>
      <c r="T21" s="100">
        <v>7.5</v>
      </c>
      <c r="U21" s="99">
        <v>10</v>
      </c>
      <c r="V21" s="88">
        <v>8.5</v>
      </c>
      <c r="W21" s="101">
        <v>139</v>
      </c>
      <c r="X21" s="102"/>
      <c r="Y21" s="103"/>
      <c r="Z21" s="104"/>
      <c r="AA21" s="105"/>
      <c r="AB21" s="105"/>
      <c r="AC21" s="83">
        <f t="shared" si="0"/>
        <v>0</v>
      </c>
      <c r="AD21" s="84">
        <f t="shared" si="1"/>
        <v>0.13899999999999998</v>
      </c>
      <c r="AE21" s="85">
        <f t="shared" si="2"/>
        <v>0</v>
      </c>
      <c r="AF21" s="84">
        <f t="shared" si="3"/>
        <v>9.4500000000000001E-2</v>
      </c>
      <c r="AG21" s="86">
        <f t="shared" si="4"/>
        <v>0</v>
      </c>
      <c r="AH21" s="86">
        <f t="shared" si="5"/>
        <v>0</v>
      </c>
      <c r="AI21" s="87">
        <f t="shared" si="6"/>
        <v>0.23349999999999999</v>
      </c>
      <c r="AJ21" s="88" t="str">
        <f t="shared" si="7"/>
        <v>F</v>
      </c>
      <c r="AK21" s="92" t="s">
        <v>39</v>
      </c>
      <c r="AL21" s="93" t="s">
        <v>40</v>
      </c>
    </row>
    <row r="22" spans="1:38" ht="13.8" thickBot="1">
      <c r="A22" s="49" t="s">
        <v>41</v>
      </c>
      <c r="B22" s="50" t="s">
        <v>7</v>
      </c>
      <c r="C22" s="51">
        <v>10</v>
      </c>
      <c r="D22" s="52">
        <v>10</v>
      </c>
      <c r="E22" s="52">
        <v>10</v>
      </c>
      <c r="F22" s="52">
        <v>10</v>
      </c>
      <c r="G22" s="52">
        <v>10</v>
      </c>
      <c r="H22" s="53">
        <v>10</v>
      </c>
      <c r="I22" s="53">
        <v>10</v>
      </c>
      <c r="J22" s="53">
        <v>10</v>
      </c>
      <c r="K22" s="53">
        <v>10</v>
      </c>
      <c r="L22" s="53">
        <v>10</v>
      </c>
      <c r="M22" s="53">
        <v>0</v>
      </c>
      <c r="N22" s="53">
        <v>10</v>
      </c>
      <c r="O22" s="53">
        <v>10</v>
      </c>
      <c r="P22" s="53">
        <v>10</v>
      </c>
      <c r="Q22" s="53">
        <v>10</v>
      </c>
      <c r="R22" s="53">
        <v>10</v>
      </c>
      <c r="S22" s="54"/>
      <c r="T22" s="55">
        <v>8.5</v>
      </c>
      <c r="U22" s="54">
        <v>10</v>
      </c>
      <c r="V22" s="56">
        <v>10</v>
      </c>
      <c r="W22" s="75">
        <v>139.5</v>
      </c>
      <c r="X22" s="57"/>
      <c r="Y22" s="58"/>
      <c r="Z22" s="59"/>
      <c r="AA22" s="60"/>
      <c r="AB22" s="60"/>
      <c r="AC22" s="15">
        <f t="shared" si="0"/>
        <v>0</v>
      </c>
      <c r="AD22" s="77">
        <f t="shared" si="1"/>
        <v>0.13950000000000001</v>
      </c>
      <c r="AE22" s="80">
        <f t="shared" si="2"/>
        <v>0</v>
      </c>
      <c r="AF22" s="77">
        <f t="shared" si="3"/>
        <v>0.13387499999999999</v>
      </c>
      <c r="AG22" s="81">
        <f t="shared" si="4"/>
        <v>0</v>
      </c>
      <c r="AH22" s="81">
        <f t="shared" si="5"/>
        <v>0</v>
      </c>
      <c r="AI22" s="48">
        <f t="shared" si="6"/>
        <v>0.27337500000000003</v>
      </c>
      <c r="AJ22" s="13" t="str">
        <f t="shared" si="7"/>
        <v>F</v>
      </c>
      <c r="AK22" s="49" t="s">
        <v>41</v>
      </c>
      <c r="AL22" s="50" t="s">
        <v>7</v>
      </c>
    </row>
    <row r="23" spans="1:38" ht="13.8" thickBot="1">
      <c r="A23" s="92" t="s">
        <v>42</v>
      </c>
      <c r="B23" s="93" t="s">
        <v>43</v>
      </c>
      <c r="C23" s="106"/>
      <c r="D23" s="107">
        <v>10</v>
      </c>
      <c r="E23" s="107">
        <v>10</v>
      </c>
      <c r="F23" s="107">
        <v>10</v>
      </c>
      <c r="G23" s="107">
        <v>10</v>
      </c>
      <c r="H23" s="96">
        <v>10</v>
      </c>
      <c r="I23" s="96">
        <v>10</v>
      </c>
      <c r="J23" s="96">
        <v>10</v>
      </c>
      <c r="K23" s="96">
        <v>10</v>
      </c>
      <c r="L23" s="96">
        <v>10</v>
      </c>
      <c r="M23" s="96">
        <v>0</v>
      </c>
      <c r="N23" s="96">
        <v>10</v>
      </c>
      <c r="O23" s="96">
        <v>10</v>
      </c>
      <c r="P23" s="96">
        <v>0</v>
      </c>
      <c r="Q23" s="96">
        <v>10</v>
      </c>
      <c r="R23" s="96">
        <v>10</v>
      </c>
      <c r="S23" s="99"/>
      <c r="T23" s="100">
        <v>10</v>
      </c>
      <c r="U23" s="99">
        <v>10</v>
      </c>
      <c r="V23" s="88">
        <v>10</v>
      </c>
      <c r="W23" s="101">
        <v>144.5</v>
      </c>
      <c r="X23" s="102"/>
      <c r="Y23" s="103"/>
      <c r="Z23" s="104"/>
      <c r="AA23" s="105"/>
      <c r="AB23" s="105"/>
      <c r="AC23" s="83">
        <f t="shared" si="0"/>
        <v>0</v>
      </c>
      <c r="AD23" s="84">
        <f t="shared" si="1"/>
        <v>0.14449999999999999</v>
      </c>
      <c r="AE23" s="85">
        <f t="shared" si="2"/>
        <v>0</v>
      </c>
      <c r="AF23" s="84">
        <f t="shared" si="3"/>
        <v>0.12</v>
      </c>
      <c r="AG23" s="86">
        <f t="shared" si="4"/>
        <v>0</v>
      </c>
      <c r="AH23" s="86">
        <f t="shared" si="5"/>
        <v>0</v>
      </c>
      <c r="AI23" s="87">
        <f t="shared" si="6"/>
        <v>0.26449999999999996</v>
      </c>
      <c r="AJ23" s="88" t="str">
        <f t="shared" si="7"/>
        <v>F</v>
      </c>
      <c r="AK23" s="92" t="s">
        <v>42</v>
      </c>
      <c r="AL23" s="93" t="s">
        <v>43</v>
      </c>
    </row>
    <row r="24" spans="1:38" ht="13.8" thickBot="1">
      <c r="A24" s="61" t="s">
        <v>44</v>
      </c>
      <c r="B24" s="62" t="s">
        <v>45</v>
      </c>
      <c r="C24" s="63">
        <v>10</v>
      </c>
      <c r="D24" s="64">
        <v>10</v>
      </c>
      <c r="E24" s="64">
        <v>10</v>
      </c>
      <c r="F24" s="64">
        <v>10</v>
      </c>
      <c r="G24" s="64">
        <v>10</v>
      </c>
      <c r="H24" s="65">
        <v>10</v>
      </c>
      <c r="I24" s="65">
        <v>10</v>
      </c>
      <c r="J24" s="65">
        <v>10</v>
      </c>
      <c r="K24" s="65">
        <v>10</v>
      </c>
      <c r="L24" s="65">
        <v>10</v>
      </c>
      <c r="M24" s="65">
        <v>0</v>
      </c>
      <c r="N24" s="65">
        <v>10</v>
      </c>
      <c r="O24" s="65">
        <v>10</v>
      </c>
      <c r="P24" s="65">
        <v>10</v>
      </c>
      <c r="Q24" s="65">
        <v>10</v>
      </c>
      <c r="R24" s="65">
        <v>10</v>
      </c>
      <c r="S24" s="66"/>
      <c r="T24" s="67">
        <v>10</v>
      </c>
      <c r="U24" s="66">
        <v>10</v>
      </c>
      <c r="V24" s="68">
        <v>10</v>
      </c>
      <c r="W24" s="76">
        <v>144.5</v>
      </c>
      <c r="X24" s="69"/>
      <c r="Y24" s="70"/>
      <c r="Z24" s="71"/>
      <c r="AA24" s="72"/>
      <c r="AB24" s="72"/>
      <c r="AC24" s="16">
        <f t="shared" si="0"/>
        <v>0</v>
      </c>
      <c r="AD24" s="79">
        <f t="shared" si="1"/>
        <v>0.14449999999999999</v>
      </c>
      <c r="AE24" s="108">
        <f t="shared" si="2"/>
        <v>0</v>
      </c>
      <c r="AF24" s="79">
        <f t="shared" si="3"/>
        <v>0.13500000000000001</v>
      </c>
      <c r="AG24" s="82">
        <f t="shared" si="4"/>
        <v>0</v>
      </c>
      <c r="AH24" s="82">
        <f t="shared" si="5"/>
        <v>0</v>
      </c>
      <c r="AI24" s="91">
        <f t="shared" si="6"/>
        <v>0.27949999999999997</v>
      </c>
      <c r="AJ24" s="14" t="str">
        <f t="shared" si="7"/>
        <v>F</v>
      </c>
      <c r="AK24" s="61" t="s">
        <v>44</v>
      </c>
      <c r="AL24" s="62" t="s">
        <v>45</v>
      </c>
    </row>
    <row r="25" spans="1:38">
      <c r="A25" s="5"/>
      <c r="B25" s="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7"/>
      <c r="W25" s="7"/>
      <c r="X25" s="7"/>
      <c r="Y25" s="18"/>
      <c r="Z25" s="18"/>
      <c r="AA25" s="7"/>
      <c r="AB25" s="2"/>
      <c r="AC25" s="1"/>
      <c r="AD25" s="1"/>
      <c r="AE25" s="3"/>
      <c r="AF25" s="3"/>
      <c r="AG25" s="3"/>
      <c r="AH25" s="3"/>
      <c r="AI25" s="3"/>
      <c r="AJ25" s="3"/>
      <c r="AK25" s="4"/>
      <c r="AL25" s="3"/>
    </row>
    <row r="26" spans="1:38">
      <c r="A26" s="5"/>
      <c r="B26" s="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"/>
      <c r="T26" s="2"/>
      <c r="U26" s="2"/>
      <c r="V26" s="7"/>
      <c r="W26" s="7"/>
      <c r="X26" s="7"/>
      <c r="Y26" s="18"/>
      <c r="Z26" s="18"/>
      <c r="AA26" s="7"/>
      <c r="AB26" s="2"/>
      <c r="AC26" s="1"/>
      <c r="AD26" s="1"/>
      <c r="AE26" s="3"/>
      <c r="AF26" s="3"/>
      <c r="AG26" s="3"/>
      <c r="AH26" s="3"/>
      <c r="AI26" s="3"/>
      <c r="AJ26" s="3"/>
      <c r="AK26" s="4"/>
      <c r="AL26" s="3"/>
    </row>
    <row r="27" spans="1:38">
      <c r="A27" s="5"/>
      <c r="B27" s="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  <c r="T27" s="2"/>
      <c r="U27" s="2"/>
      <c r="V27" s="7"/>
      <c r="W27" s="7"/>
      <c r="X27" s="7"/>
      <c r="Y27" s="18"/>
      <c r="Z27" s="18"/>
      <c r="AA27" s="7"/>
      <c r="AB27" s="2"/>
      <c r="AC27" s="1"/>
      <c r="AD27" s="1"/>
      <c r="AE27" s="3"/>
      <c r="AF27" s="3"/>
      <c r="AG27" s="3"/>
      <c r="AH27" s="3"/>
      <c r="AI27" s="3"/>
      <c r="AJ27" s="3"/>
      <c r="AK27" s="4"/>
      <c r="AL27" s="3"/>
    </row>
    <row r="28" spans="1:38">
      <c r="A28" s="5"/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  <c r="T28" s="2"/>
      <c r="U28" s="2"/>
      <c r="V28" s="7"/>
      <c r="W28" s="7"/>
      <c r="X28" s="7"/>
      <c r="Y28" s="18"/>
      <c r="Z28" s="18"/>
      <c r="AA28" s="7"/>
      <c r="AB28" s="2"/>
      <c r="AC28" s="1"/>
      <c r="AD28" s="1"/>
      <c r="AE28" s="3"/>
      <c r="AF28" s="3"/>
      <c r="AG28" s="3"/>
      <c r="AH28" s="3"/>
      <c r="AI28" s="3"/>
      <c r="AJ28" s="3"/>
      <c r="AK28" s="4"/>
      <c r="AL28" s="3"/>
    </row>
    <row r="29" spans="1:38">
      <c r="A29" s="5"/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  <c r="T29" s="2"/>
      <c r="U29" s="2"/>
      <c r="V29" s="7"/>
      <c r="W29" s="7"/>
      <c r="X29" s="7"/>
      <c r="Y29" s="18"/>
      <c r="Z29" s="18"/>
      <c r="AA29" s="7"/>
      <c r="AB29" s="2"/>
      <c r="AC29" s="1"/>
      <c r="AD29" s="1"/>
      <c r="AE29" s="3"/>
      <c r="AF29" s="3"/>
      <c r="AG29" s="3"/>
      <c r="AH29" s="3"/>
      <c r="AI29" s="3"/>
      <c r="AJ29" s="3"/>
      <c r="AK29" s="4"/>
      <c r="AL29" s="3"/>
    </row>
    <row r="30" spans="1:38">
      <c r="A30" s="5"/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"/>
      <c r="T30" s="2"/>
      <c r="U30" s="2"/>
      <c r="V30" s="7"/>
      <c r="W30" s="7"/>
      <c r="X30" s="7"/>
      <c r="Y30" s="7"/>
      <c r="Z30" s="7"/>
      <c r="AA30" s="7"/>
      <c r="AB30" s="2"/>
      <c r="AC30" s="1"/>
      <c r="AD30" s="1"/>
      <c r="AE30" s="3"/>
      <c r="AF30" s="3"/>
      <c r="AG30" s="3"/>
      <c r="AH30" s="3"/>
      <c r="AI30" s="3"/>
      <c r="AJ30" s="3"/>
      <c r="AK30" s="4"/>
      <c r="AL30" s="3"/>
    </row>
    <row r="31" spans="1:38">
      <c r="A31" s="5"/>
      <c r="B31" s="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  <c r="T31" s="2"/>
      <c r="U31" s="2"/>
      <c r="V31" s="2"/>
      <c r="W31" s="2"/>
      <c r="X31" s="2"/>
      <c r="Y31" s="2"/>
      <c r="Z31" s="2"/>
      <c r="AA31" s="2"/>
      <c r="AB31" s="2"/>
      <c r="AC31" s="1"/>
      <c r="AD31" s="1"/>
      <c r="AE31" s="3"/>
      <c r="AF31" s="3"/>
      <c r="AG31" s="3"/>
      <c r="AH31" s="3"/>
      <c r="AI31" s="3"/>
      <c r="AJ31" s="3"/>
      <c r="AK31" s="4"/>
      <c r="AL31" s="3"/>
    </row>
    <row r="32" spans="1:38">
      <c r="A32" s="5"/>
      <c r="B32" s="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  <c r="T32" s="2"/>
      <c r="U32" s="2"/>
      <c r="V32" s="2"/>
      <c r="W32" s="2"/>
      <c r="X32" s="2"/>
      <c r="Y32" s="2"/>
      <c r="Z32" s="2"/>
      <c r="AA32" s="2"/>
      <c r="AB32" s="2"/>
      <c r="AC32" s="1"/>
      <c r="AD32" s="1"/>
      <c r="AE32" s="3"/>
      <c r="AF32" s="3"/>
      <c r="AG32" s="3"/>
      <c r="AH32" s="3"/>
      <c r="AI32" s="3"/>
      <c r="AJ32" s="3"/>
      <c r="AK32" s="4"/>
      <c r="AL32" s="3"/>
    </row>
  </sheetData>
  <mergeCells count="5">
    <mergeCell ref="AC1:AJ1"/>
    <mergeCell ref="S1:AB1"/>
    <mergeCell ref="X3:Y3"/>
    <mergeCell ref="C3:V3"/>
    <mergeCell ref="C1:R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College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echeung</dc:creator>
  <cp:lastModifiedBy>Aniket Gupta</cp:lastModifiedBy>
  <dcterms:created xsi:type="dcterms:W3CDTF">2002-04-19T15:15:52Z</dcterms:created>
  <dcterms:modified xsi:type="dcterms:W3CDTF">2024-02-03T22:17:13Z</dcterms:modified>
</cp:coreProperties>
</file>