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8640AA90-0399-4470-BC25-2912F78358B4}" xr6:coauthVersionLast="47" xr6:coauthVersionMax="47" xr10:uidLastSave="{00000000-0000-0000-0000-000000000000}"/>
  <bookViews>
    <workbookView xWindow="3348" yWindow="3348" windowWidth="17280" windowHeight="8880" tabRatio="601" firstSheet="1" activeTab="6"/>
  </bookViews>
  <sheets>
    <sheet name="LEA1" sheetId="1" r:id="rId1"/>
    <sheet name="LEA2" sheetId="12" r:id="rId2"/>
    <sheet name="LEA3" sheetId="11" r:id="rId3"/>
    <sheet name="LEA4" sheetId="6" r:id="rId4"/>
    <sheet name="LEA5" sheetId="5" r:id="rId5"/>
    <sheet name="LEA6" sheetId="9" r:id="rId6"/>
    <sheet name="LEA7" sheetId="8" r:id="rId7"/>
    <sheet name="LEA8" sheetId="7" r:id="rId8"/>
    <sheet name="SCH1" sheetId="2" r:id="rId9"/>
    <sheet name="SCH2" sheetId="10" r:id="rId10"/>
    <sheet name="SCH3" sheetId="3" r:id="rId11"/>
  </sheets>
  <definedNames>
    <definedName name="_xlnm.Print_Area" localSheetId="5">'LEA6'!$A$1:$P$46</definedName>
    <definedName name="_xlnm.Print_Area" localSheetId="8">'SCH1'!$A$1:$T$68</definedName>
    <definedName name="_xlnm.Print_Area" localSheetId="9">'SCH2'!$A$1:$V$47</definedName>
    <definedName name="_xlnm.Print_Area" localSheetId="10">'SCH3'!$A$4:$V$49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H13" i="1"/>
  <c r="G14" i="1"/>
  <c r="H14" i="1"/>
  <c r="G16" i="1"/>
  <c r="H16" i="1"/>
  <c r="G17" i="1"/>
  <c r="H17" i="1"/>
  <c r="G13" i="12"/>
  <c r="H13" i="12"/>
  <c r="G15" i="12"/>
  <c r="H15" i="12"/>
  <c r="G17" i="12"/>
  <c r="H17" i="12"/>
  <c r="G19" i="12"/>
  <c r="H19" i="12"/>
  <c r="G11" i="11"/>
  <c r="H11" i="11"/>
  <c r="G13" i="11"/>
  <c r="H13" i="11"/>
  <c r="G15" i="11"/>
  <c r="H15" i="11"/>
  <c r="F12" i="6"/>
  <c r="F14" i="6"/>
  <c r="H12" i="5"/>
  <c r="I12" i="5"/>
  <c r="H15" i="5"/>
  <c r="I15" i="5"/>
  <c r="H18" i="5"/>
  <c r="I18" i="5"/>
  <c r="I13" i="9"/>
  <c r="J13" i="9"/>
  <c r="K13" i="9"/>
  <c r="L13" i="9"/>
  <c r="I14" i="9"/>
  <c r="J14" i="9"/>
  <c r="K14" i="9"/>
  <c r="L14" i="9"/>
  <c r="I15" i="9"/>
  <c r="J15" i="9"/>
  <c r="K15" i="9"/>
  <c r="L15" i="9"/>
  <c r="I16" i="9"/>
  <c r="J16" i="9"/>
  <c r="K16" i="9"/>
  <c r="L16" i="9"/>
  <c r="I17" i="9"/>
  <c r="J17" i="9"/>
  <c r="K17" i="9"/>
  <c r="L17" i="9"/>
  <c r="I18" i="9"/>
  <c r="J18" i="9"/>
  <c r="K18" i="9"/>
  <c r="L18" i="9"/>
  <c r="I19" i="9"/>
  <c r="J19" i="9"/>
  <c r="K19" i="9"/>
  <c r="L19" i="9"/>
  <c r="I20" i="9"/>
  <c r="J20" i="9"/>
  <c r="K20" i="9"/>
  <c r="L20" i="9"/>
  <c r="I21" i="9"/>
  <c r="J21" i="9"/>
  <c r="K21" i="9"/>
  <c r="L21" i="9"/>
  <c r="I22" i="9"/>
  <c r="J22" i="9"/>
  <c r="K22" i="9"/>
  <c r="L22" i="9"/>
  <c r="I23" i="9"/>
  <c r="J23" i="9"/>
  <c r="K23" i="9"/>
  <c r="L23" i="9"/>
  <c r="I24" i="9"/>
  <c r="J24" i="9"/>
  <c r="K24" i="9"/>
  <c r="L24" i="9"/>
  <c r="I25" i="9"/>
  <c r="J25" i="9"/>
  <c r="K25" i="9"/>
  <c r="L25" i="9"/>
  <c r="I27" i="9"/>
  <c r="J27" i="9"/>
  <c r="K27" i="9"/>
  <c r="L27" i="9"/>
  <c r="I30" i="9"/>
  <c r="J30" i="9"/>
  <c r="K30" i="9"/>
  <c r="L30" i="9"/>
  <c r="I31" i="9"/>
  <c r="J31" i="9"/>
  <c r="K31" i="9"/>
  <c r="L31" i="9"/>
  <c r="I32" i="9"/>
  <c r="J32" i="9"/>
  <c r="K32" i="9"/>
  <c r="L32" i="9"/>
  <c r="I33" i="9"/>
  <c r="J33" i="9"/>
  <c r="K33" i="9"/>
  <c r="L33" i="9"/>
  <c r="I34" i="9"/>
  <c r="J34" i="9"/>
  <c r="K34" i="9"/>
  <c r="L34" i="9"/>
  <c r="I35" i="9"/>
  <c r="J35" i="9"/>
  <c r="K35" i="9"/>
  <c r="L35" i="9"/>
  <c r="I36" i="9"/>
  <c r="J36" i="9"/>
  <c r="K36" i="9"/>
  <c r="L36" i="9"/>
  <c r="I37" i="9"/>
  <c r="J37" i="9"/>
  <c r="K37" i="9"/>
  <c r="L37" i="9"/>
  <c r="I38" i="9"/>
  <c r="J38" i="9"/>
  <c r="K38" i="9"/>
  <c r="L38" i="9"/>
  <c r="I39" i="9"/>
  <c r="J39" i="9"/>
  <c r="K39" i="9"/>
  <c r="L39" i="9"/>
  <c r="I40" i="9"/>
  <c r="J40" i="9"/>
  <c r="K40" i="9"/>
  <c r="L40" i="9"/>
  <c r="I41" i="9"/>
  <c r="J41" i="9"/>
  <c r="K41" i="9"/>
  <c r="L41" i="9"/>
  <c r="I42" i="9"/>
  <c r="J42" i="9"/>
  <c r="K42" i="9"/>
  <c r="L42" i="9"/>
  <c r="I44" i="9"/>
  <c r="J44" i="9"/>
  <c r="K44" i="9"/>
  <c r="L44" i="9"/>
  <c r="I13" i="8"/>
  <c r="J13" i="8"/>
  <c r="K13" i="8"/>
  <c r="L13" i="8"/>
  <c r="I14" i="8"/>
  <c r="J14" i="8"/>
  <c r="K14" i="8"/>
  <c r="L14" i="8"/>
  <c r="I15" i="8"/>
  <c r="J15" i="8"/>
  <c r="K15" i="8"/>
  <c r="L15" i="8"/>
  <c r="I16" i="8"/>
  <c r="J16" i="8"/>
  <c r="K16" i="8"/>
  <c r="L16" i="8"/>
  <c r="I17" i="8"/>
  <c r="J17" i="8"/>
  <c r="K17" i="8"/>
  <c r="L17" i="8"/>
  <c r="I18" i="8"/>
  <c r="J18" i="8"/>
  <c r="K18" i="8"/>
  <c r="L18" i="8"/>
  <c r="I19" i="8"/>
  <c r="J19" i="8"/>
  <c r="K19" i="8"/>
  <c r="L19" i="8"/>
  <c r="I20" i="8"/>
  <c r="J20" i="8"/>
  <c r="K20" i="8"/>
  <c r="L20" i="8"/>
  <c r="I21" i="8"/>
  <c r="J21" i="8"/>
  <c r="K21" i="8"/>
  <c r="L21" i="8"/>
  <c r="I22" i="8"/>
  <c r="J22" i="8"/>
  <c r="K22" i="8"/>
  <c r="L22" i="8"/>
  <c r="I23" i="8"/>
  <c r="J23" i="8"/>
  <c r="K23" i="8"/>
  <c r="L23" i="8"/>
  <c r="I24" i="8"/>
  <c r="J24" i="8"/>
  <c r="K24" i="8"/>
  <c r="L24" i="8"/>
  <c r="I25" i="8"/>
  <c r="J25" i="8"/>
  <c r="K25" i="8"/>
  <c r="L25" i="8"/>
  <c r="I27" i="8"/>
  <c r="J27" i="8"/>
  <c r="K27" i="8"/>
  <c r="L27" i="8"/>
  <c r="I30" i="8"/>
  <c r="J30" i="8"/>
  <c r="K30" i="8"/>
  <c r="L30" i="8"/>
  <c r="I31" i="8"/>
  <c r="J31" i="8"/>
  <c r="K31" i="8"/>
  <c r="L31" i="8"/>
  <c r="I32" i="8"/>
  <c r="J32" i="8"/>
  <c r="K32" i="8"/>
  <c r="L32" i="8"/>
  <c r="I33" i="8"/>
  <c r="J33" i="8"/>
  <c r="K33" i="8"/>
  <c r="L33" i="8"/>
  <c r="I34" i="8"/>
  <c r="J34" i="8"/>
  <c r="K34" i="8"/>
  <c r="L34" i="8"/>
  <c r="I35" i="8"/>
  <c r="J35" i="8"/>
  <c r="K35" i="8"/>
  <c r="L35" i="8"/>
  <c r="I36" i="8"/>
  <c r="J36" i="8"/>
  <c r="K36" i="8"/>
  <c r="L36" i="8"/>
  <c r="I37" i="8"/>
  <c r="J37" i="8"/>
  <c r="K37" i="8"/>
  <c r="L37" i="8"/>
  <c r="I38" i="8"/>
  <c r="J38" i="8"/>
  <c r="K38" i="8"/>
  <c r="L38" i="8"/>
  <c r="I39" i="8"/>
  <c r="J39" i="8"/>
  <c r="K39" i="8"/>
  <c r="L39" i="8"/>
  <c r="I40" i="8"/>
  <c r="J40" i="8"/>
  <c r="K40" i="8"/>
  <c r="L40" i="8"/>
  <c r="I41" i="8"/>
  <c r="J41" i="8"/>
  <c r="K41" i="8"/>
  <c r="L41" i="8"/>
  <c r="I42" i="8"/>
  <c r="J42" i="8"/>
  <c r="K42" i="8"/>
  <c r="L42" i="8"/>
  <c r="I44" i="8"/>
  <c r="J44" i="8"/>
  <c r="K44" i="8"/>
  <c r="L44" i="8"/>
  <c r="I47" i="8"/>
  <c r="J47" i="8"/>
  <c r="K47" i="8"/>
  <c r="L47" i="8"/>
  <c r="I48" i="8"/>
  <c r="J48" i="8"/>
  <c r="K48" i="8"/>
  <c r="L48" i="8"/>
  <c r="I49" i="8"/>
  <c r="J49" i="8"/>
  <c r="K49" i="8"/>
  <c r="L49" i="8"/>
  <c r="I50" i="8"/>
  <c r="J50" i="8"/>
  <c r="K50" i="8"/>
  <c r="L50" i="8"/>
  <c r="I51" i="8"/>
  <c r="J51" i="8"/>
  <c r="K51" i="8"/>
  <c r="L51" i="8"/>
  <c r="I52" i="8"/>
  <c r="J52" i="8"/>
  <c r="K52" i="8"/>
  <c r="L52" i="8"/>
  <c r="I53" i="8"/>
  <c r="J53" i="8"/>
  <c r="K53" i="8"/>
  <c r="L53" i="8"/>
  <c r="I54" i="8"/>
  <c r="J54" i="8"/>
  <c r="K54" i="8"/>
  <c r="L54" i="8"/>
  <c r="I55" i="8"/>
  <c r="J55" i="8"/>
  <c r="K55" i="8"/>
  <c r="L55" i="8"/>
  <c r="I56" i="8"/>
  <c r="J56" i="8"/>
  <c r="K56" i="8"/>
  <c r="L56" i="8"/>
  <c r="I57" i="8"/>
  <c r="J57" i="8"/>
  <c r="K57" i="8"/>
  <c r="L57" i="8"/>
  <c r="I58" i="8"/>
  <c r="J58" i="8"/>
  <c r="K58" i="8"/>
  <c r="L58" i="8"/>
  <c r="I59" i="8"/>
  <c r="J59" i="8"/>
  <c r="K59" i="8"/>
  <c r="L59" i="8"/>
  <c r="I61" i="8"/>
  <c r="J61" i="8"/>
  <c r="K61" i="8"/>
  <c r="L61" i="8"/>
  <c r="I13" i="7"/>
  <c r="J13" i="7"/>
  <c r="K13" i="7"/>
  <c r="L13" i="7"/>
  <c r="I14" i="7"/>
  <c r="J14" i="7"/>
  <c r="K14" i="7"/>
  <c r="L14" i="7"/>
  <c r="I15" i="7"/>
  <c r="J15" i="7"/>
  <c r="K15" i="7"/>
  <c r="L15" i="7"/>
  <c r="I16" i="7"/>
  <c r="J16" i="7"/>
  <c r="K16" i="7"/>
  <c r="L16" i="7"/>
  <c r="I17" i="7"/>
  <c r="J17" i="7"/>
  <c r="K17" i="7"/>
  <c r="L17" i="7"/>
  <c r="I18" i="7"/>
  <c r="J18" i="7"/>
  <c r="K18" i="7"/>
  <c r="L18" i="7"/>
  <c r="I19" i="7"/>
  <c r="J19" i="7"/>
  <c r="K19" i="7"/>
  <c r="L19" i="7"/>
  <c r="I20" i="7"/>
  <c r="J20" i="7"/>
  <c r="K20" i="7"/>
  <c r="L20" i="7"/>
  <c r="I21" i="7"/>
  <c r="J21" i="7"/>
  <c r="K21" i="7"/>
  <c r="L21" i="7"/>
  <c r="I22" i="7"/>
  <c r="J22" i="7"/>
  <c r="K22" i="7"/>
  <c r="L22" i="7"/>
  <c r="I23" i="7"/>
  <c r="J23" i="7"/>
  <c r="K23" i="7"/>
  <c r="L23" i="7"/>
  <c r="I24" i="7"/>
  <c r="J24" i="7"/>
  <c r="K24" i="7"/>
  <c r="L24" i="7"/>
  <c r="I25" i="7"/>
  <c r="J25" i="7"/>
  <c r="K25" i="7"/>
  <c r="L25" i="7"/>
  <c r="I27" i="7"/>
  <c r="J27" i="7"/>
  <c r="K27" i="7"/>
  <c r="L27" i="7"/>
  <c r="I30" i="7"/>
  <c r="J30" i="7"/>
  <c r="K30" i="7"/>
  <c r="L30" i="7"/>
  <c r="I31" i="7"/>
  <c r="J31" i="7"/>
  <c r="K31" i="7"/>
  <c r="L31" i="7"/>
  <c r="I32" i="7"/>
  <c r="J32" i="7"/>
  <c r="K32" i="7"/>
  <c r="L32" i="7"/>
  <c r="I33" i="7"/>
  <c r="J33" i="7"/>
  <c r="K33" i="7"/>
  <c r="L33" i="7"/>
  <c r="I34" i="7"/>
  <c r="J34" i="7"/>
  <c r="K34" i="7"/>
  <c r="L34" i="7"/>
  <c r="I35" i="7"/>
  <c r="J35" i="7"/>
  <c r="K35" i="7"/>
  <c r="L35" i="7"/>
  <c r="I36" i="7"/>
  <c r="J36" i="7"/>
  <c r="K36" i="7"/>
  <c r="L36" i="7"/>
  <c r="I37" i="7"/>
  <c r="J37" i="7"/>
  <c r="K37" i="7"/>
  <c r="L37" i="7"/>
  <c r="I38" i="7"/>
  <c r="J38" i="7"/>
  <c r="K38" i="7"/>
  <c r="L38" i="7"/>
  <c r="I39" i="7"/>
  <c r="J39" i="7"/>
  <c r="K39" i="7"/>
  <c r="L39" i="7"/>
  <c r="I40" i="7"/>
  <c r="J40" i="7"/>
  <c r="K40" i="7"/>
  <c r="L40" i="7"/>
  <c r="I41" i="7"/>
  <c r="J41" i="7"/>
  <c r="K41" i="7"/>
  <c r="L41" i="7"/>
  <c r="I42" i="7"/>
  <c r="J42" i="7"/>
  <c r="K42" i="7"/>
  <c r="L42" i="7"/>
  <c r="I44" i="7"/>
  <c r="J44" i="7"/>
  <c r="K44" i="7"/>
  <c r="L44" i="7"/>
  <c r="I47" i="7"/>
  <c r="J47" i="7"/>
  <c r="K47" i="7"/>
  <c r="L47" i="7"/>
  <c r="I48" i="7"/>
  <c r="J48" i="7"/>
  <c r="K48" i="7"/>
  <c r="L48" i="7"/>
  <c r="I49" i="7"/>
  <c r="J49" i="7"/>
  <c r="K49" i="7"/>
  <c r="L49" i="7"/>
  <c r="I50" i="7"/>
  <c r="J50" i="7"/>
  <c r="K50" i="7"/>
  <c r="L50" i="7"/>
  <c r="I51" i="7"/>
  <c r="J51" i="7"/>
  <c r="K51" i="7"/>
  <c r="L51" i="7"/>
  <c r="I52" i="7"/>
  <c r="J52" i="7"/>
  <c r="K52" i="7"/>
  <c r="L52" i="7"/>
  <c r="I53" i="7"/>
  <c r="J53" i="7"/>
  <c r="K53" i="7"/>
  <c r="L53" i="7"/>
  <c r="I54" i="7"/>
  <c r="J54" i="7"/>
  <c r="K54" i="7"/>
  <c r="L54" i="7"/>
  <c r="I55" i="7"/>
  <c r="J55" i="7"/>
  <c r="K55" i="7"/>
  <c r="L55" i="7"/>
  <c r="I56" i="7"/>
  <c r="J56" i="7"/>
  <c r="K56" i="7"/>
  <c r="L56" i="7"/>
  <c r="I57" i="7"/>
  <c r="J57" i="7"/>
  <c r="K57" i="7"/>
  <c r="L57" i="7"/>
  <c r="I58" i="7"/>
  <c r="J58" i="7"/>
  <c r="K58" i="7"/>
  <c r="L58" i="7"/>
  <c r="I59" i="7"/>
  <c r="J59" i="7"/>
  <c r="K59" i="7"/>
  <c r="L59" i="7"/>
  <c r="I61" i="7"/>
  <c r="J61" i="7"/>
  <c r="K61" i="7"/>
  <c r="L61" i="7"/>
  <c r="L11" i="2"/>
  <c r="M11" i="2"/>
  <c r="N11" i="2"/>
  <c r="O11" i="2"/>
  <c r="P11" i="2"/>
  <c r="Q11" i="2"/>
  <c r="L12" i="2"/>
  <c r="M12" i="2"/>
  <c r="N12" i="2"/>
  <c r="O12" i="2"/>
  <c r="P12" i="2"/>
  <c r="Q12" i="2"/>
  <c r="L13" i="2"/>
  <c r="M13" i="2"/>
  <c r="N13" i="2"/>
  <c r="O13" i="2"/>
  <c r="P13" i="2"/>
  <c r="Q13" i="2"/>
  <c r="L14" i="2"/>
  <c r="M14" i="2"/>
  <c r="N14" i="2"/>
  <c r="O14" i="2"/>
  <c r="P14" i="2"/>
  <c r="Q14" i="2"/>
  <c r="L15" i="2"/>
  <c r="M15" i="2"/>
  <c r="N15" i="2"/>
  <c r="O15" i="2"/>
  <c r="P15" i="2"/>
  <c r="Q15" i="2"/>
  <c r="L16" i="2"/>
  <c r="M16" i="2"/>
  <c r="N16" i="2"/>
  <c r="O16" i="2"/>
  <c r="P16" i="2"/>
  <c r="Q16" i="2"/>
  <c r="L17" i="2"/>
  <c r="M17" i="2"/>
  <c r="N17" i="2"/>
  <c r="O17" i="2"/>
  <c r="P17" i="2"/>
  <c r="Q17" i="2"/>
  <c r="L18" i="2"/>
  <c r="M18" i="2"/>
  <c r="N18" i="2"/>
  <c r="O18" i="2"/>
  <c r="P18" i="2"/>
  <c r="Q18" i="2"/>
  <c r="L19" i="2"/>
  <c r="M19" i="2"/>
  <c r="N19" i="2"/>
  <c r="O19" i="2"/>
  <c r="P19" i="2"/>
  <c r="Q19" i="2"/>
  <c r="L20" i="2"/>
  <c r="M20" i="2"/>
  <c r="N20" i="2"/>
  <c r="O20" i="2"/>
  <c r="P20" i="2"/>
  <c r="Q20" i="2"/>
  <c r="L21" i="2"/>
  <c r="M21" i="2"/>
  <c r="N21" i="2"/>
  <c r="O21" i="2"/>
  <c r="P21" i="2"/>
  <c r="Q21" i="2"/>
  <c r="L22" i="2"/>
  <c r="M22" i="2"/>
  <c r="N22" i="2"/>
  <c r="O22" i="2"/>
  <c r="P22" i="2"/>
  <c r="Q22" i="2"/>
  <c r="L23" i="2"/>
  <c r="M23" i="2"/>
  <c r="N23" i="2"/>
  <c r="O23" i="2"/>
  <c r="P23" i="2"/>
  <c r="Q23" i="2"/>
  <c r="L24" i="2"/>
  <c r="M24" i="2"/>
  <c r="N24" i="2"/>
  <c r="O24" i="2"/>
  <c r="P24" i="2"/>
  <c r="Q24" i="2"/>
  <c r="L25" i="2"/>
  <c r="M25" i="2"/>
  <c r="N25" i="2"/>
  <c r="O25" i="2"/>
  <c r="P25" i="2"/>
  <c r="Q25" i="2"/>
  <c r="L26" i="2"/>
  <c r="M26" i="2"/>
  <c r="N26" i="2"/>
  <c r="O26" i="2"/>
  <c r="P26" i="2"/>
  <c r="Q26" i="2"/>
  <c r="L27" i="2"/>
  <c r="M27" i="2"/>
  <c r="N27" i="2"/>
  <c r="O27" i="2"/>
  <c r="P27" i="2"/>
  <c r="Q27" i="2"/>
  <c r="L28" i="2"/>
  <c r="M28" i="2"/>
  <c r="N28" i="2"/>
  <c r="O28" i="2"/>
  <c r="P28" i="2"/>
  <c r="Q28" i="2"/>
  <c r="L29" i="2"/>
  <c r="M29" i="2"/>
  <c r="N29" i="2"/>
  <c r="O29" i="2"/>
  <c r="P29" i="2"/>
  <c r="Q29" i="2"/>
  <c r="L30" i="2"/>
  <c r="M30" i="2"/>
  <c r="N30" i="2"/>
  <c r="O30" i="2"/>
  <c r="P30" i="2"/>
  <c r="Q30" i="2"/>
  <c r="L31" i="2"/>
  <c r="M31" i="2"/>
  <c r="N31" i="2"/>
  <c r="O31" i="2"/>
  <c r="P31" i="2"/>
  <c r="Q31" i="2"/>
  <c r="L32" i="2"/>
  <c r="M32" i="2"/>
  <c r="N32" i="2"/>
  <c r="O32" i="2"/>
  <c r="P32" i="2"/>
  <c r="Q32" i="2"/>
  <c r="L33" i="2"/>
  <c r="M33" i="2"/>
  <c r="N33" i="2"/>
  <c r="O33" i="2"/>
  <c r="P33" i="2"/>
  <c r="Q33" i="2"/>
  <c r="L34" i="2"/>
  <c r="M34" i="2"/>
  <c r="N34" i="2"/>
  <c r="O34" i="2"/>
  <c r="P34" i="2"/>
  <c r="Q34" i="2"/>
  <c r="L35" i="2"/>
  <c r="M35" i="2"/>
  <c r="N35" i="2"/>
  <c r="O35" i="2"/>
  <c r="P35" i="2"/>
  <c r="Q35" i="2"/>
  <c r="L36" i="2"/>
  <c r="M36" i="2"/>
  <c r="N36" i="2"/>
  <c r="O36" i="2"/>
  <c r="P36" i="2"/>
  <c r="Q36" i="2"/>
  <c r="L37" i="2"/>
  <c r="M37" i="2"/>
  <c r="N37" i="2"/>
  <c r="O37" i="2"/>
  <c r="P37" i="2"/>
  <c r="Q37" i="2"/>
  <c r="L38" i="2"/>
  <c r="M38" i="2"/>
  <c r="N38" i="2"/>
  <c r="O38" i="2"/>
  <c r="P38" i="2"/>
  <c r="Q38" i="2"/>
  <c r="L39" i="2"/>
  <c r="M39" i="2"/>
  <c r="N39" i="2"/>
  <c r="O39" i="2"/>
  <c r="P39" i="2"/>
  <c r="Q39" i="2"/>
  <c r="L40" i="2"/>
  <c r="M40" i="2"/>
  <c r="N40" i="2"/>
  <c r="O40" i="2"/>
  <c r="P40" i="2"/>
  <c r="Q40" i="2"/>
  <c r="L41" i="2"/>
  <c r="M41" i="2"/>
  <c r="N41" i="2"/>
  <c r="O41" i="2"/>
  <c r="P41" i="2"/>
  <c r="Q41" i="2"/>
  <c r="L42" i="2"/>
  <c r="M42" i="2"/>
  <c r="N42" i="2"/>
  <c r="O42" i="2"/>
  <c r="P42" i="2"/>
  <c r="Q42" i="2"/>
  <c r="L43" i="2"/>
  <c r="M43" i="2"/>
  <c r="N43" i="2"/>
  <c r="O43" i="2"/>
  <c r="P43" i="2"/>
  <c r="Q43" i="2"/>
  <c r="L44" i="2"/>
  <c r="M44" i="2"/>
  <c r="N44" i="2"/>
  <c r="O44" i="2"/>
  <c r="P44" i="2"/>
  <c r="Q44" i="2"/>
  <c r="L45" i="2"/>
  <c r="M45" i="2"/>
  <c r="N45" i="2"/>
  <c r="O45" i="2"/>
  <c r="P45" i="2"/>
  <c r="Q45" i="2"/>
  <c r="L46" i="2"/>
  <c r="M46" i="2"/>
  <c r="N46" i="2"/>
  <c r="O46" i="2"/>
  <c r="P46" i="2"/>
  <c r="Q46" i="2"/>
  <c r="L47" i="2"/>
  <c r="M47" i="2"/>
  <c r="N47" i="2"/>
  <c r="O47" i="2"/>
  <c r="P47" i="2"/>
  <c r="Q47" i="2"/>
  <c r="L48" i="2"/>
  <c r="M48" i="2"/>
  <c r="N48" i="2"/>
  <c r="O48" i="2"/>
  <c r="P48" i="2"/>
  <c r="Q48" i="2"/>
  <c r="L49" i="2"/>
  <c r="M49" i="2"/>
  <c r="N49" i="2"/>
  <c r="O49" i="2"/>
  <c r="P49" i="2"/>
  <c r="Q49" i="2"/>
  <c r="L50" i="2"/>
  <c r="M50" i="2"/>
  <c r="N50" i="2"/>
  <c r="O50" i="2"/>
  <c r="P50" i="2"/>
  <c r="Q50" i="2"/>
  <c r="L51" i="2"/>
  <c r="M51" i="2"/>
  <c r="N51" i="2"/>
  <c r="O51" i="2"/>
  <c r="P51" i="2"/>
  <c r="Q51" i="2"/>
  <c r="L52" i="2"/>
  <c r="M52" i="2"/>
  <c r="N52" i="2"/>
  <c r="O52" i="2"/>
  <c r="P52" i="2"/>
  <c r="Q52" i="2"/>
  <c r="L53" i="2"/>
  <c r="M53" i="2"/>
  <c r="N53" i="2"/>
  <c r="O53" i="2"/>
  <c r="P53" i="2"/>
  <c r="Q53" i="2"/>
  <c r="L54" i="2"/>
  <c r="M54" i="2"/>
  <c r="N54" i="2"/>
  <c r="O54" i="2"/>
  <c r="P54" i="2"/>
  <c r="Q54" i="2"/>
  <c r="L55" i="2"/>
  <c r="M55" i="2"/>
  <c r="N55" i="2"/>
  <c r="O55" i="2"/>
  <c r="P55" i="2"/>
  <c r="Q55" i="2"/>
  <c r="L56" i="2"/>
  <c r="M56" i="2"/>
  <c r="N56" i="2"/>
  <c r="O56" i="2"/>
  <c r="P56" i="2"/>
  <c r="Q56" i="2"/>
  <c r="L57" i="2"/>
  <c r="M57" i="2"/>
  <c r="N57" i="2"/>
  <c r="O57" i="2"/>
  <c r="P57" i="2"/>
  <c r="Q57" i="2"/>
  <c r="L58" i="2"/>
  <c r="M58" i="2"/>
  <c r="N58" i="2"/>
  <c r="O58" i="2"/>
  <c r="P58" i="2"/>
  <c r="Q58" i="2"/>
  <c r="L59" i="2"/>
  <c r="M59" i="2"/>
  <c r="N59" i="2"/>
  <c r="O59" i="2"/>
  <c r="P59" i="2"/>
  <c r="Q59" i="2"/>
  <c r="L60" i="2"/>
  <c r="M60" i="2"/>
  <c r="N60" i="2"/>
  <c r="O60" i="2"/>
  <c r="P60" i="2"/>
  <c r="Q60" i="2"/>
  <c r="L61" i="2"/>
  <c r="M61" i="2"/>
  <c r="N61" i="2"/>
  <c r="O61" i="2"/>
  <c r="P61" i="2"/>
  <c r="Q61" i="2"/>
  <c r="L62" i="2"/>
  <c r="M62" i="2"/>
  <c r="N62" i="2"/>
  <c r="O62" i="2"/>
  <c r="P62" i="2"/>
  <c r="Q62" i="2"/>
  <c r="L63" i="2"/>
  <c r="M63" i="2"/>
  <c r="N63" i="2"/>
  <c r="O63" i="2"/>
  <c r="P63" i="2"/>
  <c r="Q63" i="2"/>
  <c r="L64" i="2"/>
  <c r="M64" i="2"/>
  <c r="N64" i="2"/>
  <c r="O64" i="2"/>
  <c r="P64" i="2"/>
  <c r="Q64" i="2"/>
  <c r="L65" i="2"/>
  <c r="M65" i="2"/>
  <c r="N65" i="2"/>
  <c r="O65" i="2"/>
  <c r="P65" i="2"/>
  <c r="Q65" i="2"/>
  <c r="L66" i="2"/>
  <c r="M66" i="2"/>
  <c r="N66" i="2"/>
  <c r="O66" i="2"/>
  <c r="P66" i="2"/>
  <c r="Q66" i="2"/>
  <c r="L67" i="2"/>
  <c r="M67" i="2"/>
  <c r="N67" i="2"/>
  <c r="O67" i="2"/>
  <c r="P67" i="2"/>
  <c r="Q67" i="2"/>
  <c r="M71" i="2"/>
  <c r="M11" i="10"/>
  <c r="N11" i="10"/>
  <c r="O11" i="10"/>
  <c r="P11" i="10"/>
  <c r="Q11" i="10"/>
  <c r="R11" i="10"/>
  <c r="S11" i="10"/>
  <c r="M12" i="10"/>
  <c r="N12" i="10"/>
  <c r="O12" i="10"/>
  <c r="P12" i="10"/>
  <c r="Q12" i="10"/>
  <c r="R12" i="10"/>
  <c r="S12" i="10"/>
  <c r="M13" i="10"/>
  <c r="N13" i="10"/>
  <c r="O13" i="10"/>
  <c r="P13" i="10"/>
  <c r="Q13" i="10"/>
  <c r="R13" i="10"/>
  <c r="S13" i="10"/>
  <c r="M14" i="10"/>
  <c r="N14" i="10"/>
  <c r="O14" i="10"/>
  <c r="P14" i="10"/>
  <c r="Q14" i="10"/>
  <c r="R14" i="10"/>
  <c r="S14" i="10"/>
  <c r="M15" i="10"/>
  <c r="N15" i="10"/>
  <c r="O15" i="10"/>
  <c r="P15" i="10"/>
  <c r="Q15" i="10"/>
  <c r="R15" i="10"/>
  <c r="S15" i="10"/>
  <c r="M16" i="10"/>
  <c r="N16" i="10"/>
  <c r="O16" i="10"/>
  <c r="P16" i="10"/>
  <c r="Q16" i="10"/>
  <c r="R16" i="10"/>
  <c r="S16" i="10"/>
  <c r="M17" i="10"/>
  <c r="N17" i="10"/>
  <c r="O17" i="10"/>
  <c r="P17" i="10"/>
  <c r="Q17" i="10"/>
  <c r="R17" i="10"/>
  <c r="S17" i="10"/>
  <c r="M18" i="10"/>
  <c r="N18" i="10"/>
  <c r="O18" i="10"/>
  <c r="P18" i="10"/>
  <c r="Q18" i="10"/>
  <c r="R18" i="10"/>
  <c r="S18" i="10"/>
  <c r="M19" i="10"/>
  <c r="N19" i="10"/>
  <c r="O19" i="10"/>
  <c r="P19" i="10"/>
  <c r="Q19" i="10"/>
  <c r="R19" i="10"/>
  <c r="S19" i="10"/>
  <c r="M20" i="10"/>
  <c r="N20" i="10"/>
  <c r="O20" i="10"/>
  <c r="P20" i="10"/>
  <c r="Q20" i="10"/>
  <c r="R20" i="10"/>
  <c r="S20" i="10"/>
  <c r="M21" i="10"/>
  <c r="N21" i="10"/>
  <c r="O21" i="10"/>
  <c r="P21" i="10"/>
  <c r="Q21" i="10"/>
  <c r="R21" i="10"/>
  <c r="S21" i="10"/>
  <c r="M22" i="10"/>
  <c r="N22" i="10"/>
  <c r="O22" i="10"/>
  <c r="P22" i="10"/>
  <c r="Q22" i="10"/>
  <c r="R22" i="10"/>
  <c r="S22" i="10"/>
  <c r="M23" i="10"/>
  <c r="N23" i="10"/>
  <c r="O23" i="10"/>
  <c r="P23" i="10"/>
  <c r="Q23" i="10"/>
  <c r="R23" i="10"/>
  <c r="S23" i="10"/>
  <c r="M24" i="10"/>
  <c r="N24" i="10"/>
  <c r="O24" i="10"/>
  <c r="P24" i="10"/>
  <c r="Q24" i="10"/>
  <c r="R24" i="10"/>
  <c r="S24" i="10"/>
  <c r="M25" i="10"/>
  <c r="N25" i="10"/>
  <c r="O25" i="10"/>
  <c r="P25" i="10"/>
  <c r="Q25" i="10"/>
  <c r="R25" i="10"/>
  <c r="S25" i="10"/>
  <c r="M26" i="10"/>
  <c r="N26" i="10"/>
  <c r="O26" i="10"/>
  <c r="P26" i="10"/>
  <c r="Q26" i="10"/>
  <c r="R26" i="10"/>
  <c r="S26" i="10"/>
  <c r="M27" i="10"/>
  <c r="N27" i="10"/>
  <c r="O27" i="10"/>
  <c r="P27" i="10"/>
  <c r="Q27" i="10"/>
  <c r="R27" i="10"/>
  <c r="S27" i="10"/>
  <c r="M28" i="10"/>
  <c r="N28" i="10"/>
  <c r="O28" i="10"/>
  <c r="P28" i="10"/>
  <c r="Q28" i="10"/>
  <c r="R28" i="10"/>
  <c r="S28" i="10"/>
  <c r="M29" i="10"/>
  <c r="N29" i="10"/>
  <c r="O29" i="10"/>
  <c r="P29" i="10"/>
  <c r="Q29" i="10"/>
  <c r="R29" i="10"/>
  <c r="S29" i="10"/>
  <c r="M30" i="10"/>
  <c r="N30" i="10"/>
  <c r="O30" i="10"/>
  <c r="P30" i="10"/>
  <c r="Q30" i="10"/>
  <c r="R30" i="10"/>
  <c r="S30" i="10"/>
  <c r="M31" i="10"/>
  <c r="N31" i="10"/>
  <c r="O31" i="10"/>
  <c r="P31" i="10"/>
  <c r="Q31" i="10"/>
  <c r="R31" i="10"/>
  <c r="S31" i="10"/>
  <c r="M32" i="10"/>
  <c r="N32" i="10"/>
  <c r="O32" i="10"/>
  <c r="P32" i="10"/>
  <c r="Q32" i="10"/>
  <c r="R32" i="10"/>
  <c r="S32" i="10"/>
  <c r="M33" i="10"/>
  <c r="N33" i="10"/>
  <c r="O33" i="10"/>
  <c r="P33" i="10"/>
  <c r="Q33" i="10"/>
  <c r="R33" i="10"/>
  <c r="S33" i="10"/>
  <c r="M34" i="10"/>
  <c r="N34" i="10"/>
  <c r="O34" i="10"/>
  <c r="P34" i="10"/>
  <c r="Q34" i="10"/>
  <c r="R34" i="10"/>
  <c r="S34" i="10"/>
  <c r="M35" i="10"/>
  <c r="N35" i="10"/>
  <c r="O35" i="10"/>
  <c r="P35" i="10"/>
  <c r="Q35" i="10"/>
  <c r="R35" i="10"/>
  <c r="S35" i="10"/>
  <c r="M36" i="10"/>
  <c r="N36" i="10"/>
  <c r="O36" i="10"/>
  <c r="P36" i="10"/>
  <c r="Q36" i="10"/>
  <c r="R36" i="10"/>
  <c r="S36" i="10"/>
  <c r="M37" i="10"/>
  <c r="N37" i="10"/>
  <c r="O37" i="10"/>
  <c r="P37" i="10"/>
  <c r="Q37" i="10"/>
  <c r="R37" i="10"/>
  <c r="S37" i="10"/>
  <c r="M38" i="10"/>
  <c r="N38" i="10"/>
  <c r="O38" i="10"/>
  <c r="P38" i="10"/>
  <c r="Q38" i="10"/>
  <c r="R38" i="10"/>
  <c r="S38" i="10"/>
  <c r="M39" i="10"/>
  <c r="N39" i="10"/>
  <c r="O39" i="10"/>
  <c r="P39" i="10"/>
  <c r="Q39" i="10"/>
  <c r="R39" i="10"/>
  <c r="S39" i="10"/>
  <c r="M40" i="10"/>
  <c r="N40" i="10"/>
  <c r="O40" i="10"/>
  <c r="P40" i="10"/>
  <c r="Q40" i="10"/>
  <c r="R40" i="10"/>
  <c r="S40" i="10"/>
  <c r="M41" i="10"/>
  <c r="N41" i="10"/>
  <c r="O41" i="10"/>
  <c r="P41" i="10"/>
  <c r="Q41" i="10"/>
  <c r="R41" i="10"/>
  <c r="S41" i="10"/>
  <c r="M42" i="10"/>
  <c r="N42" i="10"/>
  <c r="O42" i="10"/>
  <c r="P42" i="10"/>
  <c r="Q42" i="10"/>
  <c r="R42" i="10"/>
  <c r="S42" i="10"/>
  <c r="M43" i="10"/>
  <c r="N43" i="10"/>
  <c r="O43" i="10"/>
  <c r="P43" i="10"/>
  <c r="Q43" i="10"/>
  <c r="R43" i="10"/>
  <c r="S43" i="10"/>
  <c r="M44" i="10"/>
  <c r="N44" i="10"/>
  <c r="O44" i="10"/>
  <c r="P44" i="10"/>
  <c r="Q44" i="10"/>
  <c r="R44" i="10"/>
  <c r="S44" i="10"/>
  <c r="M45" i="10"/>
  <c r="N45" i="10"/>
  <c r="O45" i="10"/>
  <c r="P45" i="10"/>
  <c r="Q45" i="10"/>
  <c r="R45" i="10"/>
  <c r="S45" i="10"/>
  <c r="M46" i="10"/>
  <c r="N46" i="10"/>
  <c r="O46" i="10"/>
  <c r="P46" i="10"/>
  <c r="Q46" i="10"/>
  <c r="R46" i="10"/>
  <c r="S46" i="10"/>
  <c r="M12" i="3"/>
  <c r="N12" i="3"/>
  <c r="O12" i="3"/>
  <c r="P12" i="3"/>
  <c r="Q12" i="3"/>
  <c r="R12" i="3"/>
  <c r="S12" i="3"/>
  <c r="M13" i="3"/>
  <c r="N13" i="3"/>
  <c r="O13" i="3"/>
  <c r="P13" i="3"/>
  <c r="Q13" i="3"/>
  <c r="R13" i="3"/>
  <c r="S13" i="3"/>
  <c r="M14" i="3"/>
  <c r="N14" i="3"/>
  <c r="O14" i="3"/>
  <c r="P14" i="3"/>
  <c r="Q14" i="3"/>
  <c r="R14" i="3"/>
  <c r="S14" i="3"/>
  <c r="M15" i="3"/>
  <c r="N15" i="3"/>
  <c r="O15" i="3"/>
  <c r="P15" i="3"/>
  <c r="Q15" i="3"/>
  <c r="R15" i="3"/>
  <c r="S15" i="3"/>
  <c r="M16" i="3"/>
  <c r="N16" i="3"/>
  <c r="O16" i="3"/>
  <c r="P16" i="3"/>
  <c r="Q16" i="3"/>
  <c r="R16" i="3"/>
  <c r="S16" i="3"/>
  <c r="M17" i="3"/>
  <c r="N17" i="3"/>
  <c r="O17" i="3"/>
  <c r="P17" i="3"/>
  <c r="Q17" i="3"/>
  <c r="R17" i="3"/>
  <c r="S17" i="3"/>
  <c r="M18" i="3"/>
  <c r="N18" i="3"/>
  <c r="O18" i="3"/>
  <c r="P18" i="3"/>
  <c r="Q18" i="3"/>
  <c r="R18" i="3"/>
  <c r="S18" i="3"/>
  <c r="M19" i="3"/>
  <c r="N19" i="3"/>
  <c r="O19" i="3"/>
  <c r="P19" i="3"/>
  <c r="Q19" i="3"/>
  <c r="R19" i="3"/>
  <c r="S19" i="3"/>
  <c r="M20" i="3"/>
  <c r="N20" i="3"/>
  <c r="O20" i="3"/>
  <c r="P20" i="3"/>
  <c r="Q20" i="3"/>
  <c r="R20" i="3"/>
  <c r="S20" i="3"/>
  <c r="M21" i="3"/>
  <c r="N21" i="3"/>
  <c r="O21" i="3"/>
  <c r="P21" i="3"/>
  <c r="Q21" i="3"/>
  <c r="R21" i="3"/>
  <c r="S21" i="3"/>
  <c r="M22" i="3"/>
  <c r="N22" i="3"/>
  <c r="O22" i="3"/>
  <c r="P22" i="3"/>
  <c r="Q22" i="3"/>
  <c r="R22" i="3"/>
  <c r="S22" i="3"/>
  <c r="M23" i="3"/>
  <c r="N23" i="3"/>
  <c r="O23" i="3"/>
  <c r="P23" i="3"/>
  <c r="Q23" i="3"/>
  <c r="R23" i="3"/>
  <c r="S23" i="3"/>
  <c r="M24" i="3"/>
  <c r="N24" i="3"/>
  <c r="O24" i="3"/>
  <c r="P24" i="3"/>
  <c r="Q24" i="3"/>
  <c r="R24" i="3"/>
  <c r="S24" i="3"/>
  <c r="M25" i="3"/>
  <c r="N25" i="3"/>
  <c r="O25" i="3"/>
  <c r="P25" i="3"/>
  <c r="Q25" i="3"/>
  <c r="R25" i="3"/>
  <c r="S25" i="3"/>
  <c r="M26" i="3"/>
  <c r="N26" i="3"/>
  <c r="O26" i="3"/>
  <c r="P26" i="3"/>
  <c r="Q26" i="3"/>
  <c r="R26" i="3"/>
  <c r="S26" i="3"/>
  <c r="M27" i="3"/>
  <c r="N27" i="3"/>
  <c r="O27" i="3"/>
  <c r="P27" i="3"/>
  <c r="Q27" i="3"/>
  <c r="R27" i="3"/>
  <c r="S27" i="3"/>
  <c r="M28" i="3"/>
  <c r="N28" i="3"/>
  <c r="O28" i="3"/>
  <c r="P28" i="3"/>
  <c r="Q28" i="3"/>
  <c r="R28" i="3"/>
  <c r="S28" i="3"/>
  <c r="M29" i="3"/>
  <c r="N29" i="3"/>
  <c r="O29" i="3"/>
  <c r="P29" i="3"/>
  <c r="Q29" i="3"/>
  <c r="R29" i="3"/>
  <c r="S29" i="3"/>
  <c r="M30" i="3"/>
  <c r="N30" i="3"/>
  <c r="O30" i="3"/>
  <c r="P30" i="3"/>
  <c r="Q30" i="3"/>
  <c r="R30" i="3"/>
  <c r="S30" i="3"/>
  <c r="M31" i="3"/>
  <c r="N31" i="3"/>
  <c r="O31" i="3"/>
  <c r="P31" i="3"/>
  <c r="Q31" i="3"/>
  <c r="R31" i="3"/>
  <c r="S31" i="3"/>
  <c r="M32" i="3"/>
  <c r="N32" i="3"/>
  <c r="O32" i="3"/>
  <c r="P32" i="3"/>
  <c r="Q32" i="3"/>
  <c r="R32" i="3"/>
  <c r="S32" i="3"/>
  <c r="M33" i="3"/>
  <c r="N33" i="3"/>
  <c r="O33" i="3"/>
  <c r="P33" i="3"/>
  <c r="Q33" i="3"/>
  <c r="R33" i="3"/>
  <c r="S33" i="3"/>
  <c r="M34" i="3"/>
  <c r="N34" i="3"/>
  <c r="O34" i="3"/>
  <c r="P34" i="3"/>
  <c r="Q34" i="3"/>
  <c r="R34" i="3"/>
  <c r="S34" i="3"/>
  <c r="M35" i="3"/>
  <c r="N35" i="3"/>
  <c r="O35" i="3"/>
  <c r="P35" i="3"/>
  <c r="Q35" i="3"/>
  <c r="R35" i="3"/>
  <c r="S35" i="3"/>
  <c r="M36" i="3"/>
  <c r="N36" i="3"/>
  <c r="O36" i="3"/>
  <c r="P36" i="3"/>
  <c r="Q36" i="3"/>
  <c r="R36" i="3"/>
  <c r="S36" i="3"/>
  <c r="M37" i="3"/>
  <c r="N37" i="3"/>
  <c r="O37" i="3"/>
  <c r="P37" i="3"/>
  <c r="Q37" i="3"/>
  <c r="R37" i="3"/>
  <c r="S37" i="3"/>
  <c r="M38" i="3"/>
  <c r="N38" i="3"/>
  <c r="O38" i="3"/>
  <c r="P38" i="3"/>
  <c r="Q38" i="3"/>
  <c r="R38" i="3"/>
  <c r="S38" i="3"/>
  <c r="M39" i="3"/>
  <c r="N39" i="3"/>
  <c r="O39" i="3"/>
  <c r="P39" i="3"/>
  <c r="Q39" i="3"/>
  <c r="R39" i="3"/>
  <c r="S39" i="3"/>
  <c r="M40" i="3"/>
  <c r="N40" i="3"/>
  <c r="O40" i="3"/>
  <c r="P40" i="3"/>
  <c r="Q40" i="3"/>
  <c r="R40" i="3"/>
  <c r="S40" i="3"/>
  <c r="M41" i="3"/>
  <c r="N41" i="3"/>
  <c r="O41" i="3"/>
  <c r="P41" i="3"/>
  <c r="Q41" i="3"/>
  <c r="R41" i="3"/>
  <c r="S41" i="3"/>
  <c r="M42" i="3"/>
  <c r="N42" i="3"/>
  <c r="O42" i="3"/>
  <c r="P42" i="3"/>
  <c r="Q42" i="3"/>
  <c r="R42" i="3"/>
  <c r="S42" i="3"/>
  <c r="M43" i="3"/>
  <c r="N43" i="3"/>
  <c r="O43" i="3"/>
  <c r="P43" i="3"/>
  <c r="Q43" i="3"/>
  <c r="R43" i="3"/>
  <c r="S43" i="3"/>
  <c r="M44" i="3"/>
  <c r="N44" i="3"/>
  <c r="O44" i="3"/>
  <c r="P44" i="3"/>
  <c r="Q44" i="3"/>
  <c r="R44" i="3"/>
  <c r="S44" i="3"/>
  <c r="M45" i="3"/>
  <c r="N45" i="3"/>
  <c r="O45" i="3"/>
  <c r="P45" i="3"/>
  <c r="Q45" i="3"/>
  <c r="R45" i="3"/>
  <c r="S45" i="3"/>
  <c r="M46" i="3"/>
  <c r="N46" i="3"/>
  <c r="O46" i="3"/>
  <c r="P46" i="3"/>
  <c r="Q46" i="3"/>
  <c r="R46" i="3"/>
  <c r="S46" i="3"/>
  <c r="M47" i="3"/>
  <c r="N47" i="3"/>
  <c r="O47" i="3"/>
  <c r="P47" i="3"/>
  <c r="Q47" i="3"/>
  <c r="R47" i="3"/>
  <c r="S47" i="3"/>
  <c r="M48" i="3"/>
  <c r="N48" i="3"/>
  <c r="O48" i="3"/>
  <c r="P48" i="3"/>
  <c r="Q48" i="3"/>
  <c r="R48" i="3"/>
  <c r="S48" i="3"/>
  <c r="N49" i="3"/>
  <c r="O49" i="3"/>
  <c r="P49" i="3"/>
</calcChain>
</file>

<file path=xl/sharedStrings.xml><?xml version="1.0" encoding="utf-8"?>
<sst xmlns="http://schemas.openxmlformats.org/spreadsheetml/2006/main" count="1170" uniqueCount="336">
  <si>
    <t>ACADEMIC YEAR</t>
  </si>
  <si>
    <t>2000/2001</t>
  </si>
  <si>
    <t>2001/2002</t>
  </si>
  <si>
    <t xml:space="preserve"> English</t>
  </si>
  <si>
    <t xml:space="preserve"> Maths</t>
  </si>
  <si>
    <t>Column 1</t>
  </si>
  <si>
    <t>Column 2</t>
  </si>
  <si>
    <t>Column 3</t>
  </si>
  <si>
    <t>Column 4</t>
  </si>
  <si>
    <t>Column 5</t>
  </si>
  <si>
    <t>Column 6</t>
  </si>
  <si>
    <t>Column 7</t>
  </si>
  <si>
    <t>LEAESTAB NUMBER (7 digits)</t>
  </si>
  <si>
    <t>SCHOOL NAME</t>
  </si>
  <si>
    <t>ELIGIBLE PUPIL NUMBERS</t>
  </si>
  <si>
    <t>SCHOOLS WITHOUT TARGETS ('A', 'X' or blank)</t>
  </si>
  <si>
    <t>SCHOOLS WITHOUT CHALLENGING TARGETS ('Y' or blank)</t>
  </si>
  <si>
    <t>LEA summary row</t>
  </si>
  <si>
    <t>Please read the Notes of Guidance for definitions of the terms in this table.</t>
  </si>
  <si>
    <t>NOTE: PRUs, HOSPITAL SCHOOLS AND CTCs ARE EXCLUDED FROM THESE TARGETS</t>
  </si>
  <si>
    <t>15 YEAR OLDS ON ROLL</t>
  </si>
  <si>
    <t>Column 8</t>
  </si>
  <si>
    <t>AVERAGE GCSE/GNVQ POINT SCORE</t>
  </si>
  <si>
    <t>SCHOOLS WITHOUT TARGETS ('A' or blank)</t>
  </si>
  <si>
    <t>Primary schools</t>
  </si>
  <si>
    <t>% half days missed</t>
  </si>
  <si>
    <t>Secondary schools</t>
  </si>
  <si>
    <t xml:space="preserve">TARGETS FOR THE ATTAINMENT OF CHILDREN LEAVING LOCAL AUTHORITY </t>
  </si>
  <si>
    <t>5+ grades A* - C</t>
  </si>
  <si>
    <t>ERROR SHEET</t>
  </si>
  <si>
    <t xml:space="preserve">ERROR SHEET </t>
  </si>
  <si>
    <t>LOCAL AUTHORITY MINORITY ETHNIC KS2 PUPIL PERFORMANCE</t>
  </si>
  <si>
    <t>TABLE LEA6</t>
  </si>
  <si>
    <t>2003/2004</t>
  </si>
  <si>
    <t>Numbers of eligible pupils</t>
  </si>
  <si>
    <t>% of pupils who achieved Level 4 or above</t>
  </si>
  <si>
    <t>Anticipated numbers of eligible pupils</t>
  </si>
  <si>
    <t>% of pupils anticipated to achieve Level 4 or above</t>
  </si>
  <si>
    <t>KS2 English Test</t>
  </si>
  <si>
    <t>White - UK Heritage</t>
  </si>
  <si>
    <t>White – European</t>
  </si>
  <si>
    <t>White – other</t>
  </si>
  <si>
    <t>White - Total</t>
  </si>
  <si>
    <t>Black - African Heritage</t>
  </si>
  <si>
    <t>Black - Total</t>
  </si>
  <si>
    <t>Indian</t>
  </si>
  <si>
    <t>Pakistani</t>
  </si>
  <si>
    <t>Bangladeshi</t>
  </si>
  <si>
    <t>Chinese</t>
  </si>
  <si>
    <t>Any other minority ethnic group</t>
  </si>
  <si>
    <t>All pupils</t>
  </si>
  <si>
    <t>KS2 Maths test</t>
  </si>
  <si>
    <t>White - European</t>
  </si>
  <si>
    <t>ALL PERCENTAGES MUST BE GIVEN AS WHOLE NUMBERS</t>
  </si>
  <si>
    <t>LOCAL AUTHORITY MINORITY ETHNIC KS3 PUPIL PERFORMANCE</t>
  </si>
  <si>
    <t>% of pupils who achieved Level 5 or above</t>
  </si>
  <si>
    <t>% of pupils anticipated to achieve Level 5 or above</t>
  </si>
  <si>
    <t>TABLE LEA7</t>
  </si>
  <si>
    <t>KS3 English Test</t>
  </si>
  <si>
    <t>KS3 Maths test</t>
  </si>
  <si>
    <t>KS3 Science test</t>
  </si>
  <si>
    <t>White – UK Heritage</t>
  </si>
  <si>
    <t>White- Total</t>
  </si>
  <si>
    <t>Black – Caribbean Heritage</t>
  </si>
  <si>
    <t>Black – African Heritage</t>
  </si>
  <si>
    <t>Black – other</t>
  </si>
  <si>
    <t>Black – Total</t>
  </si>
  <si>
    <t>% of pupils who achieved the performance level</t>
  </si>
  <si>
    <t>% of pupils anticipated to achieve the performance level</t>
  </si>
  <si>
    <t>5+ grades A*-C</t>
  </si>
  <si>
    <t>Average Point Score</t>
  </si>
  <si>
    <t>Average  Point Score achieved</t>
  </si>
  <si>
    <t>Anticipated Average Point Score</t>
  </si>
  <si>
    <t>AVERAGE POINT SCORES SHOULD BE GIVEN TO ONE DECIMAL PLACE</t>
  </si>
  <si>
    <t>LEA SUMMARY GCSE/GNVQ PERFORMANCE TARGETS</t>
  </si>
  <si>
    <t>TABLE LEA3</t>
  </si>
  <si>
    <t>2002/2003</t>
  </si>
  <si>
    <t>Proportion of 15 year old pupils on roll expected to achieve</t>
  </si>
  <si>
    <t>5+ grades A* - G (inc English and Maths)</t>
  </si>
  <si>
    <t>Average point score per pupil</t>
  </si>
  <si>
    <t>ALL PERCENTAGES SHOULD BE GIVEN AS WHOLE NUMBERS</t>
  </si>
  <si>
    <t>TABLE LEA1</t>
  </si>
  <si>
    <t>LEA SUMMARY KS2 PERFORMANCE TARGETS</t>
  </si>
  <si>
    <t>Proportion of Year 6 pupils on roll expected to achieve</t>
  </si>
  <si>
    <t>Level 4 and above</t>
  </si>
  <si>
    <t>Level 5 and above</t>
  </si>
  <si>
    <t>LEA SUMMARY KS3 PERFORMANCE TARGETS</t>
  </si>
  <si>
    <t>TABLE LEA2</t>
  </si>
  <si>
    <t>Proportion of Year 9 pupils on roll expected to achieve</t>
  </si>
  <si>
    <t>Science</t>
  </si>
  <si>
    <t>ICT</t>
  </si>
  <si>
    <t>CARE AT AGE 16 OR OVER IN 2002/2003 (AGE 15 OR OVER AT 31 AUGUST 2002)</t>
  </si>
  <si>
    <t>TABLE LEA4</t>
  </si>
  <si>
    <t>PERCENTAGE OF CHILDREN LEAVING CARE WITH:-</t>
  </si>
  <si>
    <t>5 OR MORE GCSE/GNVQ GRADES A*-C</t>
  </si>
  <si>
    <t>TABLE LEA5</t>
  </si>
  <si>
    <t xml:space="preserve">ALL PERCENTAGES SHOULD BE GIVEN AS WHOLE NUMBERS </t>
  </si>
  <si>
    <r>
      <t>The percentage should be given as a</t>
    </r>
    <r>
      <rPr>
        <b/>
        <sz val="12"/>
        <rFont val="Arial"/>
        <family val="2"/>
      </rPr>
      <t xml:space="preserve"> whole number.</t>
    </r>
  </si>
  <si>
    <t>LEA PUPIL ATTENDANCE TARGETS</t>
  </si>
  <si>
    <r>
      <t xml:space="preserve">The absence percentages should be expressed </t>
    </r>
    <r>
      <rPr>
        <b/>
        <sz val="12"/>
        <rFont val="Arial"/>
        <family val="2"/>
      </rPr>
      <t>to 1 decimal place.</t>
    </r>
  </si>
  <si>
    <t>2002-2003</t>
  </si>
  <si>
    <t>(including middle deemed primary schools)</t>
  </si>
  <si>
    <t>(including middle deemed secondary schools)</t>
  </si>
  <si>
    <t>Special schools</t>
  </si>
  <si>
    <t>White - other</t>
  </si>
  <si>
    <t>Black - Caribbean Heritage</t>
  </si>
  <si>
    <t>Black - other</t>
  </si>
  <si>
    <t>TABLE LEA8</t>
  </si>
  <si>
    <t>5+ grades A*-G</t>
  </si>
  <si>
    <t>TABLE SCH1</t>
  </si>
  <si>
    <t xml:space="preserve">LEAESTAB NUMBER     (7 digits)   </t>
  </si>
  <si>
    <t xml:space="preserve">URN                           (as used for the Department's Register of Educational Establishments (REE))                     </t>
  </si>
  <si>
    <t xml:space="preserve">URN                              (as used for the Department's Register of Educational Establishments (REE))                     </t>
  </si>
  <si>
    <t>The Notes of Guidance provide a description of how to calculate the LEA summary row for KS2 Test Targets and an example.</t>
  </si>
  <si>
    <t>SCHOOL PERFORMANCE TARGETS: SCHOOLS WITH A YEAR 6 COHORT: ACADEMIC YEAR 2002/2003</t>
  </si>
  <si>
    <t>TABLE SCH2</t>
  </si>
  <si>
    <t>SCHOOL PERFORMANCE TARGETS: SCHOOLS WITH A YEAR 9 COHORT: ACADEMIC YEAR 2002/2003</t>
  </si>
  <si>
    <t>KS2 ENGLISH TEST LEVEL 4+ TARGET (%)</t>
  </si>
  <si>
    <t>KS2 MATHS TEST LEVEL 4+ TARGET (%)</t>
  </si>
  <si>
    <t>KS3 ENGLISH TEST LEVEL 5+ TARGET (%)</t>
  </si>
  <si>
    <t>KS3 MATHS TEST LEVEL 5+ TARGET (%)</t>
  </si>
  <si>
    <t>KS3 SCIENCE TEST LEVEL 5+ TARGET (%)</t>
  </si>
  <si>
    <t>Column 9</t>
  </si>
  <si>
    <t>SCHOOL PERFORMANCE TARGETS: SECONDARY SCHOOLS WITH 15 YEAR OLD PUPILS: ACADEMIC YEAR 2002/2003</t>
  </si>
  <si>
    <t>TABLE SCH 3</t>
  </si>
  <si>
    <t>TABLE 3</t>
  </si>
  <si>
    <t>5+ GCSE/GNVQ GRADES 
A*-C</t>
  </si>
  <si>
    <t>5+ GCSE/GNVQ GRADES 
A*-G (including English &amp; Maths)</t>
  </si>
  <si>
    <t>KEY</t>
  </si>
  <si>
    <t>Err1</t>
  </si>
  <si>
    <t>Values should not be blank</t>
  </si>
  <si>
    <t>Err2</t>
  </si>
  <si>
    <t>No % sign should be present</t>
  </si>
  <si>
    <t>Err3</t>
  </si>
  <si>
    <t>Values should be numeric</t>
  </si>
  <si>
    <t>Err4</t>
  </si>
  <si>
    <t>Values should be in range 1-100</t>
  </si>
  <si>
    <t>Err5</t>
  </si>
  <si>
    <t>Values should be whole numbers</t>
  </si>
  <si>
    <t>Err6</t>
  </si>
  <si>
    <t>Values should be given to 1 decimal place</t>
  </si>
  <si>
    <t>Values should be in range 0-100</t>
  </si>
  <si>
    <t>Values should be a whole numbers</t>
  </si>
  <si>
    <t>Unauthorised Absence should be in range 0-100</t>
  </si>
  <si>
    <t>Err7</t>
  </si>
  <si>
    <t>Unauthorised Absence should be given to 1 decimal place</t>
  </si>
  <si>
    <r>
      <t xml:space="preserve">AUTHORISED </t>
    </r>
    <r>
      <rPr>
        <b/>
        <u/>
        <sz val="12"/>
        <rFont val="Arial"/>
        <family val="2"/>
      </rPr>
      <t>AND</t>
    </r>
    <r>
      <rPr>
        <b/>
        <sz val="12"/>
        <rFont val="Arial"/>
        <family val="2"/>
      </rPr>
      <t xml:space="preserve"> UNAUTHORISED ABSENCE</t>
    </r>
  </si>
  <si>
    <t>Value should be numeric</t>
  </si>
  <si>
    <t>Value should be a whole number</t>
  </si>
  <si>
    <t>Err8</t>
  </si>
  <si>
    <t>Err9</t>
  </si>
  <si>
    <t>Value should be to 1 decimal place</t>
  </si>
  <si>
    <t>Err10</t>
  </si>
  <si>
    <t>Value should be text only</t>
  </si>
  <si>
    <t>Value should be in range 0-100, or blank</t>
  </si>
  <si>
    <t>If col 4 is blank, cols 5 &amp; 6 should be blank</t>
  </si>
  <si>
    <t>If there is a value in col 4, there should be a value in cols 5 &amp; 6</t>
  </si>
  <si>
    <t xml:space="preserve">Value in col 8 should be Y or blank </t>
  </si>
  <si>
    <t xml:space="preserve">Value in col 7should be A, X or blank </t>
  </si>
  <si>
    <t>If value in col 7 is A or X then cols 4/5/6 and 8 should be blank</t>
  </si>
  <si>
    <t xml:space="preserve">If value in col 8 is Y there should be a value in cols 4/5/6 </t>
  </si>
  <si>
    <t>Value should be in range 1-999, or blank</t>
  </si>
  <si>
    <t>Err11</t>
  </si>
  <si>
    <t>Err12</t>
  </si>
  <si>
    <t>Err13</t>
  </si>
  <si>
    <t>Err14</t>
  </si>
  <si>
    <t>If col 4 is blank, cols 5 ,6 &amp; 7 should be blank</t>
  </si>
  <si>
    <t>If cols 5, 6 and 7 are blank, col 4 should be blank.</t>
  </si>
  <si>
    <t>If cols 5 and 6 are blank, col 4 should be blank.</t>
  </si>
  <si>
    <t xml:space="preserve">Value in col 8 should be A, X or blank </t>
  </si>
  <si>
    <t xml:space="preserve">Value in col 9 should be Y or blank </t>
  </si>
  <si>
    <t xml:space="preserve">If value in col 9 is Y there should be a value in cols 4/5/6/7 </t>
  </si>
  <si>
    <t>If there is a value in col 4, there should be a value in cols 5,6 &amp; 7</t>
  </si>
  <si>
    <t>If value in col 8 is A or X then cols 4/5/6/7 and 9 should be blank</t>
  </si>
  <si>
    <t>Value should be in range 1-999</t>
  </si>
  <si>
    <t>Value should be in range 0-100</t>
  </si>
  <si>
    <t>Values in the 'All pupils' rows should not be blank</t>
  </si>
  <si>
    <t xml:space="preserve">Value should equal that in Table LEA3 for 5+ A*-C, 5+ A*-G, and APS tests </t>
  </si>
  <si>
    <t>Value should not exceed the total of the 'White' sub categories added together</t>
  </si>
  <si>
    <t>Value should not exceed the total of the 'Black' sub categories added together</t>
  </si>
  <si>
    <t>Value should equal that in Table LEA1 for English and Maths tests Level 4 and above</t>
  </si>
  <si>
    <t>Value should equal that in Table LEA2 for English, Maths and Science tests Level 5 and above</t>
  </si>
  <si>
    <t>2003-0004</t>
  </si>
  <si>
    <t>2003 - 2004</t>
  </si>
  <si>
    <t>2002 - 2003</t>
  </si>
  <si>
    <t>1 OR MORE GCSE/GNVQ GRADES A* - G</t>
  </si>
  <si>
    <t>5 OR MORE GCSE/GNVQ GRADES A* - C</t>
  </si>
  <si>
    <t>LEA NUMBER: 851</t>
  </si>
  <si>
    <t>LEA NAME: Portsmouth</t>
  </si>
  <si>
    <t>Flying Bull Primary School</t>
  </si>
  <si>
    <t>Charles Dickens Junior School</t>
  </si>
  <si>
    <t>Court Lane Junior School</t>
  </si>
  <si>
    <t>Northern Parade Junior School</t>
  </si>
  <si>
    <t>Solent Junior School</t>
  </si>
  <si>
    <t>Westover Primary School</t>
  </si>
  <si>
    <t>Medina Primary School</t>
  </si>
  <si>
    <t>Highbury Primary School</t>
  </si>
  <si>
    <t>Arundel Court Junior School</t>
  </si>
  <si>
    <t>Cottage Grove Primary School</t>
  </si>
  <si>
    <t>Langstone Junior School</t>
  </si>
  <si>
    <t>Copnor Junior School</t>
  </si>
  <si>
    <t>Milton Park Junior School</t>
  </si>
  <si>
    <t>Westfield Junior School</t>
  </si>
  <si>
    <t>Wimborne Junior School</t>
  </si>
  <si>
    <t>Stamshaw Junior School</t>
  </si>
  <si>
    <t>Isambard Brunel Junior School</t>
  </si>
  <si>
    <t>Fernhurst Junior School</t>
  </si>
  <si>
    <t>Meon Junior School</t>
  </si>
  <si>
    <t>Craneswater Junior School</t>
  </si>
  <si>
    <t>Newbridge Junior School</t>
  </si>
  <si>
    <t>Paulsgrove Primary School</t>
  </si>
  <si>
    <t>Portsdown Primary School</t>
  </si>
  <si>
    <t>Somers Park Primary School</t>
  </si>
  <si>
    <t>St Jude's CofE Primary School</t>
  </si>
  <si>
    <t>St George's Beneficial CofE Voluntary Controlled Primar</t>
  </si>
  <si>
    <t>Corpus Christi Catholic Primary School</t>
  </si>
  <si>
    <t>St John's Cathedral Catholic Primary School</t>
  </si>
  <si>
    <t>St Swithun's Catholic Primary School</t>
  </si>
  <si>
    <t>St Paul's Catholic Primary School</t>
  </si>
  <si>
    <t>Lyndhurst Junior School</t>
  </si>
  <si>
    <t>The Futcher School</t>
  </si>
  <si>
    <t>Cliffdale Primary School</t>
  </si>
  <si>
    <t>East Shore School</t>
  </si>
  <si>
    <t>Priory School</t>
  </si>
  <si>
    <t>City of Portsmouth Girls' School</t>
  </si>
  <si>
    <t>Springfield School</t>
  </si>
  <si>
    <t>King Richard Secondary School</t>
  </si>
  <si>
    <t>Mayfield School</t>
  </si>
  <si>
    <t>Admiral Lord Nelson Secondary School</t>
  </si>
  <si>
    <t>St Luke's CofE VA Secondary School</t>
  </si>
  <si>
    <t>The City of Portsmouth Boys' School</t>
  </si>
  <si>
    <t>St Edmund's Catholic School</t>
  </si>
  <si>
    <t>Redwood Park School</t>
  </si>
  <si>
    <t>Waterside School</t>
  </si>
  <si>
    <t>Miltoncross School</t>
  </si>
  <si>
    <t>A</t>
  </si>
  <si>
    <t>2076</t>
  </si>
  <si>
    <t>69.3</t>
  </si>
  <si>
    <t>66.4</t>
  </si>
  <si>
    <t>8</t>
  </si>
  <si>
    <t>3</t>
  </si>
  <si>
    <t>9</t>
  </si>
  <si>
    <t>2</t>
  </si>
  <si>
    <t>14</t>
  </si>
  <si>
    <t>11</t>
  </si>
  <si>
    <t>47</t>
  </si>
  <si>
    <t>7</t>
  </si>
  <si>
    <t>10</t>
  </si>
  <si>
    <t>4</t>
  </si>
  <si>
    <t>69</t>
  </si>
  <si>
    <t>71</t>
  </si>
  <si>
    <t>81</t>
  </si>
  <si>
    <t>80</t>
  </si>
  <si>
    <t>5</t>
  </si>
  <si>
    <t>1</t>
  </si>
  <si>
    <t>36</t>
  </si>
  <si>
    <t>15</t>
  </si>
  <si>
    <t>13</t>
  </si>
  <si>
    <t>2198</t>
  </si>
  <si>
    <t>67</t>
  </si>
  <si>
    <t>100</t>
  </si>
  <si>
    <t>77</t>
  </si>
  <si>
    <t>70</t>
  </si>
  <si>
    <t>64</t>
  </si>
  <si>
    <t>12</t>
  </si>
  <si>
    <t>39</t>
  </si>
  <si>
    <t>24</t>
  </si>
  <si>
    <t>2022</t>
  </si>
  <si>
    <t>23</t>
  </si>
  <si>
    <t>2059</t>
  </si>
  <si>
    <t>52</t>
  </si>
  <si>
    <t>2177</t>
  </si>
  <si>
    <t>85</t>
  </si>
  <si>
    <t>82</t>
  </si>
  <si>
    <t>72</t>
  </si>
  <si>
    <t>75</t>
  </si>
  <si>
    <t>33</t>
  </si>
  <si>
    <t>30</t>
  </si>
  <si>
    <t>N/A</t>
  </si>
  <si>
    <t>66</t>
  </si>
  <si>
    <t>68</t>
  </si>
  <si>
    <t>44</t>
  </si>
  <si>
    <t>89</t>
  </si>
  <si>
    <t>90</t>
  </si>
  <si>
    <t>36.6</t>
  </si>
  <si>
    <t>36.8</t>
  </si>
  <si>
    <t>17</t>
  </si>
  <si>
    <t>60</t>
  </si>
  <si>
    <t>0.6</t>
  </si>
  <si>
    <t>1.2</t>
  </si>
  <si>
    <t>1.0</t>
  </si>
  <si>
    <t>3.2</t>
  </si>
  <si>
    <t>2.6</t>
  </si>
  <si>
    <t>1838</t>
  </si>
  <si>
    <t>45</t>
  </si>
  <si>
    <t>1892</t>
  </si>
  <si>
    <t>34</t>
  </si>
  <si>
    <t>2073</t>
  </si>
  <si>
    <t>6</t>
  </si>
  <si>
    <t>22</t>
  </si>
  <si>
    <t>2075</t>
  </si>
  <si>
    <t>54</t>
  </si>
  <si>
    <t>56</t>
  </si>
  <si>
    <t>59</t>
  </si>
  <si>
    <t>57</t>
  </si>
  <si>
    <t>86</t>
  </si>
  <si>
    <t>51</t>
  </si>
  <si>
    <t>0</t>
  </si>
  <si>
    <t>50</t>
  </si>
  <si>
    <t>55</t>
  </si>
  <si>
    <t>73</t>
  </si>
  <si>
    <t>87</t>
  </si>
  <si>
    <t>83</t>
  </si>
  <si>
    <t>1950</t>
  </si>
  <si>
    <t>31</t>
  </si>
  <si>
    <t>1992</t>
  </si>
  <si>
    <t>1793</t>
  </si>
  <si>
    <t>1593</t>
  </si>
  <si>
    <t>84</t>
  </si>
  <si>
    <t>92</t>
  </si>
  <si>
    <t>32.0</t>
  </si>
  <si>
    <t>29.3</t>
  </si>
  <si>
    <t>14.8</t>
  </si>
  <si>
    <t>41.5</t>
  </si>
  <si>
    <t>25.6</t>
  </si>
  <si>
    <t>31.3</t>
  </si>
  <si>
    <t>34.1</t>
  </si>
  <si>
    <t>45.9</t>
  </si>
  <si>
    <t>33.0</t>
  </si>
  <si>
    <t>32.1</t>
  </si>
  <si>
    <t>18</t>
  </si>
  <si>
    <t>2015</t>
  </si>
  <si>
    <t>27</t>
  </si>
  <si>
    <t>21</t>
  </si>
  <si>
    <t>2230</t>
  </si>
  <si>
    <t>38.0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</si>
</sst>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5" formatCode="0.0"/>
  </numFmts>
  <fonts count="11" x14ac:knownFonts="1"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sz val="12"/>
      <color indexed="10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b/>
      <i/>
      <sz val="12"/>
      <name val="Arial"/>
      <family val="2"/>
    </font>
    <font>
      <b/>
      <u/>
      <sz val="12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01">
    <xf numFmtId="0" fontId="0" fillId="0" borderId="0" xfId="0"/>
    <xf numFmtId="0" fontId="2" fillId="0" borderId="0" xfId="0" applyFont="1" applyProtection="1"/>
    <xf numFmtId="0" fontId="2" fillId="0" borderId="0" xfId="0" applyFont="1" applyFill="1" applyProtection="1"/>
    <xf numFmtId="0" fontId="1" fillId="0" borderId="0" xfId="0" applyFont="1" applyFill="1" applyProtection="1"/>
    <xf numFmtId="49" fontId="2" fillId="0" borderId="1" xfId="0" applyNumberFormat="1" applyFont="1" applyBorder="1" applyProtection="1">
      <protection locked="0"/>
    </xf>
    <xf numFmtId="49" fontId="2" fillId="0" borderId="2" xfId="0" applyNumberFormat="1" applyFont="1" applyBorder="1" applyAlignment="1" applyProtection="1">
      <alignment vertical="top" wrapText="1"/>
      <protection locked="0"/>
    </xf>
    <xf numFmtId="49" fontId="2" fillId="0" borderId="2" xfId="0" applyNumberFormat="1" applyFont="1" applyBorder="1" applyAlignment="1" applyProtection="1">
      <alignment horizontal="center" vertical="top" wrapText="1"/>
      <protection locked="0"/>
    </xf>
    <xf numFmtId="0" fontId="2" fillId="0" borderId="2" xfId="0" applyNumberFormat="1" applyFont="1" applyBorder="1" applyAlignment="1" applyProtection="1">
      <alignment horizontal="center" vertical="top" wrapText="1"/>
      <protection locked="0"/>
    </xf>
    <xf numFmtId="0" fontId="2" fillId="0" borderId="2" xfId="0" applyNumberFormat="1" applyFont="1" applyBorder="1" applyAlignment="1" applyProtection="1">
      <alignment vertical="top" wrapText="1"/>
      <protection locked="0"/>
    </xf>
    <xf numFmtId="49" fontId="1" fillId="0" borderId="0" xfId="0" applyNumberFormat="1" applyFont="1" applyProtection="1"/>
    <xf numFmtId="49" fontId="2" fillId="0" borderId="0" xfId="0" applyNumberFormat="1" applyFont="1" applyProtection="1"/>
    <xf numFmtId="49" fontId="2" fillId="2" borderId="0" xfId="0" applyNumberFormat="1" applyFont="1" applyFill="1" applyProtection="1"/>
    <xf numFmtId="49" fontId="1" fillId="2" borderId="0" xfId="0" applyNumberFormat="1" applyFont="1" applyFill="1" applyProtection="1"/>
    <xf numFmtId="49" fontId="3" fillId="0" borderId="0" xfId="0" applyNumberFormat="1" applyFont="1" applyFill="1" applyProtection="1"/>
    <xf numFmtId="49" fontId="2" fillId="2" borderId="0" xfId="0" applyNumberFormat="1" applyFont="1" applyFill="1" applyBorder="1" applyAlignment="1" applyProtection="1">
      <alignment horizontal="center"/>
    </xf>
    <xf numFmtId="49" fontId="2" fillId="0" borderId="3" xfId="0" applyNumberFormat="1" applyFont="1" applyBorder="1" applyProtection="1"/>
    <xf numFmtId="49" fontId="2" fillId="2" borderId="3" xfId="0" applyNumberFormat="1" applyFont="1" applyFill="1" applyBorder="1" applyProtection="1"/>
    <xf numFmtId="49" fontId="2" fillId="2" borderId="0" xfId="0" applyNumberFormat="1" applyFont="1" applyFill="1" applyBorder="1" applyProtection="1"/>
    <xf numFmtId="49" fontId="2" fillId="2" borderId="1" xfId="0" applyNumberFormat="1" applyFont="1" applyFill="1" applyBorder="1" applyProtection="1"/>
    <xf numFmtId="49" fontId="2" fillId="0" borderId="1" xfId="0" applyNumberFormat="1" applyFont="1" applyBorder="1" applyProtection="1"/>
    <xf numFmtId="49" fontId="2" fillId="3" borderId="1" xfId="0" applyNumberFormat="1" applyFont="1" applyFill="1" applyBorder="1" applyProtection="1"/>
    <xf numFmtId="49" fontId="2" fillId="0" borderId="0" xfId="0" applyNumberFormat="1" applyFont="1" applyFill="1" applyProtection="1"/>
    <xf numFmtId="49" fontId="2" fillId="3" borderId="4" xfId="0" applyNumberFormat="1" applyFont="1" applyFill="1" applyBorder="1" applyProtection="1"/>
    <xf numFmtId="49" fontId="2" fillId="3" borderId="3" xfId="0" applyNumberFormat="1" applyFont="1" applyFill="1" applyBorder="1" applyProtection="1"/>
    <xf numFmtId="49" fontId="2" fillId="0" borderId="0" xfId="0" applyNumberFormat="1" applyFont="1" applyBorder="1" applyProtection="1"/>
    <xf numFmtId="49" fontId="1" fillId="0" borderId="0" xfId="0" applyNumberFormat="1" applyFont="1" applyFill="1" applyBorder="1" applyProtection="1"/>
    <xf numFmtId="49" fontId="2" fillId="3" borderId="5" xfId="0" applyNumberFormat="1" applyFont="1" applyFill="1" applyBorder="1" applyProtection="1"/>
    <xf numFmtId="0" fontId="2" fillId="0" borderId="0" xfId="0" applyNumberFormat="1" applyFont="1" applyFill="1" applyBorder="1" applyProtection="1"/>
    <xf numFmtId="0" fontId="2" fillId="0" borderId="4" xfId="0" applyNumberFormat="1" applyFont="1" applyBorder="1" applyAlignment="1" applyProtection="1">
      <alignment horizontal="center" vertical="top" wrapText="1"/>
      <protection locked="0"/>
    </xf>
    <xf numFmtId="0" fontId="2" fillId="0" borderId="4" xfId="0" applyNumberFormat="1" applyFont="1" applyBorder="1" applyAlignment="1" applyProtection="1">
      <alignment vertical="top" wrapText="1"/>
      <protection locked="0"/>
    </xf>
    <xf numFmtId="0" fontId="2" fillId="0" borderId="2" xfId="0" applyNumberFormat="1" applyFont="1" applyBorder="1" applyAlignment="1" applyProtection="1">
      <alignment horizontal="left" vertical="top" wrapText="1"/>
      <protection locked="0"/>
    </xf>
    <xf numFmtId="49" fontId="1" fillId="0" borderId="0" xfId="0" applyNumberFormat="1" applyFont="1" applyBorder="1" applyAlignment="1" applyProtection="1">
      <alignment horizontal="left" wrapText="1"/>
    </xf>
    <xf numFmtId="49" fontId="1" fillId="0" borderId="0" xfId="0" applyNumberFormat="1" applyFont="1" applyBorder="1" applyProtection="1"/>
    <xf numFmtId="49" fontId="2" fillId="0" borderId="0" xfId="0" applyNumberFormat="1" applyFont="1" applyBorder="1" applyAlignment="1" applyProtection="1">
      <alignment horizontal="center"/>
    </xf>
    <xf numFmtId="49" fontId="2" fillId="0" borderId="0" xfId="0" applyNumberFormat="1" applyFont="1" applyFill="1" applyBorder="1" applyAlignment="1" applyProtection="1">
      <alignment horizontal="center"/>
    </xf>
    <xf numFmtId="49" fontId="1" fillId="0" borderId="0" xfId="0" applyNumberFormat="1" applyFont="1" applyBorder="1" applyAlignment="1" applyProtection="1">
      <alignment horizontal="left" vertical="top" wrapText="1"/>
    </xf>
    <xf numFmtId="49" fontId="2" fillId="0" borderId="1" xfId="0" applyNumberFormat="1" applyFont="1" applyBorder="1" applyAlignment="1" applyProtection="1">
      <alignment horizontal="center"/>
      <protection locked="0"/>
    </xf>
    <xf numFmtId="49" fontId="2" fillId="3" borderId="1" xfId="0" applyNumberFormat="1" applyFont="1" applyFill="1" applyBorder="1" applyAlignment="1" applyProtection="1">
      <alignment horizontal="center"/>
    </xf>
    <xf numFmtId="49" fontId="1" fillId="2" borderId="0" xfId="0" applyNumberFormat="1" applyFont="1" applyFill="1" applyBorder="1" applyAlignment="1" applyProtection="1">
      <alignment horizontal="left" wrapText="1"/>
    </xf>
    <xf numFmtId="49" fontId="1" fillId="2" borderId="0" xfId="0" applyNumberFormat="1" applyFont="1" applyFill="1" applyBorder="1" applyProtection="1"/>
    <xf numFmtId="49" fontId="1" fillId="2" borderId="0" xfId="0" applyNumberFormat="1" applyFont="1" applyFill="1" applyBorder="1" applyAlignment="1" applyProtection="1">
      <alignment horizontal="left" vertical="top" wrapText="1"/>
    </xf>
    <xf numFmtId="49" fontId="2" fillId="0" borderId="3" xfId="0" applyNumberFormat="1" applyFont="1" applyBorder="1" applyAlignment="1" applyProtection="1">
      <alignment horizontal="centerContinuous"/>
    </xf>
    <xf numFmtId="49" fontId="2" fillId="2" borderId="3" xfId="0" applyNumberFormat="1" applyFont="1" applyFill="1" applyBorder="1" applyAlignment="1" applyProtection="1">
      <alignment horizontal="left"/>
    </xf>
    <xf numFmtId="49" fontId="2" fillId="0" borderId="4" xfId="0" applyNumberFormat="1" applyFont="1" applyBorder="1" applyAlignment="1" applyProtection="1">
      <alignment horizontal="center" vertical="top"/>
    </xf>
    <xf numFmtId="49" fontId="2" fillId="2" borderId="4" xfId="0" applyNumberFormat="1" applyFont="1" applyFill="1" applyBorder="1" applyAlignment="1" applyProtection="1">
      <alignment horizontal="center" vertical="top"/>
    </xf>
    <xf numFmtId="49" fontId="2" fillId="2" borderId="0" xfId="0" applyNumberFormat="1" applyFont="1" applyFill="1" applyBorder="1" applyAlignment="1" applyProtection="1">
      <alignment horizontal="centerContinuous"/>
    </xf>
    <xf numFmtId="49" fontId="1" fillId="0" borderId="0" xfId="0" applyNumberFormat="1" applyFont="1" applyAlignment="1" applyProtection="1">
      <alignment vertical="top" wrapText="1"/>
    </xf>
    <xf numFmtId="49" fontId="1" fillId="2" borderId="0" xfId="0" applyNumberFormat="1" applyFont="1" applyFill="1" applyAlignment="1" applyProtection="1">
      <alignment vertical="top" wrapText="1"/>
    </xf>
    <xf numFmtId="49" fontId="2" fillId="2" borderId="0" xfId="0" applyNumberFormat="1" applyFont="1" applyFill="1" applyBorder="1" applyAlignment="1" applyProtection="1">
      <alignment horizontal="center" vertical="top"/>
    </xf>
    <xf numFmtId="49" fontId="2" fillId="0" borderId="0" xfId="0" applyNumberFormat="1" applyFont="1" applyAlignment="1" applyProtection="1">
      <alignment horizontal="left" wrapText="1"/>
    </xf>
    <xf numFmtId="49" fontId="2" fillId="2" borderId="0" xfId="0" applyNumberFormat="1" applyFont="1" applyFill="1" applyAlignment="1" applyProtection="1">
      <alignment horizontal="left" wrapText="1"/>
    </xf>
    <xf numFmtId="49" fontId="2" fillId="3" borderId="3" xfId="0" applyNumberFormat="1" applyFont="1" applyFill="1" applyBorder="1" applyAlignment="1" applyProtection="1">
      <alignment horizontal="center" vertical="top"/>
    </xf>
    <xf numFmtId="49" fontId="2" fillId="0" borderId="0" xfId="0" applyNumberFormat="1" applyFont="1" applyBorder="1" applyAlignment="1" applyProtection="1">
      <alignment horizontal="left" wrapText="1"/>
    </xf>
    <xf numFmtId="49" fontId="2" fillId="2" borderId="0" xfId="0" applyNumberFormat="1" applyFont="1" applyFill="1" applyBorder="1" applyAlignment="1" applyProtection="1">
      <alignment horizontal="left" wrapText="1"/>
    </xf>
    <xf numFmtId="49" fontId="2" fillId="0" borderId="0" xfId="0" applyNumberFormat="1" applyFont="1" applyFill="1" applyAlignment="1" applyProtection="1">
      <alignment horizontal="left" wrapText="1"/>
    </xf>
    <xf numFmtId="49" fontId="2" fillId="0" borderId="0" xfId="0" applyNumberFormat="1" applyFont="1" applyAlignment="1" applyProtection="1">
      <alignment vertical="top" wrapText="1"/>
    </xf>
    <xf numFmtId="49" fontId="2" fillId="2" borderId="0" xfId="0" applyNumberFormat="1" applyFont="1" applyFill="1" applyAlignment="1" applyProtection="1">
      <alignment vertical="top" wrapText="1"/>
    </xf>
    <xf numFmtId="49" fontId="2" fillId="0" borderId="1" xfId="0" applyNumberFormat="1" applyFont="1" applyBorder="1" applyAlignment="1" applyProtection="1">
      <alignment horizontal="center" vertical="top"/>
      <protection locked="0"/>
    </xf>
    <xf numFmtId="49" fontId="2" fillId="0" borderId="1" xfId="0" applyNumberFormat="1" applyFont="1" applyBorder="1" applyAlignment="1" applyProtection="1">
      <alignment horizontal="left" wrapText="1"/>
      <protection locked="0"/>
    </xf>
    <xf numFmtId="49" fontId="2" fillId="0" borderId="0" xfId="0" applyNumberFormat="1" applyFont="1" applyAlignment="1" applyProtection="1">
      <alignment horizontal="center"/>
    </xf>
    <xf numFmtId="49" fontId="2" fillId="0" borderId="0" xfId="0" applyNumberFormat="1" applyFont="1" applyAlignment="1" applyProtection="1">
      <alignment horizontal="left"/>
    </xf>
    <xf numFmtId="49" fontId="2" fillId="2" borderId="0" xfId="0" applyNumberFormat="1" applyFont="1" applyFill="1" applyAlignment="1" applyProtection="1">
      <alignment horizontal="left"/>
    </xf>
    <xf numFmtId="49" fontId="2" fillId="2" borderId="0" xfId="0" applyNumberFormat="1" applyFont="1" applyFill="1" applyAlignment="1" applyProtection="1">
      <alignment horizontal="center"/>
    </xf>
    <xf numFmtId="49" fontId="2" fillId="0" borderId="0" xfId="0" applyNumberFormat="1" applyFont="1" applyFill="1" applyBorder="1" applyProtection="1"/>
    <xf numFmtId="49" fontId="2" fillId="2" borderId="0" xfId="0" applyNumberFormat="1" applyFont="1" applyFill="1" applyBorder="1" applyAlignment="1" applyProtection="1">
      <alignment horizontal="left"/>
    </xf>
    <xf numFmtId="49" fontId="2" fillId="0" borderId="5" xfId="0" applyNumberFormat="1" applyFont="1" applyBorder="1" applyAlignment="1" applyProtection="1">
      <alignment horizontal="center"/>
    </xf>
    <xf numFmtId="49" fontId="2" fillId="0" borderId="3" xfId="0" applyNumberFormat="1" applyFont="1" applyBorder="1" applyAlignment="1" applyProtection="1">
      <alignment horizontal="center"/>
    </xf>
    <xf numFmtId="49" fontId="2" fillId="2" borderId="3" xfId="0" applyNumberFormat="1" applyFont="1" applyFill="1" applyBorder="1" applyAlignment="1" applyProtection="1">
      <alignment horizontal="center"/>
    </xf>
    <xf numFmtId="49" fontId="2" fillId="0" borderId="0" xfId="0" applyNumberFormat="1" applyFont="1" applyAlignment="1" applyProtection="1">
      <alignment vertical="top"/>
    </xf>
    <xf numFmtId="49" fontId="2" fillId="0" borderId="4" xfId="0" applyNumberFormat="1" applyFont="1" applyBorder="1" applyAlignment="1" applyProtection="1">
      <alignment horizontal="center"/>
    </xf>
    <xf numFmtId="49" fontId="2" fillId="0" borderId="4" xfId="0" applyNumberFormat="1" applyFont="1" applyBorder="1" applyProtection="1"/>
    <xf numFmtId="49" fontId="2" fillId="2" borderId="0" xfId="0" applyNumberFormat="1" applyFont="1" applyFill="1" applyAlignment="1" applyProtection="1">
      <alignment vertical="top"/>
    </xf>
    <xf numFmtId="49" fontId="2" fillId="2" borderId="4" xfId="0" applyNumberFormat="1" applyFont="1" applyFill="1" applyBorder="1" applyAlignment="1" applyProtection="1">
      <alignment horizontal="center"/>
    </xf>
    <xf numFmtId="49" fontId="2" fillId="0" borderId="0" xfId="0" applyNumberFormat="1" applyFont="1" applyBorder="1" applyAlignment="1" applyProtection="1">
      <alignment horizontal="left"/>
    </xf>
    <xf numFmtId="0" fontId="1" fillId="0" borderId="0" xfId="0" applyFont="1" applyProtection="1"/>
    <xf numFmtId="0" fontId="1" fillId="2" borderId="0" xfId="0" applyFont="1" applyFill="1" applyProtection="1"/>
    <xf numFmtId="0" fontId="2" fillId="2" borderId="0" xfId="0" applyFont="1" applyFill="1" applyProtection="1"/>
    <xf numFmtId="0" fontId="2" fillId="0" borderId="1" xfId="0" applyFont="1" applyBorder="1" applyProtection="1"/>
    <xf numFmtId="0" fontId="2" fillId="2" borderId="1" xfId="0" applyFont="1" applyFill="1" applyBorder="1" applyProtection="1"/>
    <xf numFmtId="0" fontId="4" fillId="0" borderId="3" xfId="0" applyFont="1" applyBorder="1" applyAlignment="1" applyProtection="1">
      <alignment horizontal="center" vertical="top" wrapText="1"/>
    </xf>
    <xf numFmtId="0" fontId="4" fillId="2" borderId="3" xfId="0" applyFont="1" applyFill="1" applyBorder="1" applyAlignment="1" applyProtection="1">
      <alignment horizontal="center" vertical="top" wrapText="1"/>
    </xf>
    <xf numFmtId="0" fontId="2" fillId="2" borderId="6" xfId="0" applyFont="1" applyFill="1" applyBorder="1" applyAlignment="1" applyProtection="1">
      <alignment wrapText="1"/>
    </xf>
    <xf numFmtId="0" fontId="2" fillId="2" borderId="7" xfId="0" applyFont="1" applyFill="1" applyBorder="1" applyProtection="1"/>
    <xf numFmtId="0" fontId="2" fillId="2" borderId="8" xfId="0" applyFont="1" applyFill="1" applyBorder="1" applyProtection="1"/>
    <xf numFmtId="0" fontId="2" fillId="2" borderId="9" xfId="0" applyFont="1" applyFill="1" applyBorder="1" applyAlignment="1" applyProtection="1">
      <alignment wrapText="1"/>
    </xf>
    <xf numFmtId="0" fontId="2" fillId="2" borderId="10" xfId="0" applyFont="1" applyFill="1" applyBorder="1" applyProtection="1"/>
    <xf numFmtId="0" fontId="2" fillId="2" borderId="2" xfId="0" applyFont="1" applyFill="1" applyBorder="1" applyProtection="1"/>
    <xf numFmtId="0" fontId="4" fillId="0" borderId="4" xfId="0" applyFont="1" applyBorder="1" applyAlignment="1" applyProtection="1">
      <alignment vertical="top"/>
    </xf>
    <xf numFmtId="49" fontId="2" fillId="0" borderId="4" xfId="0" applyNumberFormat="1" applyFont="1" applyBorder="1" applyAlignment="1" applyProtection="1">
      <alignment wrapText="1"/>
    </xf>
    <xf numFmtId="0" fontId="4" fillId="2" borderId="4" xfId="0" applyFont="1" applyFill="1" applyBorder="1" applyAlignment="1" applyProtection="1">
      <alignment vertical="top"/>
    </xf>
    <xf numFmtId="0" fontId="9" fillId="3" borderId="2" xfId="0" applyFont="1" applyFill="1" applyBorder="1" applyAlignment="1" applyProtection="1">
      <alignment vertical="top" wrapText="1"/>
    </xf>
    <xf numFmtId="0" fontId="1" fillId="2" borderId="0" xfId="0" applyFont="1" applyFill="1" applyAlignment="1" applyProtection="1">
      <alignment vertical="top"/>
    </xf>
    <xf numFmtId="0" fontId="2" fillId="2" borderId="0" xfId="0" applyFont="1" applyFill="1" applyAlignment="1" applyProtection="1">
      <alignment vertical="top"/>
    </xf>
    <xf numFmtId="0" fontId="5" fillId="0" borderId="4" xfId="0" applyFont="1" applyBorder="1" applyAlignment="1" applyProtection="1">
      <alignment vertical="top"/>
    </xf>
    <xf numFmtId="0" fontId="5" fillId="2" borderId="4" xfId="0" applyFont="1" applyFill="1" applyBorder="1" applyAlignment="1" applyProtection="1">
      <alignment vertical="top"/>
    </xf>
    <xf numFmtId="0" fontId="3" fillId="0" borderId="0" xfId="0" applyFont="1" applyProtection="1"/>
    <xf numFmtId="0" fontId="2" fillId="2" borderId="1" xfId="0" applyFont="1" applyFill="1" applyBorder="1" applyAlignment="1" applyProtection="1">
      <alignment wrapText="1"/>
    </xf>
    <xf numFmtId="0" fontId="6" fillId="0" borderId="1" xfId="0" applyFont="1" applyBorder="1" applyAlignment="1" applyProtection="1">
      <alignment vertical="top"/>
    </xf>
    <xf numFmtId="0" fontId="6" fillId="2" borderId="1" xfId="0" applyFont="1" applyFill="1" applyBorder="1" applyAlignment="1" applyProtection="1">
      <alignment vertical="top"/>
    </xf>
    <xf numFmtId="49" fontId="2" fillId="2" borderId="6" xfId="0" applyNumberFormat="1" applyFont="1" applyFill="1" applyBorder="1" applyAlignment="1" applyProtection="1">
      <alignment wrapText="1"/>
    </xf>
    <xf numFmtId="49" fontId="2" fillId="2" borderId="7" xfId="0" applyNumberFormat="1" applyFont="1" applyFill="1" applyBorder="1" applyProtection="1"/>
    <xf numFmtId="49" fontId="2" fillId="2" borderId="8" xfId="0" applyNumberFormat="1" applyFont="1" applyFill="1" applyBorder="1" applyProtection="1"/>
    <xf numFmtId="49" fontId="2" fillId="2" borderId="9" xfId="0" applyNumberFormat="1" applyFont="1" applyFill="1" applyBorder="1" applyAlignment="1" applyProtection="1">
      <alignment wrapText="1"/>
    </xf>
    <xf numFmtId="49" fontId="2" fillId="2" borderId="10" xfId="0" applyNumberFormat="1" applyFont="1" applyFill="1" applyBorder="1" applyProtection="1"/>
    <xf numFmtId="49" fontId="2" fillId="2" borderId="2" xfId="0" applyNumberFormat="1" applyFont="1" applyFill="1" applyBorder="1" applyProtection="1"/>
    <xf numFmtId="0" fontId="6" fillId="0" borderId="4" xfId="0" applyFont="1" applyBorder="1" applyAlignment="1" applyProtection="1">
      <alignment vertical="top"/>
    </xf>
    <xf numFmtId="0" fontId="6" fillId="2" borderId="4" xfId="0" applyFont="1" applyFill="1" applyBorder="1" applyAlignment="1" applyProtection="1">
      <alignment vertical="top"/>
    </xf>
    <xf numFmtId="0" fontId="4" fillId="0" borderId="0" xfId="0" applyFont="1" applyProtection="1"/>
    <xf numFmtId="49" fontId="2" fillId="0" borderId="4" xfId="0" applyNumberFormat="1" applyFont="1" applyBorder="1" applyAlignment="1" applyProtection="1">
      <alignment wrapText="1"/>
      <protection locked="0"/>
    </xf>
    <xf numFmtId="0" fontId="10" fillId="0" borderId="0" xfId="0" applyFont="1" applyFill="1" applyProtection="1"/>
    <xf numFmtId="49" fontId="2" fillId="0" borderId="1" xfId="0" applyNumberFormat="1" applyFont="1" applyBorder="1" applyAlignment="1" applyProtection="1">
      <alignment wrapText="1"/>
    </xf>
    <xf numFmtId="0" fontId="6" fillId="0" borderId="3" xfId="0" applyFont="1" applyBorder="1" applyAlignment="1" applyProtection="1">
      <alignment vertical="top"/>
    </xf>
    <xf numFmtId="0" fontId="6" fillId="2" borderId="3" xfId="0" applyFont="1" applyFill="1" applyBorder="1" applyAlignment="1" applyProtection="1">
      <alignment vertical="top"/>
    </xf>
    <xf numFmtId="0" fontId="6" fillId="0" borderId="6" xfId="0" applyFont="1" applyBorder="1" applyAlignment="1" applyProtection="1">
      <alignment vertical="top"/>
    </xf>
    <xf numFmtId="0" fontId="6" fillId="2" borderId="6" xfId="0" applyFont="1" applyFill="1" applyBorder="1" applyAlignment="1" applyProtection="1">
      <alignment vertical="top"/>
    </xf>
    <xf numFmtId="0" fontId="1" fillId="0" borderId="9" xfId="0" applyFont="1" applyBorder="1" applyProtection="1"/>
    <xf numFmtId="49" fontId="2" fillId="2" borderId="9" xfId="0" applyNumberFormat="1" applyFont="1" applyFill="1" applyBorder="1" applyProtection="1"/>
    <xf numFmtId="0" fontId="1" fillId="2" borderId="9" xfId="0" applyFont="1" applyFill="1" applyBorder="1" applyProtection="1"/>
    <xf numFmtId="0" fontId="2" fillId="2" borderId="9" xfId="0" applyFont="1" applyFill="1" applyBorder="1" applyProtection="1"/>
    <xf numFmtId="0" fontId="2" fillId="0" borderId="4" xfId="0" applyFont="1" applyBorder="1" applyProtection="1"/>
    <xf numFmtId="0" fontId="2" fillId="2" borderId="4" xfId="0" applyFont="1" applyFill="1" applyBorder="1" applyProtection="1"/>
    <xf numFmtId="0" fontId="1" fillId="0" borderId="1" xfId="0" applyFont="1" applyBorder="1" applyProtection="1"/>
    <xf numFmtId="0" fontId="1" fillId="2" borderId="1" xfId="0" applyFont="1" applyFill="1" applyBorder="1" applyProtection="1"/>
    <xf numFmtId="0" fontId="7" fillId="0" borderId="1" xfId="0" applyFont="1" applyBorder="1" applyProtection="1"/>
    <xf numFmtId="0" fontId="7" fillId="2" borderId="1" xfId="0" applyFont="1" applyFill="1" applyBorder="1" applyProtection="1"/>
    <xf numFmtId="49" fontId="2" fillId="0" borderId="1" xfId="0" applyNumberFormat="1" applyFont="1" applyBorder="1" applyAlignment="1" applyProtection="1">
      <alignment wrapText="1"/>
      <protection locked="0"/>
    </xf>
    <xf numFmtId="0" fontId="2" fillId="0" borderId="6" xfId="0" applyFont="1" applyBorder="1" applyProtection="1"/>
    <xf numFmtId="49" fontId="2" fillId="2" borderId="6" xfId="0" applyNumberFormat="1" applyFont="1" applyFill="1" applyBorder="1" applyProtection="1"/>
    <xf numFmtId="0" fontId="2" fillId="2" borderId="6" xfId="0" applyFont="1" applyFill="1" applyBorder="1" applyProtection="1"/>
    <xf numFmtId="49" fontId="2" fillId="0" borderId="0" xfId="0" applyNumberFormat="1" applyFont="1" applyBorder="1" applyAlignment="1" applyProtection="1">
      <alignment wrapText="1"/>
    </xf>
    <xf numFmtId="0" fontId="1" fillId="0" borderId="0" xfId="0" applyNumberFormat="1" applyFont="1" applyProtection="1"/>
    <xf numFmtId="0" fontId="2" fillId="0" borderId="0" xfId="0" applyNumberFormat="1" applyFont="1" applyProtection="1"/>
    <xf numFmtId="0" fontId="2" fillId="0" borderId="0" xfId="0" applyNumberFormat="1" applyFont="1" applyAlignment="1" applyProtection="1">
      <alignment horizontal="center"/>
    </xf>
    <xf numFmtId="0" fontId="2" fillId="0" borderId="0" xfId="0" applyNumberFormat="1" applyFont="1" applyFill="1" applyProtection="1"/>
    <xf numFmtId="0" fontId="1" fillId="2" borderId="0" xfId="0" applyNumberFormat="1" applyFont="1" applyFill="1" applyProtection="1"/>
    <xf numFmtId="0" fontId="2" fillId="2" borderId="0" xfId="0" applyNumberFormat="1" applyFont="1" applyFill="1" applyProtection="1"/>
    <xf numFmtId="0" fontId="1" fillId="0" borderId="0" xfId="0" applyNumberFormat="1" applyFont="1" applyAlignment="1" applyProtection="1">
      <alignment horizontal="left"/>
    </xf>
    <xf numFmtId="0" fontId="2" fillId="0" borderId="0" xfId="0" applyNumberFormat="1" applyFont="1" applyAlignment="1" applyProtection="1">
      <alignment vertical="top" wrapText="1"/>
    </xf>
    <xf numFmtId="0" fontId="2" fillId="0" borderId="0" xfId="0" applyNumberFormat="1" applyFont="1" applyAlignment="1" applyProtection="1">
      <alignment horizontal="center" vertical="top" wrapText="1"/>
    </xf>
    <xf numFmtId="0" fontId="1" fillId="2" borderId="0" xfId="0" applyNumberFormat="1" applyFont="1" applyFill="1" applyAlignment="1" applyProtection="1">
      <alignment horizontal="left"/>
    </xf>
    <xf numFmtId="0" fontId="2" fillId="2" borderId="0" xfId="0" applyNumberFormat="1" applyFont="1" applyFill="1" applyAlignment="1" applyProtection="1">
      <alignment vertical="top" wrapText="1"/>
    </xf>
    <xf numFmtId="0" fontId="2" fillId="0" borderId="1" xfId="0" applyNumberFormat="1" applyFont="1" applyBorder="1" applyAlignment="1" applyProtection="1">
      <alignment horizontal="center" vertical="top" wrapText="1"/>
    </xf>
    <xf numFmtId="0" fontId="2" fillId="0" borderId="11" xfId="0" applyNumberFormat="1" applyFont="1" applyBorder="1" applyAlignment="1" applyProtection="1">
      <alignment horizontal="center" vertical="top" wrapText="1"/>
    </xf>
    <xf numFmtId="0" fontId="2" fillId="0" borderId="1" xfId="0" applyNumberFormat="1" applyFont="1" applyBorder="1" applyAlignment="1" applyProtection="1">
      <alignment horizontal="center" vertical="top"/>
    </xf>
    <xf numFmtId="0" fontId="2" fillId="2" borderId="1" xfId="0" applyNumberFormat="1" applyFont="1" applyFill="1" applyBorder="1" applyAlignment="1" applyProtection="1">
      <alignment horizontal="center" vertical="top" wrapText="1"/>
    </xf>
    <xf numFmtId="0" fontId="2" fillId="2" borderId="11" xfId="0" applyNumberFormat="1" applyFont="1" applyFill="1" applyBorder="1" applyAlignment="1" applyProtection="1">
      <alignment horizontal="center" vertical="top" wrapText="1"/>
    </xf>
    <xf numFmtId="0" fontId="2" fillId="2" borderId="1" xfId="0" applyNumberFormat="1" applyFont="1" applyFill="1" applyBorder="1" applyAlignment="1" applyProtection="1">
      <alignment horizontal="center" vertical="top"/>
    </xf>
    <xf numFmtId="0" fontId="2" fillId="0" borderId="4" xfId="0" applyNumberFormat="1" applyFont="1" applyBorder="1" applyAlignment="1" applyProtection="1">
      <alignment horizontal="center" vertical="top" wrapText="1"/>
    </xf>
    <xf numFmtId="0" fontId="2" fillId="0" borderId="2" xfId="0" applyNumberFormat="1" applyFont="1" applyBorder="1" applyAlignment="1" applyProtection="1">
      <alignment horizontal="center" vertical="top" wrapText="1"/>
    </xf>
    <xf numFmtId="0" fontId="2" fillId="2" borderId="4" xfId="0" applyNumberFormat="1" applyFont="1" applyFill="1" applyBorder="1" applyAlignment="1" applyProtection="1">
      <alignment horizontal="center" vertical="top" wrapText="1"/>
    </xf>
    <xf numFmtId="0" fontId="2" fillId="2" borderId="2" xfId="0" applyNumberFormat="1" applyFont="1" applyFill="1" applyBorder="1" applyAlignment="1" applyProtection="1">
      <alignment horizontal="center" vertical="top" wrapText="1"/>
    </xf>
    <xf numFmtId="0" fontId="2" fillId="2" borderId="0" xfId="0" applyNumberFormat="1" applyFont="1" applyFill="1" applyBorder="1" applyAlignment="1" applyProtection="1">
      <alignment horizontal="center" vertical="top" wrapText="1"/>
    </xf>
    <xf numFmtId="0" fontId="1" fillId="2" borderId="0" xfId="0" applyNumberFormat="1" applyFont="1" applyFill="1" applyAlignment="1" applyProtection="1"/>
    <xf numFmtId="0" fontId="2" fillId="2" borderId="0" xfId="0" applyNumberFormat="1" applyFont="1" applyFill="1" applyAlignment="1" applyProtection="1">
      <alignment vertical="top"/>
    </xf>
    <xf numFmtId="0" fontId="2" fillId="0" borderId="0" xfId="0" applyNumberFormat="1" applyFont="1" applyAlignment="1" applyProtection="1">
      <alignment vertical="top"/>
    </xf>
    <xf numFmtId="0" fontId="2" fillId="3" borderId="2" xfId="0" applyNumberFormat="1" applyFont="1" applyFill="1" applyBorder="1" applyAlignment="1" applyProtection="1">
      <alignment horizontal="left" vertical="top" wrapText="1"/>
    </xf>
    <xf numFmtId="0" fontId="2" fillId="3" borderId="2" xfId="0" applyNumberFormat="1" applyFont="1" applyFill="1" applyBorder="1" applyAlignment="1" applyProtection="1">
      <alignment vertical="top" wrapText="1"/>
    </xf>
    <xf numFmtId="0" fontId="2" fillId="3" borderId="2" xfId="0" quotePrefix="1" applyNumberFormat="1" applyFont="1" applyFill="1" applyBorder="1" applyAlignment="1" applyProtection="1">
      <alignment vertical="top" wrapText="1"/>
    </xf>
    <xf numFmtId="0" fontId="1" fillId="2" borderId="0" xfId="0" applyNumberFormat="1" applyFont="1" applyFill="1" applyAlignment="1" applyProtection="1">
      <alignment vertical="top"/>
    </xf>
    <xf numFmtId="0" fontId="2" fillId="0" borderId="0" xfId="0" applyNumberFormat="1" applyFont="1" applyFill="1" applyAlignment="1" applyProtection="1">
      <alignment vertical="top"/>
    </xf>
    <xf numFmtId="0" fontId="2" fillId="2" borderId="4" xfId="0" applyNumberFormat="1" applyFont="1" applyFill="1" applyBorder="1" applyAlignment="1" applyProtection="1">
      <alignment vertical="top" wrapText="1"/>
    </xf>
    <xf numFmtId="0" fontId="2" fillId="2" borderId="2" xfId="0" applyNumberFormat="1" applyFont="1" applyFill="1" applyBorder="1" applyAlignment="1" applyProtection="1">
      <alignment vertical="top" wrapText="1"/>
    </xf>
    <xf numFmtId="0" fontId="1" fillId="0" borderId="2" xfId="0" applyNumberFormat="1" applyFont="1" applyBorder="1" applyAlignment="1" applyProtection="1">
      <alignment horizontal="center" vertical="top" wrapText="1"/>
    </xf>
    <xf numFmtId="0" fontId="2" fillId="4" borderId="2" xfId="0" applyNumberFormat="1" applyFont="1" applyFill="1" applyBorder="1" applyAlignment="1" applyProtection="1">
      <alignment vertical="top" wrapText="1"/>
    </xf>
    <xf numFmtId="0" fontId="1" fillId="2" borderId="2" xfId="0" applyNumberFormat="1" applyFont="1" applyFill="1" applyBorder="1" applyAlignment="1" applyProtection="1">
      <alignment horizontal="center" vertical="top" wrapText="1"/>
    </xf>
    <xf numFmtId="0" fontId="2" fillId="0" borderId="0" xfId="0" quotePrefix="1" applyNumberFormat="1" applyFont="1" applyFill="1" applyProtection="1"/>
    <xf numFmtId="0" fontId="4" fillId="0" borderId="0" xfId="0" applyNumberFormat="1" applyFont="1" applyProtection="1"/>
    <xf numFmtId="0" fontId="2" fillId="0" borderId="0" xfId="0" applyNumberFormat="1" applyFont="1" applyFill="1" applyBorder="1" applyAlignment="1" applyProtection="1">
      <alignment vertical="top" wrapText="1"/>
    </xf>
    <xf numFmtId="0" fontId="5" fillId="0" borderId="0" xfId="0" applyNumberFormat="1" applyFont="1" applyProtection="1"/>
    <xf numFmtId="0" fontId="1" fillId="0" borderId="0" xfId="0" applyNumberFormat="1" applyFont="1" applyAlignment="1" applyProtection="1">
      <alignment horizontal="center"/>
    </xf>
    <xf numFmtId="49" fontId="2" fillId="4" borderId="2" xfId="0" applyNumberFormat="1" applyFont="1" applyFill="1" applyBorder="1" applyAlignment="1" applyProtection="1">
      <alignment vertical="top" wrapText="1"/>
    </xf>
    <xf numFmtId="0" fontId="2" fillId="0" borderId="2" xfId="0" applyNumberFormat="1" applyFont="1" applyFill="1" applyBorder="1" applyAlignment="1" applyProtection="1">
      <alignment horizontal="center" vertical="top" wrapText="1"/>
    </xf>
    <xf numFmtId="0" fontId="2" fillId="3" borderId="2" xfId="0" applyNumberFormat="1" applyFont="1" applyFill="1" applyBorder="1" applyAlignment="1" applyProtection="1">
      <alignment horizontal="left" vertical="top"/>
    </xf>
    <xf numFmtId="0" fontId="2" fillId="0" borderId="0" xfId="0" applyNumberFormat="1" applyFont="1" applyBorder="1" applyProtection="1"/>
    <xf numFmtId="0" fontId="2" fillId="5" borderId="0" xfId="0" applyNumberFormat="1" applyFont="1" applyFill="1" applyBorder="1" applyAlignment="1" applyProtection="1">
      <alignment vertical="top" wrapText="1"/>
    </xf>
    <xf numFmtId="0" fontId="2" fillId="4" borderId="4" xfId="0" applyNumberFormat="1" applyFont="1" applyFill="1" applyBorder="1" applyAlignment="1" applyProtection="1">
      <alignment vertical="top" wrapText="1"/>
    </xf>
    <xf numFmtId="0" fontId="0" fillId="0" borderId="1" xfId="0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10" fillId="0" borderId="1" xfId="0" applyFont="1" applyFill="1" applyBorder="1" applyProtection="1">
      <protection locked="0"/>
    </xf>
    <xf numFmtId="0" fontId="10" fillId="0" borderId="1" xfId="0" applyFont="1" applyFill="1" applyBorder="1" applyAlignment="1" applyProtection="1">
      <alignment horizontal="center"/>
      <protection locked="0"/>
    </xf>
    <xf numFmtId="175" fontId="0" fillId="0" borderId="1" xfId="0" applyNumberFormat="1" applyBorder="1" applyAlignment="1" applyProtection="1">
      <alignment horizontal="center"/>
      <protection locked="0"/>
    </xf>
    <xf numFmtId="49" fontId="2" fillId="0" borderId="12" xfId="0" applyNumberFormat="1" applyFont="1" applyBorder="1" applyAlignment="1" applyProtection="1">
      <alignment horizontal="center"/>
    </xf>
    <xf numFmtId="49" fontId="2" fillId="0" borderId="11" xfId="0" applyNumberFormat="1" applyFont="1" applyBorder="1" applyAlignment="1" applyProtection="1">
      <alignment horizontal="center"/>
    </xf>
    <xf numFmtId="49" fontId="2" fillId="2" borderId="12" xfId="0" applyNumberFormat="1" applyFont="1" applyFill="1" applyBorder="1" applyAlignment="1" applyProtection="1">
      <alignment horizontal="center"/>
    </xf>
    <xf numFmtId="49" fontId="2" fillId="2" borderId="11" xfId="0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5" fillId="2" borderId="6" xfId="0" applyFont="1" applyFill="1" applyBorder="1" applyProtection="1"/>
    <xf numFmtId="0" fontId="5" fillId="2" borderId="13" xfId="0" applyFont="1" applyFill="1" applyBorder="1" applyProtection="1"/>
    <xf numFmtId="0" fontId="5" fillId="2" borderId="14" xfId="0" applyFont="1" applyFill="1" applyBorder="1" applyProtection="1"/>
    <xf numFmtId="0" fontId="2" fillId="0" borderId="1" xfId="0" applyFont="1" applyBorder="1" applyAlignment="1" applyProtection="1">
      <alignment horizontal="center"/>
    </xf>
    <xf numFmtId="0" fontId="5" fillId="0" borderId="6" xfId="0" applyFont="1" applyBorder="1" applyProtection="1"/>
    <xf numFmtId="0" fontId="5" fillId="0" borderId="13" xfId="0" applyFont="1" applyBorder="1" applyProtection="1"/>
    <xf numFmtId="0" fontId="5" fillId="0" borderId="14" xfId="0" applyFont="1" applyBorder="1" applyProtection="1"/>
    <xf numFmtId="49" fontId="2" fillId="2" borderId="7" xfId="0" applyNumberFormat="1" applyFont="1" applyFill="1" applyBorder="1" applyAlignment="1" applyProtection="1">
      <alignment horizontal="center" vertical="top" wrapText="1"/>
    </xf>
    <xf numFmtId="49" fontId="2" fillId="2" borderId="10" xfId="0" applyNumberFormat="1" applyFont="1" applyFill="1" applyBorder="1" applyAlignment="1" applyProtection="1">
      <alignment horizontal="center" vertical="top" wrapText="1"/>
    </xf>
    <xf numFmtId="49" fontId="2" fillId="2" borderId="8" xfId="0" applyNumberFormat="1" applyFont="1" applyFill="1" applyBorder="1" applyAlignment="1" applyProtection="1">
      <alignment horizontal="center" vertical="top" wrapText="1"/>
    </xf>
    <xf numFmtId="49" fontId="2" fillId="2" borderId="2" xfId="0" applyNumberFormat="1" applyFont="1" applyFill="1" applyBorder="1" applyAlignment="1" applyProtection="1">
      <alignment horizontal="center" vertical="top" wrapText="1"/>
    </xf>
    <xf numFmtId="0" fontId="2" fillId="2" borderId="7" xfId="0" applyFont="1" applyFill="1" applyBorder="1" applyAlignment="1" applyProtection="1">
      <alignment horizontal="center" vertical="top" wrapText="1"/>
    </xf>
    <xf numFmtId="0" fontId="2" fillId="2" borderId="10" xfId="0" applyFont="1" applyFill="1" applyBorder="1" applyAlignment="1" applyProtection="1">
      <alignment horizontal="center" vertical="top" wrapText="1"/>
    </xf>
    <xf numFmtId="0" fontId="2" fillId="2" borderId="8" xfId="0" applyFont="1" applyFill="1" applyBorder="1" applyAlignment="1" applyProtection="1">
      <alignment horizontal="center" vertical="top" wrapText="1"/>
    </xf>
    <xf numFmtId="0" fontId="2" fillId="2" borderId="2" xfId="0" applyFont="1" applyFill="1" applyBorder="1" applyAlignment="1" applyProtection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617220</xdr:colOff>
      <xdr:row>23</xdr:row>
      <xdr:rowOff>45720</xdr:rowOff>
    </xdr:from>
    <xdr:to>
      <xdr:col>15</xdr:col>
      <xdr:colOff>68580</xdr:colOff>
      <xdr:row>32</xdr:row>
      <xdr:rowOff>68580</xdr:rowOff>
    </xdr:to>
    <xdr:sp macro="" textlink="">
      <xdr:nvSpPr>
        <xdr:cNvPr id="2049" name="Text Box 1">
          <a:extLst>
            <a:ext uri="{FF2B5EF4-FFF2-40B4-BE49-F238E27FC236}">
              <a16:creationId xmlns:a16="http://schemas.microsoft.com/office/drawing/2014/main" id="{4683BD5E-1347-F0FB-E068-15CC6D0E0E75}"/>
            </a:ext>
          </a:extLst>
        </xdr:cNvPr>
        <xdr:cNvSpPr txBox="1">
          <a:spLocks noChangeArrowheads="1"/>
        </xdr:cNvSpPr>
      </xdr:nvSpPr>
      <xdr:spPr bwMode="auto">
        <a:xfrm>
          <a:off x="16207740" y="5059680"/>
          <a:ext cx="7101840" cy="1737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FF0000"/>
              </a:solidFill>
              <a:latin typeface="Arial"/>
              <a:cs typeface="Arial"/>
            </a:rPr>
            <a:t>WARNING:</a:t>
          </a:r>
        </a:p>
        <a:p>
          <a:pPr algn="l" rtl="0">
            <a:defRPr sz="1000"/>
          </a:pPr>
          <a:endParaRPr lang="en-US" sz="1200" b="0" i="0" u="none" strike="noStrike" baseline="0">
            <a:solidFill>
              <a:srgbClr val="FF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FF0000"/>
              </a:solidFill>
              <a:latin typeface="Arial"/>
              <a:cs typeface="Arial"/>
            </a:rPr>
            <a:t>The checks on the "White-" and "Black-Totals"  apply only if all 3 subcategories are completed in each case.   Where all subcategories have not been completed, further checks will be applied upon loading. </a:t>
          </a:r>
        </a:p>
        <a:p>
          <a:pPr algn="l" rtl="0">
            <a:defRPr sz="1000"/>
          </a:pPr>
          <a:endParaRPr lang="en-US" sz="1200" b="0" i="0" u="none" strike="noStrike" baseline="0">
            <a:solidFill>
              <a:srgbClr val="FF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FF0000"/>
              </a:solidFill>
              <a:latin typeface="Arial"/>
              <a:cs typeface="Arial"/>
            </a:rPr>
            <a:t>If you have not completed all the subcategories and your return shows an error in this respect please disregard it.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24</xdr:row>
      <xdr:rowOff>83820</xdr:rowOff>
    </xdr:from>
    <xdr:to>
      <xdr:col>14</xdr:col>
      <xdr:colOff>7040880</xdr:colOff>
      <xdr:row>32</xdr:row>
      <xdr:rowOff>152400</xdr:rowOff>
    </xdr:to>
    <xdr:sp macro="" textlink="">
      <xdr:nvSpPr>
        <xdr:cNvPr id="3073" name="Text Box 1">
          <a:extLst>
            <a:ext uri="{FF2B5EF4-FFF2-40B4-BE49-F238E27FC236}">
              <a16:creationId xmlns:a16="http://schemas.microsoft.com/office/drawing/2014/main" id="{582CED49-C759-19FA-9865-0F60BB5D004C}"/>
            </a:ext>
          </a:extLst>
        </xdr:cNvPr>
        <xdr:cNvSpPr txBox="1">
          <a:spLocks noChangeArrowheads="1"/>
        </xdr:cNvSpPr>
      </xdr:nvSpPr>
      <xdr:spPr bwMode="auto">
        <a:xfrm>
          <a:off x="16184880" y="5288280"/>
          <a:ext cx="7429500" cy="1600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n-US" sz="1200" b="1" i="0" u="none" strike="noStrike" baseline="0">
              <a:solidFill>
                <a:srgbClr val="FF0000"/>
              </a:solidFill>
              <a:latin typeface="Arial"/>
              <a:cs typeface="Arial"/>
            </a:rPr>
            <a:t>WARNING:</a:t>
          </a:r>
          <a:endParaRPr lang="en-US" sz="1200" b="0" i="0" u="none" strike="noStrike" baseline="0">
            <a:solidFill>
              <a:srgbClr val="FF0000"/>
            </a:solidFill>
            <a:latin typeface="Arial"/>
            <a:cs typeface="Arial"/>
          </a:endParaRPr>
        </a:p>
        <a:p>
          <a:pPr algn="l" rtl="0">
            <a:lnSpc>
              <a:spcPts val="1300"/>
            </a:lnSpc>
            <a:defRPr sz="1000"/>
          </a:pPr>
          <a:endParaRPr lang="en-US" sz="1200" b="0" i="0" u="none" strike="noStrike" baseline="0">
            <a:solidFill>
              <a:srgbClr val="FF0000"/>
            </a:solidFill>
            <a:latin typeface="Arial"/>
            <a:cs typeface="Arial"/>
          </a:endParaRPr>
        </a:p>
        <a:p>
          <a:pPr algn="l" rtl="0">
            <a:lnSpc>
              <a:spcPts val="1300"/>
            </a:lnSpc>
            <a:defRPr sz="1000"/>
          </a:pPr>
          <a:r>
            <a:rPr lang="en-US" sz="1200" b="0" i="0" u="none" strike="noStrike" baseline="0">
              <a:solidFill>
                <a:srgbClr val="FF0000"/>
              </a:solidFill>
              <a:latin typeface="Arial"/>
              <a:cs typeface="Arial"/>
            </a:rPr>
            <a:t>The checks on the "White-" and "Black-Totals"  apply only if all 3 subcategories are completed in each case.   Where all subcategories have not been completed, further checks will be applied upon loading. </a:t>
          </a:r>
        </a:p>
        <a:p>
          <a:pPr algn="l" rtl="0">
            <a:lnSpc>
              <a:spcPts val="1300"/>
            </a:lnSpc>
            <a:defRPr sz="1000"/>
          </a:pPr>
          <a:endParaRPr lang="en-US" sz="1200" b="0" i="0" u="none" strike="noStrike" baseline="0">
            <a:solidFill>
              <a:srgbClr val="FF0000"/>
            </a:solidFill>
            <a:latin typeface="Arial"/>
            <a:cs typeface="Arial"/>
          </a:endParaRPr>
        </a:p>
        <a:p>
          <a:pPr algn="l" rtl="0">
            <a:lnSpc>
              <a:spcPts val="1200"/>
            </a:lnSpc>
            <a:defRPr sz="1000"/>
          </a:pPr>
          <a:r>
            <a:rPr lang="en-US" sz="1200" b="0" i="0" u="none" strike="noStrike" baseline="0">
              <a:solidFill>
                <a:srgbClr val="FF0000"/>
              </a:solidFill>
              <a:latin typeface="Arial"/>
              <a:cs typeface="Arial"/>
            </a:rPr>
            <a:t>If you have not completed all the subcategories and your return shows an error in this respect please disregard it.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</xdr:colOff>
      <xdr:row>24</xdr:row>
      <xdr:rowOff>83820</xdr:rowOff>
    </xdr:from>
    <xdr:to>
      <xdr:col>15</xdr:col>
      <xdr:colOff>38100</xdr:colOff>
      <xdr:row>32</xdr:row>
      <xdr:rowOff>160020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D287C621-D917-E412-0D34-2072F60E9F90}"/>
            </a:ext>
          </a:extLst>
        </xdr:cNvPr>
        <xdr:cNvSpPr txBox="1">
          <a:spLocks noChangeArrowheads="1"/>
        </xdr:cNvSpPr>
      </xdr:nvSpPr>
      <xdr:spPr bwMode="auto">
        <a:xfrm>
          <a:off x="16162020" y="5295900"/>
          <a:ext cx="6484620" cy="1607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FF0000"/>
              </a:solidFill>
              <a:latin typeface="Arial"/>
              <a:cs typeface="Arial"/>
            </a:rPr>
            <a:t>WARNING:</a:t>
          </a:r>
          <a:endParaRPr lang="en-US" sz="1200" b="0" i="0" u="none" strike="noStrike" baseline="0">
            <a:solidFill>
              <a:srgbClr val="FF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0" i="0" u="none" strike="noStrike" baseline="0">
            <a:solidFill>
              <a:srgbClr val="FF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FF0000"/>
              </a:solidFill>
              <a:latin typeface="Arial"/>
              <a:cs typeface="Arial"/>
            </a:rPr>
            <a:t>The checks on the "White-" and "Black-Totals"  apply only if all 3 subcategories are completed in each case.   Where all subcategories have not been completed, further checks will be applied upon loading. </a:t>
          </a:r>
        </a:p>
        <a:p>
          <a:pPr algn="l" rtl="0">
            <a:defRPr sz="1000"/>
          </a:pPr>
          <a:endParaRPr lang="en-US" sz="1200" b="0" i="0" u="none" strike="noStrike" baseline="0">
            <a:solidFill>
              <a:srgbClr val="FF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FF0000"/>
              </a:solidFill>
              <a:latin typeface="Arial"/>
              <a:cs typeface="Arial"/>
            </a:rPr>
            <a:t>If you have not completed all the subcategories and your return shows an error in this respect please disregard it.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38"/>
  <sheetViews>
    <sheetView showGridLines="0" zoomScale="75" zoomScaleNormal="50" workbookViewId="0">
      <selection activeCell="B18" sqref="B18"/>
    </sheetView>
  </sheetViews>
  <sheetFormatPr defaultColWidth="9.109375" defaultRowHeight="15" x14ac:dyDescent="0.25"/>
  <cols>
    <col min="1" max="1" width="39" style="10" customWidth="1"/>
    <col min="2" max="3" width="12.5546875" style="10" bestFit="1" customWidth="1"/>
    <col min="4" max="4" width="4.109375" style="10" customWidth="1"/>
    <col min="5" max="5" width="6" style="10" bestFit="1" customWidth="1"/>
    <col min="6" max="6" width="37.88671875" style="10" bestFit="1" customWidth="1"/>
    <col min="7" max="8" width="12.5546875" style="10" bestFit="1" customWidth="1"/>
    <col min="9" max="9" width="4.88671875" style="10" customWidth="1"/>
    <col min="10" max="10" width="8.109375" style="10" customWidth="1"/>
    <col min="11" max="11" width="37.88671875" style="10" bestFit="1" customWidth="1"/>
    <col min="12" max="12" width="5.33203125" style="1" customWidth="1"/>
    <col min="13" max="16384" width="9.109375" style="1"/>
  </cols>
  <sheetData>
    <row r="1" spans="1:17" ht="15.6" x14ac:dyDescent="0.3">
      <c r="A1" s="9" t="s">
        <v>187</v>
      </c>
    </row>
    <row r="2" spans="1:17" ht="15.6" x14ac:dyDescent="0.3">
      <c r="A2" s="9" t="s">
        <v>188</v>
      </c>
    </row>
    <row r="3" spans="1:17" x14ac:dyDescent="0.25">
      <c r="F3" s="11"/>
      <c r="G3" s="11"/>
      <c r="H3" s="11"/>
      <c r="I3" s="11"/>
      <c r="J3" s="11"/>
      <c r="K3" s="11"/>
    </row>
    <row r="4" spans="1:17" ht="15.6" x14ac:dyDescent="0.3">
      <c r="A4" s="9" t="s">
        <v>82</v>
      </c>
      <c r="F4" s="12" t="s">
        <v>29</v>
      </c>
      <c r="G4" s="11"/>
      <c r="H4" s="11"/>
      <c r="I4" s="11"/>
      <c r="J4" s="11"/>
      <c r="K4" s="11"/>
      <c r="L4" s="2"/>
      <c r="M4" s="2"/>
      <c r="N4" s="2"/>
      <c r="O4" s="2"/>
      <c r="P4" s="2"/>
      <c r="Q4" s="2"/>
    </row>
    <row r="5" spans="1:17" ht="15.6" x14ac:dyDescent="0.3">
      <c r="A5" s="9"/>
      <c r="D5" s="13"/>
      <c r="F5" s="12"/>
      <c r="G5" s="11"/>
      <c r="H5" s="11"/>
      <c r="I5" s="11"/>
      <c r="J5" s="11"/>
      <c r="K5" s="11"/>
      <c r="L5" s="2"/>
      <c r="M5" s="2"/>
      <c r="N5" s="2"/>
      <c r="O5" s="2"/>
      <c r="P5" s="2"/>
      <c r="Q5" s="2"/>
    </row>
    <row r="6" spans="1:17" ht="15.6" x14ac:dyDescent="0.3">
      <c r="A6" s="9" t="s">
        <v>81</v>
      </c>
      <c r="F6" s="12" t="s">
        <v>81</v>
      </c>
      <c r="G6" s="11"/>
      <c r="H6" s="11"/>
      <c r="I6" s="11"/>
      <c r="J6" s="11"/>
      <c r="K6" s="11"/>
      <c r="L6" s="2"/>
      <c r="M6" s="2"/>
      <c r="N6" s="2"/>
      <c r="O6" s="2"/>
      <c r="P6" s="2"/>
      <c r="Q6" s="2"/>
    </row>
    <row r="7" spans="1:17" x14ac:dyDescent="0.25">
      <c r="F7" s="11"/>
      <c r="G7" s="11"/>
      <c r="H7" s="11"/>
      <c r="I7" s="11"/>
      <c r="J7" s="11"/>
      <c r="K7" s="11"/>
      <c r="L7" s="2"/>
      <c r="M7" s="2"/>
      <c r="N7" s="2"/>
      <c r="O7" s="2"/>
      <c r="P7" s="2"/>
      <c r="Q7" s="2"/>
    </row>
    <row r="8" spans="1:17" ht="20.25" customHeight="1" x14ac:dyDescent="0.3">
      <c r="B8" s="181" t="s">
        <v>0</v>
      </c>
      <c r="C8" s="182"/>
      <c r="F8" s="11"/>
      <c r="G8" s="183" t="s">
        <v>0</v>
      </c>
      <c r="H8" s="184"/>
      <c r="I8" s="14"/>
      <c r="J8" s="11"/>
      <c r="K8" s="11"/>
      <c r="L8" s="3"/>
      <c r="M8" s="2"/>
      <c r="N8" s="2"/>
      <c r="O8" s="2"/>
      <c r="P8" s="2"/>
      <c r="Q8" s="2"/>
    </row>
    <row r="9" spans="1:17" ht="9" hidden="1" customHeight="1" x14ac:dyDescent="0.3">
      <c r="A9" s="9"/>
      <c r="B9" s="15" t="s">
        <v>1</v>
      </c>
      <c r="C9" s="15" t="s">
        <v>2</v>
      </c>
      <c r="F9" s="12"/>
      <c r="G9" s="16" t="s">
        <v>1</v>
      </c>
      <c r="H9" s="16" t="s">
        <v>2</v>
      </c>
      <c r="I9" s="17"/>
      <c r="J9" s="11"/>
      <c r="K9" s="11"/>
      <c r="L9" s="2"/>
      <c r="M9" s="2"/>
      <c r="N9" s="2"/>
      <c r="O9" s="2"/>
      <c r="P9" s="2"/>
      <c r="Q9" s="2"/>
    </row>
    <row r="10" spans="1:17" ht="18.75" customHeight="1" x14ac:dyDescent="0.3">
      <c r="A10" s="9"/>
      <c r="B10" s="19" t="s">
        <v>76</v>
      </c>
      <c r="C10" s="19" t="s">
        <v>33</v>
      </c>
      <c r="F10" s="12"/>
      <c r="G10" s="18" t="s">
        <v>76</v>
      </c>
      <c r="H10" s="18" t="s">
        <v>33</v>
      </c>
      <c r="I10" s="17"/>
      <c r="J10" s="12" t="s">
        <v>128</v>
      </c>
      <c r="K10" s="11"/>
      <c r="L10" s="2"/>
      <c r="M10" s="2"/>
      <c r="N10" s="2"/>
      <c r="O10" s="2"/>
      <c r="P10" s="2"/>
      <c r="Q10" s="2"/>
    </row>
    <row r="11" spans="1:17" ht="35.25" customHeight="1" x14ac:dyDescent="0.3">
      <c r="A11" s="31" t="s">
        <v>83</v>
      </c>
      <c r="B11" s="24"/>
      <c r="C11" s="24"/>
      <c r="F11" s="38" t="s">
        <v>83</v>
      </c>
      <c r="G11" s="17"/>
      <c r="H11" s="17"/>
      <c r="I11" s="17"/>
      <c r="J11" s="11" t="s">
        <v>129</v>
      </c>
      <c r="K11" s="11" t="s">
        <v>130</v>
      </c>
      <c r="L11" s="2"/>
      <c r="M11" s="2"/>
      <c r="N11" s="2"/>
      <c r="O11" s="2"/>
      <c r="P11" s="2"/>
      <c r="Q11" s="2"/>
    </row>
    <row r="12" spans="1:17" ht="15.6" x14ac:dyDescent="0.3">
      <c r="A12" s="32" t="s">
        <v>3</v>
      </c>
      <c r="B12" s="24"/>
      <c r="C12" s="24"/>
      <c r="F12" s="39" t="s">
        <v>3</v>
      </c>
      <c r="G12" s="17"/>
      <c r="H12" s="17"/>
      <c r="I12" s="17"/>
      <c r="J12" s="11" t="s">
        <v>131</v>
      </c>
      <c r="K12" s="11" t="s">
        <v>132</v>
      </c>
      <c r="L12" s="2"/>
      <c r="M12" s="2"/>
      <c r="N12" s="2"/>
      <c r="O12" s="2"/>
      <c r="P12" s="2"/>
      <c r="Q12" s="2"/>
    </row>
    <row r="13" spans="1:17" x14ac:dyDescent="0.25">
      <c r="A13" s="33" t="s">
        <v>84</v>
      </c>
      <c r="B13" s="4" t="s">
        <v>252</v>
      </c>
      <c r="C13" s="4" t="s">
        <v>272</v>
      </c>
      <c r="F13" s="14" t="s">
        <v>84</v>
      </c>
      <c r="G13" s="20" t="str">
        <f>IF(B13="","Err1",IF(ISERROR(SEARCH("%",B13,1))=FALSE,"Err2",IF(ISNUMBER(INT(B13))=FALSE,"Err3",IF(AND(INT(B13)&gt;=1,INT(B13)&lt;=100) = FALSE,"Err4",IF(ISERROR(SEARCH(".",B13,1))=FALSE,"Err5","")))))</f>
        <v/>
      </c>
      <c r="H13" s="20" t="str">
        <f>IF(C13="","Err1",IF(ISERROR(SEARCH("%",C13,1))=FALSE,"Err2",IF(ISNUMBER(INT(C13))=FALSE,"Err3",IF(AND(INT(C13)&gt;=1,INT(C13)&lt;=100) = FALSE,"Err4",IF(ISERROR(SEARCH(".",C13,1))=FALSE,"Err5","")))))</f>
        <v/>
      </c>
      <c r="I13" s="17"/>
      <c r="J13" s="11" t="s">
        <v>133</v>
      </c>
      <c r="K13" s="11" t="s">
        <v>134</v>
      </c>
      <c r="L13" s="2"/>
      <c r="M13" s="2"/>
      <c r="N13" s="2"/>
      <c r="O13" s="2"/>
      <c r="P13" s="2"/>
      <c r="Q13" s="2"/>
    </row>
    <row r="14" spans="1:17" x14ac:dyDescent="0.25">
      <c r="A14" s="33" t="s">
        <v>85</v>
      </c>
      <c r="B14" s="4" t="s">
        <v>278</v>
      </c>
      <c r="C14" s="4" t="s">
        <v>276</v>
      </c>
      <c r="F14" s="14" t="s">
        <v>85</v>
      </c>
      <c r="G14" s="20" t="str">
        <f>IF(B14="","Err1",IF(ISERROR(SEARCH("%",B14,1))=FALSE,"Err2",IF(ISNUMBER(INT(B14))=FALSE,"Err3",IF(AND(INT(B14)&gt;=1,INT(B14)&lt;=100) = FALSE,"Err4",IF(ISERROR(SEARCH(".",B14,1))=FALSE,"Err5","")))))</f>
        <v>Err3</v>
      </c>
      <c r="H14" s="20" t="str">
        <f>IF(C14="","Err1",IF(ISERROR(SEARCH("%",C14,1))=FALSE,"Err2",IF(ISNUMBER(INT(C14))=FALSE,"Err3",IF(AND(INT(C14)&gt;=1,INT(C14)&lt;=100) = FALSE,"Err4",IF(ISERROR(SEARCH(".",C14,1))=FALSE,"Err5","")))))</f>
        <v/>
      </c>
      <c r="I14" s="17"/>
      <c r="J14" s="11" t="s">
        <v>135</v>
      </c>
      <c r="K14" s="11" t="s">
        <v>136</v>
      </c>
      <c r="L14" s="2"/>
      <c r="M14" s="2"/>
      <c r="N14" s="2"/>
      <c r="O14" s="2"/>
      <c r="P14" s="2"/>
      <c r="Q14" s="2"/>
    </row>
    <row r="15" spans="1:17" ht="15.6" x14ac:dyDescent="0.3">
      <c r="A15" s="32" t="s">
        <v>4</v>
      </c>
      <c r="B15" s="24"/>
      <c r="C15" s="24"/>
      <c r="F15" s="39" t="s">
        <v>4</v>
      </c>
      <c r="G15" s="17"/>
      <c r="H15" s="17"/>
      <c r="I15" s="17"/>
      <c r="J15" s="11" t="s">
        <v>137</v>
      </c>
      <c r="K15" s="11" t="s">
        <v>138</v>
      </c>
      <c r="L15" s="2"/>
      <c r="M15" s="2"/>
      <c r="N15" s="2"/>
      <c r="O15" s="2"/>
      <c r="P15" s="2"/>
      <c r="Q15" s="2"/>
    </row>
    <row r="16" spans="1:17" x14ac:dyDescent="0.25">
      <c r="A16" s="33" t="s">
        <v>84</v>
      </c>
      <c r="B16" s="4" t="s">
        <v>251</v>
      </c>
      <c r="C16" s="4" t="s">
        <v>273</v>
      </c>
      <c r="F16" s="14" t="s">
        <v>84</v>
      </c>
      <c r="G16" s="20" t="str">
        <f>IF(B16="","Err1",IF(ISERROR(SEARCH("%",B16,1))=FALSE,"Err2",IF(ISNUMBER(INT(B16))=FALSE,"Err3",IF(AND(INT(B16)&gt;=1,INT(B16)&lt;=100) = FALSE,"Err4",IF(ISERROR(SEARCH(".",B16,1))=FALSE,"Err5","")))))</f>
        <v/>
      </c>
      <c r="H16" s="20" t="str">
        <f>IF(C16="","Err1",IF(ISERROR(SEARCH("%",C16,1))=FALSE,"Err2",IF(ISNUMBER(INT(C16))=FALSE,"Err3",IF(AND(INT(C16)&gt;=1,INT(C16)&lt;=100) = FALSE,"Err4",IF(ISERROR(SEARCH(".",C16,1))=FALSE,"Err5","")))))</f>
        <v/>
      </c>
      <c r="I16" s="17"/>
      <c r="J16" s="11"/>
      <c r="K16" s="11"/>
      <c r="L16" s="2"/>
      <c r="M16" s="2"/>
      <c r="N16" s="2"/>
      <c r="O16" s="2"/>
      <c r="P16" s="2"/>
      <c r="Q16" s="2"/>
    </row>
    <row r="17" spans="1:17" x14ac:dyDescent="0.25">
      <c r="A17" s="33" t="s">
        <v>85</v>
      </c>
      <c r="B17" s="4" t="s">
        <v>278</v>
      </c>
      <c r="C17" s="4" t="s">
        <v>277</v>
      </c>
      <c r="F17" s="14" t="s">
        <v>85</v>
      </c>
      <c r="G17" s="20" t="str">
        <f>IF(B17="","Err1",IF(ISERROR(SEARCH("%",B17,1))=FALSE,"Err2",IF(ISNUMBER(INT(B17))=FALSE,"Err3",IF(AND(INT(B17)&gt;=1,INT(B17)&lt;=100) = FALSE,"Err4",IF(ISERROR(SEARCH(".",B17,1))=FALSE,"Err5","")))))</f>
        <v>Err3</v>
      </c>
      <c r="H17" s="20" t="str">
        <f>IF(C17="","Err1",IF(ISERROR(SEARCH("%",C17,1))=FALSE,"Err2",IF(ISNUMBER(INT(C17))=FALSE,"Err3",IF(AND(INT(C17)&gt;=1,INT(C17)&lt;=100) = FALSE,"Err4",IF(ISERROR(SEARCH(".",C17,1))=FALSE,"Err5","")))))</f>
        <v/>
      </c>
      <c r="I17" s="17"/>
      <c r="J17" s="11"/>
      <c r="K17" s="11"/>
      <c r="L17" s="2"/>
      <c r="M17" s="2"/>
      <c r="N17" s="2"/>
      <c r="O17" s="2"/>
      <c r="P17" s="2"/>
      <c r="Q17" s="2"/>
    </row>
    <row r="18" spans="1:17" x14ac:dyDescent="0.25">
      <c r="F18" s="11"/>
      <c r="G18" s="11"/>
      <c r="H18" s="11"/>
      <c r="I18" s="11"/>
      <c r="J18" s="11"/>
      <c r="K18" s="11"/>
    </row>
    <row r="20" spans="1:17" ht="15.6" x14ac:dyDescent="0.3">
      <c r="A20" s="9" t="s">
        <v>80</v>
      </c>
    </row>
    <row r="23" spans="1:17" x14ac:dyDescent="0.25">
      <c r="A23" s="1"/>
      <c r="B23" s="1"/>
      <c r="C23" s="1"/>
      <c r="D23" s="1"/>
      <c r="E23" s="1"/>
      <c r="F23" s="1"/>
    </row>
    <row r="24" spans="1:17" x14ac:dyDescent="0.25">
      <c r="A24" s="1"/>
      <c r="B24" s="1"/>
      <c r="C24" s="1"/>
      <c r="D24" s="1"/>
      <c r="E24" s="1"/>
      <c r="F24" s="1"/>
    </row>
    <row r="25" spans="1:17" x14ac:dyDescent="0.25">
      <c r="A25" s="1"/>
      <c r="B25" s="1"/>
      <c r="C25" s="1"/>
      <c r="D25" s="1"/>
      <c r="E25" s="1"/>
      <c r="F25" s="1"/>
    </row>
    <row r="26" spans="1:17" x14ac:dyDescent="0.25">
      <c r="A26" s="1"/>
      <c r="B26" s="1"/>
      <c r="C26" s="1"/>
      <c r="D26" s="1"/>
      <c r="E26" s="1"/>
      <c r="F26" s="1"/>
    </row>
    <row r="27" spans="1:17" x14ac:dyDescent="0.25">
      <c r="A27" s="1"/>
      <c r="B27" s="1"/>
      <c r="C27" s="1"/>
      <c r="D27" s="1"/>
      <c r="E27" s="1"/>
      <c r="F27" s="1"/>
    </row>
    <row r="28" spans="1:17" x14ac:dyDescent="0.25">
      <c r="A28" s="1"/>
      <c r="B28" s="1"/>
      <c r="C28" s="1"/>
      <c r="D28" s="1"/>
      <c r="E28" s="1"/>
      <c r="F28" s="1"/>
    </row>
    <row r="29" spans="1:17" x14ac:dyDescent="0.25">
      <c r="A29" s="1"/>
      <c r="B29" s="1"/>
      <c r="C29" s="1"/>
      <c r="D29" s="1"/>
      <c r="E29" s="1"/>
      <c r="F29" s="1"/>
    </row>
    <row r="30" spans="1:17" x14ac:dyDescent="0.25">
      <c r="A30" s="1"/>
      <c r="B30" s="1"/>
      <c r="C30" s="1"/>
      <c r="D30" s="1"/>
      <c r="E30" s="1"/>
      <c r="F30" s="1"/>
    </row>
    <row r="31" spans="1:17" x14ac:dyDescent="0.25">
      <c r="A31" s="1"/>
      <c r="B31" s="1"/>
      <c r="C31" s="1"/>
      <c r="D31" s="1"/>
      <c r="E31" s="1"/>
      <c r="F31" s="1"/>
    </row>
    <row r="32" spans="1:17" x14ac:dyDescent="0.25">
      <c r="A32" s="1"/>
      <c r="B32" s="1"/>
      <c r="C32" s="1"/>
      <c r="D32" s="1"/>
      <c r="E32" s="1"/>
      <c r="F32" s="1"/>
    </row>
    <row r="33" spans="1:6" x14ac:dyDescent="0.25">
      <c r="A33" s="1"/>
      <c r="B33" s="1"/>
      <c r="C33" s="1"/>
      <c r="D33" s="1"/>
      <c r="E33" s="1"/>
      <c r="F33" s="1"/>
    </row>
    <row r="34" spans="1:6" x14ac:dyDescent="0.25">
      <c r="A34" s="1"/>
      <c r="B34" s="1"/>
      <c r="C34" s="1"/>
      <c r="D34" s="1"/>
      <c r="E34" s="1"/>
      <c r="F34" s="1"/>
    </row>
    <row r="35" spans="1:6" x14ac:dyDescent="0.25">
      <c r="A35" s="1"/>
      <c r="B35" s="1"/>
      <c r="C35" s="1"/>
      <c r="D35" s="1"/>
      <c r="E35" s="1"/>
      <c r="F35" s="1"/>
    </row>
    <row r="36" spans="1:6" x14ac:dyDescent="0.25">
      <c r="A36" s="1"/>
      <c r="B36" s="1"/>
      <c r="C36" s="1"/>
      <c r="D36" s="1"/>
      <c r="E36" s="1"/>
      <c r="F36" s="1"/>
    </row>
    <row r="37" spans="1:6" x14ac:dyDescent="0.25">
      <c r="A37" s="1"/>
      <c r="B37" s="1"/>
      <c r="C37" s="1"/>
      <c r="D37" s="1"/>
      <c r="E37" s="1"/>
      <c r="F37" s="1"/>
    </row>
    <row r="38" spans="1:6" x14ac:dyDescent="0.25">
      <c r="A38" s="1"/>
      <c r="B38" s="1"/>
      <c r="C38" s="1"/>
      <c r="D38" s="1"/>
      <c r="E38" s="1"/>
      <c r="F38" s="1"/>
    </row>
  </sheetData>
  <sheetProtection password="E48C" sheet="1" objects="1" scenarios="1"/>
  <mergeCells count="2">
    <mergeCell ref="B8:C8"/>
    <mergeCell ref="G8:H8"/>
  </mergeCells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M54"/>
  <sheetViews>
    <sheetView showGridLines="0" zoomScale="60" zoomScaleNormal="60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H16" sqref="H16"/>
    </sheetView>
  </sheetViews>
  <sheetFormatPr defaultColWidth="9.109375" defaultRowHeight="15" x14ac:dyDescent="0.25"/>
  <cols>
    <col min="1" max="1" width="13.5546875" style="131" customWidth="1"/>
    <col min="2" max="2" width="19.88671875" style="131" customWidth="1"/>
    <col min="3" max="3" width="49.6640625" style="131" customWidth="1"/>
    <col min="4" max="4" width="13.44140625" style="131" customWidth="1"/>
    <col min="5" max="9" width="20" style="131" customWidth="1"/>
    <col min="10" max="10" width="9.109375" style="131"/>
    <col min="11" max="11" width="13.5546875" style="131" customWidth="1"/>
    <col min="12" max="12" width="19.88671875" style="131" customWidth="1"/>
    <col min="13" max="13" width="49.6640625" style="131" customWidth="1"/>
    <col min="14" max="14" width="12.88671875" style="131" customWidth="1"/>
    <col min="15" max="19" width="20" style="131" customWidth="1"/>
    <col min="20" max="21" width="9.109375" style="131"/>
    <col min="22" max="22" width="73.6640625" style="131" bestFit="1" customWidth="1"/>
    <col min="23" max="16384" width="9.109375" style="131"/>
  </cols>
  <sheetData>
    <row r="1" spans="1:39" ht="15.6" x14ac:dyDescent="0.3">
      <c r="A1" s="130" t="s">
        <v>187</v>
      </c>
      <c r="B1" s="130"/>
      <c r="D1" s="132"/>
    </row>
    <row r="2" spans="1:39" ht="15.6" x14ac:dyDescent="0.3">
      <c r="A2" s="130" t="s">
        <v>188</v>
      </c>
      <c r="B2" s="130"/>
      <c r="D2" s="132"/>
    </row>
    <row r="3" spans="1:39" x14ac:dyDescent="0.25">
      <c r="D3" s="132"/>
    </row>
    <row r="4" spans="1:39" ht="15.6" x14ac:dyDescent="0.3">
      <c r="A4" s="130" t="s">
        <v>116</v>
      </c>
      <c r="B4" s="130"/>
      <c r="D4" s="132"/>
      <c r="K4" s="134" t="s">
        <v>29</v>
      </c>
      <c r="L4" s="135"/>
      <c r="M4" s="135"/>
      <c r="N4" s="135"/>
      <c r="O4" s="135"/>
      <c r="P4" s="135"/>
      <c r="Q4" s="135"/>
      <c r="R4" s="135"/>
      <c r="S4" s="135"/>
      <c r="T4" s="135"/>
      <c r="U4" s="135"/>
      <c r="V4" s="135"/>
    </row>
    <row r="5" spans="1:39" ht="15.6" x14ac:dyDescent="0.3">
      <c r="A5" s="130"/>
      <c r="B5" s="130"/>
      <c r="D5" s="132"/>
      <c r="K5" s="134"/>
      <c r="L5" s="135"/>
      <c r="M5" s="135"/>
      <c r="N5" s="135"/>
      <c r="O5" s="135"/>
      <c r="P5" s="135"/>
      <c r="Q5" s="135"/>
      <c r="R5" s="135"/>
      <c r="S5" s="135"/>
      <c r="T5" s="135"/>
      <c r="U5" s="135"/>
      <c r="V5" s="135"/>
    </row>
    <row r="6" spans="1:39" ht="15.6" x14ac:dyDescent="0.3">
      <c r="A6" s="130"/>
      <c r="B6" s="130"/>
      <c r="D6" s="132"/>
      <c r="K6" s="134"/>
      <c r="L6" s="135"/>
      <c r="M6" s="135"/>
      <c r="N6" s="135"/>
      <c r="O6" s="135"/>
      <c r="P6" s="135"/>
      <c r="Q6" s="135"/>
      <c r="R6" s="135"/>
      <c r="S6" s="135"/>
      <c r="T6" s="135"/>
      <c r="U6" s="135"/>
      <c r="V6" s="135"/>
    </row>
    <row r="7" spans="1:39" ht="15.6" x14ac:dyDescent="0.3">
      <c r="A7" s="136" t="s">
        <v>115</v>
      </c>
      <c r="B7" s="136"/>
      <c r="C7" s="137"/>
      <c r="D7" s="138"/>
      <c r="E7" s="137"/>
      <c r="F7" s="137"/>
      <c r="G7" s="137"/>
      <c r="H7" s="137"/>
      <c r="I7" s="137"/>
      <c r="K7" s="139" t="s">
        <v>115</v>
      </c>
      <c r="L7" s="140"/>
      <c r="M7" s="140"/>
      <c r="N7" s="140"/>
      <c r="O7" s="140"/>
      <c r="P7" s="140"/>
      <c r="Q7" s="140"/>
      <c r="R7" s="140"/>
      <c r="S7" s="135"/>
      <c r="T7" s="135"/>
      <c r="U7" s="135"/>
      <c r="V7" s="135"/>
    </row>
    <row r="8" spans="1:39" x14ac:dyDescent="0.25">
      <c r="A8" s="137"/>
      <c r="B8" s="137"/>
      <c r="C8" s="137"/>
      <c r="D8" s="138"/>
      <c r="E8" s="137"/>
      <c r="F8" s="137"/>
      <c r="G8" s="137"/>
      <c r="H8" s="137"/>
      <c r="I8" s="137"/>
      <c r="K8" s="140"/>
      <c r="L8" s="140"/>
      <c r="M8" s="140"/>
      <c r="N8" s="140"/>
      <c r="O8" s="140"/>
      <c r="P8" s="140"/>
      <c r="Q8" s="140"/>
      <c r="R8" s="140"/>
      <c r="S8" s="135"/>
      <c r="T8" s="135"/>
      <c r="U8" s="135"/>
      <c r="V8" s="135"/>
    </row>
    <row r="9" spans="1:39" x14ac:dyDescent="0.25">
      <c r="A9" s="141" t="s">
        <v>5</v>
      </c>
      <c r="B9" s="142" t="s">
        <v>6</v>
      </c>
      <c r="C9" s="142" t="s">
        <v>7</v>
      </c>
      <c r="D9" s="142" t="s">
        <v>8</v>
      </c>
      <c r="E9" s="142" t="s">
        <v>9</v>
      </c>
      <c r="F9" s="142" t="s">
        <v>10</v>
      </c>
      <c r="G9" s="142" t="s">
        <v>11</v>
      </c>
      <c r="H9" s="142" t="s">
        <v>21</v>
      </c>
      <c r="I9" s="143" t="s">
        <v>122</v>
      </c>
      <c r="K9" s="144" t="s">
        <v>5</v>
      </c>
      <c r="L9" s="145" t="s">
        <v>6</v>
      </c>
      <c r="M9" s="145" t="s">
        <v>7</v>
      </c>
      <c r="N9" s="145" t="s">
        <v>8</v>
      </c>
      <c r="O9" s="145" t="s">
        <v>9</v>
      </c>
      <c r="P9" s="145" t="s">
        <v>10</v>
      </c>
      <c r="Q9" s="145" t="s">
        <v>11</v>
      </c>
      <c r="R9" s="145" t="s">
        <v>21</v>
      </c>
      <c r="S9" s="146" t="s">
        <v>122</v>
      </c>
      <c r="T9" s="135"/>
      <c r="U9" s="135"/>
      <c r="V9" s="135"/>
    </row>
    <row r="10" spans="1:39" ht="105" x14ac:dyDescent="0.25">
      <c r="A10" s="147" t="s">
        <v>110</v>
      </c>
      <c r="B10" s="148" t="s">
        <v>111</v>
      </c>
      <c r="C10" s="148" t="s">
        <v>13</v>
      </c>
      <c r="D10" s="148" t="s">
        <v>14</v>
      </c>
      <c r="E10" s="148" t="s">
        <v>119</v>
      </c>
      <c r="F10" s="148" t="s">
        <v>120</v>
      </c>
      <c r="G10" s="148" t="s">
        <v>121</v>
      </c>
      <c r="H10" s="148" t="s">
        <v>15</v>
      </c>
      <c r="I10" s="148" t="s">
        <v>16</v>
      </c>
      <c r="K10" s="149" t="s">
        <v>110</v>
      </c>
      <c r="L10" s="150" t="s">
        <v>112</v>
      </c>
      <c r="M10" s="150" t="s">
        <v>13</v>
      </c>
      <c r="N10" s="150" t="s">
        <v>14</v>
      </c>
      <c r="O10" s="150" t="s">
        <v>119</v>
      </c>
      <c r="P10" s="150" t="s">
        <v>120</v>
      </c>
      <c r="Q10" s="150" t="s">
        <v>121</v>
      </c>
      <c r="R10" s="150" t="s">
        <v>15</v>
      </c>
      <c r="S10" s="150" t="s">
        <v>16</v>
      </c>
      <c r="T10" s="135"/>
      <c r="U10" s="135"/>
      <c r="V10" s="135"/>
    </row>
    <row r="11" spans="1:39" ht="15.6" x14ac:dyDescent="0.25">
      <c r="A11" s="28">
        <v>8514283</v>
      </c>
      <c r="B11" s="7">
        <v>116459</v>
      </c>
      <c r="C11" s="30" t="s">
        <v>223</v>
      </c>
      <c r="D11" s="176">
        <v>245</v>
      </c>
      <c r="E11" s="176">
        <v>67</v>
      </c>
      <c r="F11" s="176">
        <v>70</v>
      </c>
      <c r="G11" s="176">
        <v>67</v>
      </c>
      <c r="H11" s="5"/>
      <c r="I11" s="5"/>
      <c r="J11" s="154"/>
      <c r="K11" s="149"/>
      <c r="L11" s="150"/>
      <c r="M11" s="155" t="str">
        <f>IF(ISTEXT(C11)=FALSE,"Err1","")</f>
        <v/>
      </c>
      <c r="N11" s="156" t="str">
        <f>IF(ISERROR(SEARCH("%",D11,1))=FALSE,"Err2",IF(OR(D11="",ISNUMBER(INT(D11)))=FALSE,"Err3",IF(ISERROR(SEARCH(".",D11,1))=FALSE,"Err4",IF(OR(D11="",AND(INT(D11)&gt;=1,INT(D11)&lt;=999))=FALSE,"Err5",IF(AND(D11&lt;&gt;"",E11="",F11="",G11="")=TRUE,"Err7",IF(AND(D11="",OR(E11&lt;&gt;"",F11&lt;&gt;"",G11&lt;&gt;""))=TRUE,"Err8",""))))))</f>
        <v/>
      </c>
      <c r="O11" s="156" t="str">
        <f>IF(ISERROR(SEARCH("%",E11,1))=FALSE,"Err2",IF(OR(E11="",ISNUMBER(INT(E11)))=FALSE,"Err3",IF(ISERROR(SEARCH(".",E11,1))=FALSE,"Err4",IF(OR(E11="",AND(INT(E11)&gt;=0,INT(E11)&lt;=100))=FALSE,"Err6",IF(OR(AND(E11="",F11="",G11="",OR(D11&lt;&gt;"")))=TRUE,"Err9","")))))</f>
        <v/>
      </c>
      <c r="P11" s="156" t="str">
        <f t="shared" ref="P11:Q39" si="0">IF(ISERROR(SEARCH("%",F11,1))=FALSE,"Err2",IF(OR(F11="",ISNUMBER(INT(F11)))=FALSE,"Err3",IF(ISERROR(SEARCH(".",F11,1))=FALSE,"Err4",IF(OR(F11="",AND(INT(F11)&gt;=0,INT(F11)&lt;=100))=FALSE,"Err6",IF(OR(AND(F11="",G11="",H11="",OR(E11&lt;&gt;"")))=TRUE,"Err9","")))))</f>
        <v/>
      </c>
      <c r="Q11" s="156" t="str">
        <f t="shared" si="0"/>
        <v/>
      </c>
      <c r="R11" s="156" t="str">
        <f>IF(OR(H11="A",H11="X",H11="")=FALSE,"Err10",IF(OR(AND(H11="A",OR(D11&lt;&gt;"",E11&lt;&gt;"",F11&lt;&gt;"",G11&lt;&gt;"",I11&lt;&gt;"")),AND(H11="X",OR(D11&lt;&gt;"",E11&lt;&gt;"",F11&lt;&gt;"",G11&lt;&gt;"",I11&lt;&gt;"")))=TRUE,"Err11",""))</f>
        <v/>
      </c>
      <c r="S11" s="156" t="str">
        <f>IF(OR(I11="Y",I11="")=FALSE,"Err12",IF(AND(I11="Y",D11="",E11="",F11="",G11="")=TRUE,"Err13",""))</f>
        <v/>
      </c>
      <c r="T11" s="135"/>
      <c r="U11" s="158" t="s">
        <v>128</v>
      </c>
      <c r="V11" s="153"/>
      <c r="W11" s="133"/>
      <c r="X11" s="133"/>
      <c r="Y11" s="133"/>
      <c r="Z11" s="133"/>
      <c r="AA11" s="133"/>
      <c r="AB11" s="133"/>
      <c r="AC11" s="133"/>
      <c r="AD11" s="133"/>
      <c r="AE11" s="133"/>
      <c r="AF11" s="133"/>
      <c r="AG11" s="133"/>
      <c r="AH11" s="133"/>
      <c r="AI11" s="133"/>
      <c r="AJ11" s="133"/>
      <c r="AK11" s="133"/>
      <c r="AL11" s="133"/>
      <c r="AM11" s="133"/>
    </row>
    <row r="12" spans="1:39" x14ac:dyDescent="0.25">
      <c r="A12" s="28">
        <v>8514289</v>
      </c>
      <c r="B12" s="7">
        <v>116460</v>
      </c>
      <c r="C12" s="30" t="s">
        <v>224</v>
      </c>
      <c r="D12" s="176">
        <v>199</v>
      </c>
      <c r="E12" s="176">
        <v>80</v>
      </c>
      <c r="F12" s="176">
        <v>85</v>
      </c>
      <c r="G12" s="176">
        <v>68</v>
      </c>
      <c r="H12" s="5"/>
      <c r="I12" s="5"/>
      <c r="J12" s="154"/>
      <c r="K12" s="149"/>
      <c r="L12" s="150"/>
      <c r="M12" s="155" t="str">
        <f t="shared" ref="M12:M24" si="1">IF(ISTEXT(C12)=FALSE,"Err1","")</f>
        <v/>
      </c>
      <c r="N12" s="156" t="str">
        <f t="shared" ref="N12:N24" si="2">IF(ISERROR(SEARCH("%",D12,1))=FALSE,"Err2",IF(OR(D12="",ISNUMBER(INT(D12)))=FALSE,"Err3",IF(ISERROR(SEARCH(".",D12,1))=FALSE,"Err4",IF(OR(D12="",AND(INT(D12)&gt;=1,INT(D12)&lt;=999))=FALSE,"Err5",IF(AND(D12&lt;&gt;"",E12="",F12="",G12="")=TRUE,"Err7",IF(AND(D12="",OR(E12&lt;&gt;"",F12&lt;&gt;"",G12&lt;&gt;""))=TRUE,"Err8",""))))))</f>
        <v/>
      </c>
      <c r="O12" s="156" t="str">
        <f t="shared" ref="O12:O24" si="3">IF(ISERROR(SEARCH("%",E12,1))=FALSE,"Err2",IF(OR(E12="",ISNUMBER(INT(E12)))=FALSE,"Err3",IF(ISERROR(SEARCH(".",E12,1))=FALSE,"Err4",IF(OR(E12="",AND(INT(E12)&gt;=0,INT(E12)&lt;=100))=FALSE,"Err6",IF(OR(AND(E12="",F12="",G12="",OR(D12&lt;&gt;"")))=TRUE,"Err9","")))))</f>
        <v/>
      </c>
      <c r="P12" s="156" t="str">
        <f t="shared" ref="P12:P24" si="4">IF(ISERROR(SEARCH("%",F12,1))=FALSE,"Err2",IF(OR(F12="",ISNUMBER(INT(F12)))=FALSE,"Err3",IF(ISERROR(SEARCH(".",F12,1))=FALSE,"Err4",IF(OR(F12="",AND(INT(F12)&gt;=0,INT(F12)&lt;=100))=FALSE,"Err6",IF(OR(AND(F12="",G12="",H12="",OR(E12&lt;&gt;"")))=TRUE,"Err9","")))))</f>
        <v/>
      </c>
      <c r="Q12" s="156" t="str">
        <f t="shared" ref="Q12:Q24" si="5">IF(ISERROR(SEARCH("%",G12,1))=FALSE,"Err2",IF(OR(G12="",ISNUMBER(INT(G12)))=FALSE,"Err3",IF(ISERROR(SEARCH(".",G12,1))=FALSE,"Err4",IF(OR(G12="",AND(INT(G12)&gt;=0,INT(G12)&lt;=100))=FALSE,"Err6",IF(OR(AND(G12="",H12="",I12="",OR(F12&lt;&gt;"")))=TRUE,"Err9","")))))</f>
        <v/>
      </c>
      <c r="R12" s="156" t="str">
        <f t="shared" ref="R12:R24" si="6">IF(OR(H12="A",H12="X",H12="")=FALSE,"Err10",IF(OR(AND(H12="A",OR(D12&lt;&gt;"",E12&lt;&gt;"",F12&lt;&gt;"",G12&lt;&gt;"",I12&lt;&gt;"")),AND(H12="X",OR(D12&lt;&gt;"",E12&lt;&gt;"",F12&lt;&gt;"",G12&lt;&gt;"",I12&lt;&gt;"")))=TRUE,"Err11",""))</f>
        <v/>
      </c>
      <c r="S12" s="156" t="str">
        <f t="shared" ref="S12:S24" si="7">IF(OR(I12="Y",I12="")=FALSE,"Err12",IF(AND(I12="Y",D12="",E12="",F12="",G12="")=TRUE,"Err13",""))</f>
        <v/>
      </c>
      <c r="T12" s="135"/>
      <c r="U12" s="153"/>
      <c r="V12" s="153"/>
      <c r="W12" s="133"/>
      <c r="X12" s="133"/>
      <c r="Y12" s="133"/>
      <c r="Z12" s="133"/>
      <c r="AA12" s="133"/>
      <c r="AB12" s="133"/>
      <c r="AC12" s="133"/>
      <c r="AD12" s="133"/>
      <c r="AE12" s="133"/>
      <c r="AF12" s="133"/>
      <c r="AG12" s="133"/>
      <c r="AH12" s="133"/>
      <c r="AI12" s="133"/>
      <c r="AJ12" s="133"/>
      <c r="AK12" s="133"/>
      <c r="AL12" s="133"/>
      <c r="AM12" s="133"/>
    </row>
    <row r="13" spans="1:39" x14ac:dyDescent="0.25">
      <c r="A13" s="28">
        <v>8514301</v>
      </c>
      <c r="B13" s="7">
        <v>116461</v>
      </c>
      <c r="C13" s="30" t="s">
        <v>225</v>
      </c>
      <c r="D13" s="176">
        <v>220</v>
      </c>
      <c r="E13" s="176">
        <v>78</v>
      </c>
      <c r="F13" s="176">
        <v>80</v>
      </c>
      <c r="G13" s="176">
        <v>80</v>
      </c>
      <c r="H13" s="5"/>
      <c r="I13" s="5"/>
      <c r="J13" s="154"/>
      <c r="K13" s="149"/>
      <c r="L13" s="150"/>
      <c r="M13" s="155" t="str">
        <f t="shared" si="1"/>
        <v/>
      </c>
      <c r="N13" s="156" t="str">
        <f t="shared" si="2"/>
        <v/>
      </c>
      <c r="O13" s="156" t="str">
        <f t="shared" si="3"/>
        <v/>
      </c>
      <c r="P13" s="156" t="str">
        <f t="shared" si="4"/>
        <v/>
      </c>
      <c r="Q13" s="156" t="str">
        <f t="shared" si="5"/>
        <v/>
      </c>
      <c r="R13" s="156" t="str">
        <f t="shared" si="6"/>
        <v/>
      </c>
      <c r="S13" s="156" t="str">
        <f t="shared" si="7"/>
        <v/>
      </c>
      <c r="T13" s="135"/>
      <c r="U13" s="153" t="s">
        <v>129</v>
      </c>
      <c r="V13" s="153" t="s">
        <v>153</v>
      </c>
      <c r="W13" s="133"/>
      <c r="X13" s="133"/>
      <c r="Y13" s="133"/>
      <c r="Z13" s="133"/>
      <c r="AA13" s="133"/>
      <c r="AB13" s="133"/>
      <c r="AC13" s="133"/>
      <c r="AD13" s="133"/>
      <c r="AE13" s="133"/>
      <c r="AF13" s="133"/>
      <c r="AG13" s="133"/>
      <c r="AH13" s="133"/>
      <c r="AI13" s="133"/>
      <c r="AJ13" s="133"/>
      <c r="AK13" s="133"/>
      <c r="AL13" s="133"/>
      <c r="AM13" s="133"/>
    </row>
    <row r="14" spans="1:39" x14ac:dyDescent="0.25">
      <c r="A14" s="28">
        <v>8514302</v>
      </c>
      <c r="B14" s="7">
        <v>116462</v>
      </c>
      <c r="C14" s="30" t="s">
        <v>226</v>
      </c>
      <c r="D14" s="176">
        <v>178</v>
      </c>
      <c r="E14" s="176">
        <v>56</v>
      </c>
      <c r="F14" s="176">
        <v>50</v>
      </c>
      <c r="G14" s="176">
        <v>49</v>
      </c>
      <c r="H14" s="5"/>
      <c r="I14" s="5"/>
      <c r="J14" s="154"/>
      <c r="K14" s="149"/>
      <c r="L14" s="150"/>
      <c r="M14" s="155" t="str">
        <f t="shared" si="1"/>
        <v/>
      </c>
      <c r="N14" s="156" t="str">
        <f t="shared" si="2"/>
        <v/>
      </c>
      <c r="O14" s="156" t="str">
        <f t="shared" si="3"/>
        <v/>
      </c>
      <c r="P14" s="156" t="str">
        <f t="shared" si="4"/>
        <v/>
      </c>
      <c r="Q14" s="156" t="str">
        <f t="shared" si="5"/>
        <v/>
      </c>
      <c r="R14" s="156" t="str">
        <f t="shared" si="6"/>
        <v/>
      </c>
      <c r="S14" s="156" t="str">
        <f t="shared" si="7"/>
        <v/>
      </c>
      <c r="T14" s="135"/>
      <c r="U14" s="153" t="s">
        <v>131</v>
      </c>
      <c r="V14" s="153" t="s">
        <v>132</v>
      </c>
      <c r="W14" s="133"/>
      <c r="X14" s="133"/>
      <c r="Y14" s="133"/>
      <c r="Z14" s="133"/>
      <c r="AA14" s="133"/>
      <c r="AB14" s="133"/>
      <c r="AC14" s="133"/>
      <c r="AD14" s="133"/>
      <c r="AE14" s="133"/>
      <c r="AF14" s="133"/>
      <c r="AG14" s="133"/>
      <c r="AH14" s="133"/>
      <c r="AI14" s="133"/>
      <c r="AJ14" s="133"/>
      <c r="AK14" s="133"/>
      <c r="AL14" s="133"/>
      <c r="AM14" s="133"/>
    </row>
    <row r="15" spans="1:39" x14ac:dyDescent="0.25">
      <c r="A15" s="28">
        <v>8514303</v>
      </c>
      <c r="B15" s="7">
        <v>116463</v>
      </c>
      <c r="C15" s="30" t="s">
        <v>227</v>
      </c>
      <c r="D15" s="176">
        <v>287</v>
      </c>
      <c r="E15" s="176">
        <v>63</v>
      </c>
      <c r="F15" s="176">
        <v>63</v>
      </c>
      <c r="G15" s="176">
        <v>62</v>
      </c>
      <c r="H15" s="5"/>
      <c r="I15" s="5"/>
      <c r="J15" s="154"/>
      <c r="K15" s="149"/>
      <c r="L15" s="150"/>
      <c r="M15" s="155" t="str">
        <f t="shared" si="1"/>
        <v/>
      </c>
      <c r="N15" s="156" t="str">
        <f t="shared" si="2"/>
        <v/>
      </c>
      <c r="O15" s="156" t="str">
        <f t="shared" si="3"/>
        <v/>
      </c>
      <c r="P15" s="156" t="str">
        <f t="shared" si="4"/>
        <v/>
      </c>
      <c r="Q15" s="156" t="str">
        <f t="shared" si="5"/>
        <v/>
      </c>
      <c r="R15" s="156" t="str">
        <f t="shared" si="6"/>
        <v/>
      </c>
      <c r="S15" s="156" t="str">
        <f t="shared" si="7"/>
        <v/>
      </c>
      <c r="T15" s="135"/>
      <c r="U15" s="153" t="s">
        <v>133</v>
      </c>
      <c r="V15" s="153" t="s">
        <v>147</v>
      </c>
      <c r="W15" s="133"/>
      <c r="X15" s="133"/>
      <c r="Y15" s="133"/>
      <c r="Z15" s="133"/>
      <c r="AA15" s="133"/>
      <c r="AB15" s="133"/>
      <c r="AC15" s="133"/>
      <c r="AD15" s="133"/>
      <c r="AE15" s="133"/>
      <c r="AF15" s="133"/>
      <c r="AG15" s="133"/>
      <c r="AH15" s="133"/>
      <c r="AI15" s="133"/>
      <c r="AJ15" s="133"/>
      <c r="AK15" s="133"/>
      <c r="AL15" s="133"/>
      <c r="AM15" s="133"/>
    </row>
    <row r="16" spans="1:39" x14ac:dyDescent="0.25">
      <c r="A16" s="28">
        <v>8514320</v>
      </c>
      <c r="B16" s="7">
        <v>116476</v>
      </c>
      <c r="C16" s="30" t="s">
        <v>228</v>
      </c>
      <c r="D16" s="176">
        <v>180</v>
      </c>
      <c r="E16" s="176">
        <v>84</v>
      </c>
      <c r="F16" s="176">
        <v>79</v>
      </c>
      <c r="G16" s="176">
        <v>88</v>
      </c>
      <c r="H16" s="5"/>
      <c r="I16" s="5"/>
      <c r="J16" s="154"/>
      <c r="K16" s="149"/>
      <c r="L16" s="150"/>
      <c r="M16" s="155" t="str">
        <f t="shared" si="1"/>
        <v/>
      </c>
      <c r="N16" s="156" t="str">
        <f t="shared" si="2"/>
        <v/>
      </c>
      <c r="O16" s="156" t="str">
        <f t="shared" si="3"/>
        <v/>
      </c>
      <c r="P16" s="156" t="str">
        <f t="shared" si="4"/>
        <v/>
      </c>
      <c r="Q16" s="156" t="str">
        <f t="shared" si="5"/>
        <v/>
      </c>
      <c r="R16" s="156" t="str">
        <f t="shared" si="6"/>
        <v/>
      </c>
      <c r="S16" s="156" t="str">
        <f t="shared" si="7"/>
        <v/>
      </c>
      <c r="T16" s="135"/>
      <c r="U16" s="153" t="s">
        <v>135</v>
      </c>
      <c r="V16" s="153" t="s">
        <v>148</v>
      </c>
      <c r="W16" s="133"/>
      <c r="X16" s="133"/>
      <c r="Y16" s="133"/>
      <c r="Z16" s="133"/>
      <c r="AA16" s="133"/>
      <c r="AB16" s="133"/>
      <c r="AC16" s="133"/>
      <c r="AD16" s="133"/>
      <c r="AE16" s="133"/>
      <c r="AF16" s="133"/>
      <c r="AG16" s="133"/>
      <c r="AH16" s="133"/>
      <c r="AI16" s="133"/>
      <c r="AJ16" s="133"/>
      <c r="AK16" s="133"/>
      <c r="AL16" s="133"/>
      <c r="AM16" s="133"/>
    </row>
    <row r="17" spans="1:39" x14ac:dyDescent="0.25">
      <c r="A17" s="28">
        <v>8514615</v>
      </c>
      <c r="B17" s="7">
        <v>116479</v>
      </c>
      <c r="C17" s="30" t="s">
        <v>229</v>
      </c>
      <c r="D17" s="176">
        <v>132</v>
      </c>
      <c r="E17" s="176">
        <v>51</v>
      </c>
      <c r="F17" s="176">
        <v>51</v>
      </c>
      <c r="G17" s="176">
        <v>49</v>
      </c>
      <c r="H17" s="5"/>
      <c r="I17" s="5"/>
      <c r="J17" s="154"/>
      <c r="K17" s="149"/>
      <c r="L17" s="150"/>
      <c r="M17" s="155" t="str">
        <f t="shared" si="1"/>
        <v/>
      </c>
      <c r="N17" s="156" t="str">
        <f t="shared" si="2"/>
        <v/>
      </c>
      <c r="O17" s="156" t="str">
        <f t="shared" si="3"/>
        <v/>
      </c>
      <c r="P17" s="156" t="str">
        <f t="shared" si="4"/>
        <v/>
      </c>
      <c r="Q17" s="156" t="str">
        <f t="shared" si="5"/>
        <v/>
      </c>
      <c r="R17" s="156" t="str">
        <f t="shared" si="6"/>
        <v/>
      </c>
      <c r="S17" s="156" t="str">
        <f t="shared" si="7"/>
        <v/>
      </c>
      <c r="T17" s="135"/>
      <c r="U17" s="153" t="s">
        <v>137</v>
      </c>
      <c r="V17" s="153" t="s">
        <v>161</v>
      </c>
      <c r="W17" s="133"/>
      <c r="X17" s="133"/>
      <c r="Y17" s="133"/>
      <c r="Z17" s="133"/>
      <c r="AA17" s="133"/>
      <c r="AB17" s="133"/>
      <c r="AC17" s="133"/>
      <c r="AD17" s="133"/>
      <c r="AE17" s="133"/>
      <c r="AF17" s="133"/>
      <c r="AG17" s="133"/>
      <c r="AH17" s="133"/>
      <c r="AI17" s="133"/>
      <c r="AJ17" s="133"/>
      <c r="AK17" s="133"/>
      <c r="AL17" s="133"/>
      <c r="AM17" s="133"/>
    </row>
    <row r="18" spans="1:39" x14ac:dyDescent="0.25">
      <c r="A18" s="28">
        <v>8515404</v>
      </c>
      <c r="B18" s="7">
        <v>116497</v>
      </c>
      <c r="C18" s="30" t="s">
        <v>230</v>
      </c>
      <c r="D18" s="176">
        <v>185</v>
      </c>
      <c r="E18" s="176">
        <v>72</v>
      </c>
      <c r="F18" s="176">
        <v>73</v>
      </c>
      <c r="G18" s="176">
        <v>76</v>
      </c>
      <c r="H18" s="5"/>
      <c r="I18" s="5"/>
      <c r="J18" s="154"/>
      <c r="K18" s="149"/>
      <c r="L18" s="150"/>
      <c r="M18" s="155" t="str">
        <f t="shared" si="1"/>
        <v/>
      </c>
      <c r="N18" s="156" t="str">
        <f t="shared" si="2"/>
        <v/>
      </c>
      <c r="O18" s="156" t="str">
        <f t="shared" si="3"/>
        <v/>
      </c>
      <c r="P18" s="156" t="str">
        <f t="shared" si="4"/>
        <v/>
      </c>
      <c r="Q18" s="156" t="str">
        <f t="shared" si="5"/>
        <v/>
      </c>
      <c r="R18" s="156" t="str">
        <f t="shared" si="6"/>
        <v/>
      </c>
      <c r="S18" s="156" t="str">
        <f t="shared" si="7"/>
        <v/>
      </c>
      <c r="T18" s="135"/>
      <c r="U18" s="153" t="s">
        <v>139</v>
      </c>
      <c r="V18" s="153" t="s">
        <v>154</v>
      </c>
      <c r="W18" s="133"/>
      <c r="X18" s="133"/>
      <c r="Y18" s="133"/>
      <c r="Z18" s="133"/>
      <c r="AA18" s="133"/>
      <c r="AB18" s="133"/>
      <c r="AC18" s="133"/>
      <c r="AD18" s="133"/>
      <c r="AE18" s="133"/>
      <c r="AF18" s="133"/>
      <c r="AG18" s="133"/>
      <c r="AH18" s="133"/>
      <c r="AI18" s="133"/>
      <c r="AJ18" s="133"/>
      <c r="AK18" s="133"/>
      <c r="AL18" s="133"/>
      <c r="AM18" s="133"/>
    </row>
    <row r="19" spans="1:39" x14ac:dyDescent="0.25">
      <c r="A19" s="28">
        <v>8515413</v>
      </c>
      <c r="B19" s="7">
        <v>116505</v>
      </c>
      <c r="C19" s="30" t="s">
        <v>231</v>
      </c>
      <c r="D19" s="176">
        <v>188</v>
      </c>
      <c r="E19" s="176">
        <v>82</v>
      </c>
      <c r="F19" s="176">
        <v>79</v>
      </c>
      <c r="G19" s="176">
        <v>71</v>
      </c>
      <c r="H19" s="5"/>
      <c r="I19" s="5"/>
      <c r="J19" s="154"/>
      <c r="K19" s="149"/>
      <c r="L19" s="150"/>
      <c r="M19" s="155" t="str">
        <f t="shared" si="1"/>
        <v/>
      </c>
      <c r="N19" s="156" t="str">
        <f t="shared" si="2"/>
        <v/>
      </c>
      <c r="O19" s="156" t="str">
        <f t="shared" si="3"/>
        <v/>
      </c>
      <c r="P19" s="156" t="str">
        <f t="shared" si="4"/>
        <v/>
      </c>
      <c r="Q19" s="156" t="str">
        <f t="shared" si="5"/>
        <v/>
      </c>
      <c r="R19" s="156" t="str">
        <f t="shared" si="6"/>
        <v/>
      </c>
      <c r="S19" s="156" t="str">
        <f t="shared" si="7"/>
        <v/>
      </c>
      <c r="T19" s="135"/>
      <c r="U19" s="153" t="s">
        <v>144</v>
      </c>
      <c r="V19" s="153" t="s">
        <v>172</v>
      </c>
      <c r="W19" s="133"/>
      <c r="X19" s="133"/>
      <c r="Y19" s="133"/>
      <c r="Z19" s="133"/>
      <c r="AA19" s="133"/>
      <c r="AB19" s="133"/>
      <c r="AC19" s="133"/>
      <c r="AD19" s="133"/>
      <c r="AE19" s="133"/>
      <c r="AF19" s="133"/>
      <c r="AG19" s="133"/>
      <c r="AH19" s="133"/>
      <c r="AI19" s="133"/>
      <c r="AJ19" s="133"/>
      <c r="AK19" s="133"/>
      <c r="AL19" s="133"/>
      <c r="AM19" s="133"/>
    </row>
    <row r="20" spans="1:39" x14ac:dyDescent="0.25">
      <c r="A20" s="28">
        <v>8517045</v>
      </c>
      <c r="B20" s="7">
        <v>116627</v>
      </c>
      <c r="C20" s="30" t="s">
        <v>220</v>
      </c>
      <c r="D20" s="176">
        <v>10</v>
      </c>
      <c r="E20" s="176">
        <v>0</v>
      </c>
      <c r="F20" s="176">
        <v>0</v>
      </c>
      <c r="G20" s="176">
        <v>0</v>
      </c>
      <c r="H20" s="5"/>
      <c r="I20" s="5"/>
      <c r="J20" s="154"/>
      <c r="K20" s="149"/>
      <c r="L20" s="150"/>
      <c r="M20" s="155" t="str">
        <f t="shared" si="1"/>
        <v/>
      </c>
      <c r="N20" s="156" t="str">
        <f t="shared" si="2"/>
        <v/>
      </c>
      <c r="O20" s="156" t="str">
        <f t="shared" si="3"/>
        <v/>
      </c>
      <c r="P20" s="156" t="str">
        <f t="shared" si="4"/>
        <v/>
      </c>
      <c r="Q20" s="156" t="str">
        <f t="shared" si="5"/>
        <v/>
      </c>
      <c r="R20" s="156" t="str">
        <f t="shared" si="6"/>
        <v/>
      </c>
      <c r="S20" s="156" t="str">
        <f t="shared" si="7"/>
        <v/>
      </c>
      <c r="T20" s="135"/>
      <c r="U20" s="153" t="s">
        <v>149</v>
      </c>
      <c r="V20" s="153" t="s">
        <v>166</v>
      </c>
      <c r="W20" s="133"/>
      <c r="X20" s="133"/>
      <c r="Y20" s="133"/>
      <c r="Z20" s="133"/>
      <c r="AA20" s="133"/>
      <c r="AB20" s="133"/>
      <c r="AC20" s="133"/>
      <c r="AD20" s="133"/>
      <c r="AE20" s="133"/>
      <c r="AF20" s="133"/>
      <c r="AG20" s="133"/>
      <c r="AH20" s="133"/>
      <c r="AI20" s="133"/>
      <c r="AJ20" s="133"/>
      <c r="AK20" s="133"/>
      <c r="AL20" s="133"/>
      <c r="AM20" s="133"/>
    </row>
    <row r="21" spans="1:39" x14ac:dyDescent="0.25">
      <c r="A21" s="28">
        <v>8517046</v>
      </c>
      <c r="B21" s="7">
        <v>116628</v>
      </c>
      <c r="C21" s="30" t="s">
        <v>232</v>
      </c>
      <c r="D21" s="176">
        <v>28</v>
      </c>
      <c r="E21" s="176">
        <v>0</v>
      </c>
      <c r="F21" s="176">
        <v>0</v>
      </c>
      <c r="G21" s="176">
        <v>0</v>
      </c>
      <c r="H21" s="5"/>
      <c r="I21" s="5"/>
      <c r="J21" s="154"/>
      <c r="K21" s="149"/>
      <c r="L21" s="150"/>
      <c r="M21" s="155" t="str">
        <f t="shared" si="1"/>
        <v/>
      </c>
      <c r="N21" s="156" t="str">
        <f t="shared" si="2"/>
        <v/>
      </c>
      <c r="O21" s="156" t="str">
        <f t="shared" si="3"/>
        <v/>
      </c>
      <c r="P21" s="156" t="str">
        <f t="shared" si="4"/>
        <v/>
      </c>
      <c r="Q21" s="156" t="str">
        <f t="shared" si="5"/>
        <v/>
      </c>
      <c r="R21" s="156" t="str">
        <f t="shared" si="6"/>
        <v/>
      </c>
      <c r="S21" s="156" t="str">
        <f t="shared" si="7"/>
        <v/>
      </c>
      <c r="T21" s="135"/>
      <c r="U21" s="153" t="s">
        <v>150</v>
      </c>
      <c r="V21" s="153" t="s">
        <v>167</v>
      </c>
      <c r="W21" s="133"/>
      <c r="X21" s="133"/>
      <c r="Y21" s="133"/>
      <c r="Z21" s="133"/>
      <c r="AA21" s="133"/>
      <c r="AB21" s="133"/>
      <c r="AC21" s="133"/>
      <c r="AD21" s="133"/>
      <c r="AE21" s="133"/>
      <c r="AF21" s="133"/>
      <c r="AG21" s="133"/>
      <c r="AH21" s="133"/>
      <c r="AI21" s="133"/>
      <c r="AJ21" s="133"/>
      <c r="AK21" s="133"/>
      <c r="AL21" s="133"/>
      <c r="AM21" s="133"/>
    </row>
    <row r="22" spans="1:39" x14ac:dyDescent="0.25">
      <c r="A22" s="28">
        <v>8517048</v>
      </c>
      <c r="B22" s="7">
        <v>116630</v>
      </c>
      <c r="C22" s="30" t="s">
        <v>233</v>
      </c>
      <c r="D22" s="176">
        <v>17</v>
      </c>
      <c r="E22" s="176">
        <v>0</v>
      </c>
      <c r="F22" s="176">
        <v>0</v>
      </c>
      <c r="G22" s="176">
        <v>0</v>
      </c>
      <c r="H22" s="5"/>
      <c r="I22" s="5"/>
      <c r="J22" s="154"/>
      <c r="K22" s="149"/>
      <c r="L22" s="150"/>
      <c r="M22" s="155" t="str">
        <f t="shared" si="1"/>
        <v/>
      </c>
      <c r="N22" s="156" t="str">
        <f t="shared" si="2"/>
        <v/>
      </c>
      <c r="O22" s="156" t="str">
        <f t="shared" si="3"/>
        <v/>
      </c>
      <c r="P22" s="156" t="str">
        <f t="shared" si="4"/>
        <v/>
      </c>
      <c r="Q22" s="156" t="str">
        <f t="shared" si="5"/>
        <v/>
      </c>
      <c r="R22" s="156" t="str">
        <f t="shared" si="6"/>
        <v/>
      </c>
      <c r="S22" s="156" t="str">
        <f t="shared" si="7"/>
        <v/>
      </c>
      <c r="T22" s="135"/>
      <c r="U22" s="153" t="s">
        <v>152</v>
      </c>
      <c r="V22" s="153" t="s">
        <v>169</v>
      </c>
      <c r="W22" s="133"/>
      <c r="X22" s="133"/>
      <c r="Y22" s="133"/>
      <c r="Z22" s="133"/>
      <c r="AA22" s="133"/>
      <c r="AB22" s="133"/>
      <c r="AC22" s="133"/>
      <c r="AD22" s="133"/>
      <c r="AE22" s="133"/>
      <c r="AF22" s="133"/>
      <c r="AG22" s="133"/>
      <c r="AH22" s="133"/>
      <c r="AI22" s="133"/>
      <c r="AJ22" s="133"/>
      <c r="AK22" s="133"/>
      <c r="AL22" s="133"/>
      <c r="AM22" s="133"/>
    </row>
    <row r="23" spans="1:39" x14ac:dyDescent="0.25">
      <c r="A23" s="28">
        <v>8517050</v>
      </c>
      <c r="B23" s="7">
        <v>116632</v>
      </c>
      <c r="C23" s="30" t="s">
        <v>222</v>
      </c>
      <c r="D23" s="176">
        <v>7</v>
      </c>
      <c r="E23" s="176">
        <v>0</v>
      </c>
      <c r="F23" s="176">
        <v>0</v>
      </c>
      <c r="G23" s="176">
        <v>0</v>
      </c>
      <c r="H23" s="5"/>
      <c r="I23" s="5"/>
      <c r="J23" s="154"/>
      <c r="K23" s="149"/>
      <c r="L23" s="150"/>
      <c r="M23" s="155" t="str">
        <f t="shared" si="1"/>
        <v/>
      </c>
      <c r="N23" s="156" t="str">
        <f t="shared" si="2"/>
        <v/>
      </c>
      <c r="O23" s="156" t="str">
        <f t="shared" si="3"/>
        <v/>
      </c>
      <c r="P23" s="156" t="str">
        <f t="shared" si="4"/>
        <v/>
      </c>
      <c r="Q23" s="156" t="str">
        <f t="shared" si="5"/>
        <v/>
      </c>
      <c r="R23" s="156" t="str">
        <f t="shared" si="6"/>
        <v/>
      </c>
      <c r="S23" s="156" t="str">
        <f t="shared" si="7"/>
        <v/>
      </c>
      <c r="T23" s="135"/>
      <c r="U23" s="153" t="s">
        <v>162</v>
      </c>
      <c r="V23" s="153" t="s">
        <v>173</v>
      </c>
      <c r="W23" s="133"/>
      <c r="X23" s="133"/>
      <c r="Y23" s="133"/>
      <c r="Z23" s="133"/>
      <c r="AA23" s="133"/>
      <c r="AB23" s="133"/>
      <c r="AC23" s="133"/>
      <c r="AD23" s="133"/>
      <c r="AE23" s="133"/>
      <c r="AF23" s="133"/>
      <c r="AG23" s="133"/>
      <c r="AH23" s="133"/>
      <c r="AI23" s="133"/>
      <c r="AJ23" s="133"/>
      <c r="AK23" s="133"/>
      <c r="AL23" s="133"/>
      <c r="AM23" s="133"/>
    </row>
    <row r="24" spans="1:39" x14ac:dyDescent="0.25">
      <c r="A24" s="28">
        <v>8514000</v>
      </c>
      <c r="B24" s="7">
        <v>131951</v>
      </c>
      <c r="C24" s="30" t="s">
        <v>234</v>
      </c>
      <c r="D24" s="176">
        <v>200</v>
      </c>
      <c r="E24" s="176">
        <v>78</v>
      </c>
      <c r="F24" s="176">
        <v>78</v>
      </c>
      <c r="G24" s="176">
        <v>70</v>
      </c>
      <c r="H24" s="5"/>
      <c r="I24" s="5"/>
      <c r="J24" s="154"/>
      <c r="K24" s="149"/>
      <c r="L24" s="150"/>
      <c r="M24" s="155" t="str">
        <f t="shared" si="1"/>
        <v/>
      </c>
      <c r="N24" s="156" t="str">
        <f t="shared" si="2"/>
        <v/>
      </c>
      <c r="O24" s="156" t="str">
        <f t="shared" si="3"/>
        <v/>
      </c>
      <c r="P24" s="156" t="str">
        <f t="shared" si="4"/>
        <v/>
      </c>
      <c r="Q24" s="156" t="str">
        <f t="shared" si="5"/>
        <v/>
      </c>
      <c r="R24" s="156" t="str">
        <f t="shared" si="6"/>
        <v/>
      </c>
      <c r="S24" s="156" t="str">
        <f t="shared" si="7"/>
        <v/>
      </c>
      <c r="T24" s="135"/>
      <c r="U24" s="153" t="s">
        <v>163</v>
      </c>
      <c r="V24" s="153" t="s">
        <v>170</v>
      </c>
      <c r="W24" s="133"/>
      <c r="X24" s="133"/>
      <c r="Y24" s="133"/>
      <c r="Z24" s="133"/>
      <c r="AA24" s="133"/>
      <c r="AB24" s="133"/>
      <c r="AC24" s="133"/>
      <c r="AD24" s="133"/>
      <c r="AE24" s="133"/>
      <c r="AF24" s="133"/>
      <c r="AG24" s="133"/>
      <c r="AH24" s="133"/>
      <c r="AI24" s="133"/>
      <c r="AJ24" s="133"/>
      <c r="AK24" s="133"/>
      <c r="AL24" s="133"/>
      <c r="AM24" s="133"/>
    </row>
    <row r="25" spans="1:39" x14ac:dyDescent="0.25">
      <c r="A25" s="28"/>
      <c r="B25" s="7"/>
      <c r="C25" s="30"/>
      <c r="D25" s="6"/>
      <c r="E25" s="6"/>
      <c r="F25" s="6"/>
      <c r="G25" s="6"/>
      <c r="H25" s="5"/>
      <c r="I25" s="5"/>
      <c r="J25" s="154"/>
      <c r="K25" s="149"/>
      <c r="L25" s="150"/>
      <c r="M25" s="155" t="str">
        <f t="shared" ref="M25:M46" si="8">IF(ISTEXT(C25)=FALSE,"Err1","")</f>
        <v>Err1</v>
      </c>
      <c r="N25" s="156" t="str">
        <f t="shared" ref="N25:N46" si="9">IF(ISERROR(SEARCH("%",D25,1))=FALSE,"Err2",IF(OR(D25="",ISNUMBER(INT(D25)))=FALSE,"Err3",IF(ISERROR(SEARCH(".",D25,1))=FALSE,"Err4",IF(OR(D25="",AND(INT(D25)&gt;=1,INT(D25)&lt;=999))=FALSE,"Err5",IF(AND(D25&lt;&gt;"",E25="",F25="",G25="")=TRUE,"Err7",IF(AND(D25="",OR(E25&lt;&gt;"",F25&lt;&gt;"",G25&lt;&gt;""))=TRUE,"Err8",""))))))</f>
        <v/>
      </c>
      <c r="O25" s="156" t="str">
        <f t="shared" ref="O25:O46" si="10">IF(ISERROR(SEARCH("%",E25,1))=FALSE,"Err2",IF(OR(E25="",ISNUMBER(INT(E25)))=FALSE,"Err3",IF(ISERROR(SEARCH(".",E25,1))=FALSE,"Err4",IF(OR(E25="",AND(INT(E25)&gt;=0,INT(E25)&lt;=100))=FALSE,"Err6",IF(OR(AND(E25="",F25="",G25="",OR(D25&lt;&gt;"")))=TRUE,"Err9","")))))</f>
        <v/>
      </c>
      <c r="P25" s="156" t="str">
        <f t="shared" si="0"/>
        <v/>
      </c>
      <c r="Q25" s="156" t="str">
        <f t="shared" si="0"/>
        <v/>
      </c>
      <c r="R25" s="156" t="str">
        <f t="shared" ref="R25:R46" si="11">IF(OR(H25="A",H25="X",H25="")=FALSE,"Err10",IF(OR(AND(H25="A",OR(D25&lt;&gt;"",E25&lt;&gt;"",F25&lt;&gt;"",G25&lt;&gt;"",I25&lt;&gt;"")),AND(H25="X",OR(D25&lt;&gt;"",E25&lt;&gt;"",F25&lt;&gt;"",G25&lt;&gt;"",I25&lt;&gt;"")))=TRUE,"Err11",""))</f>
        <v/>
      </c>
      <c r="S25" s="156" t="str">
        <f t="shared" ref="S25:S46" si="12">IF(OR(I25="Y",I25="")=FALSE,"Err12",IF(AND(I25="Y",D25="",E25="",F25="",G25="")=TRUE,"Err13",""))</f>
        <v/>
      </c>
      <c r="T25" s="135"/>
      <c r="U25" s="153" t="s">
        <v>164</v>
      </c>
      <c r="V25" s="153" t="s">
        <v>171</v>
      </c>
      <c r="W25" s="133"/>
      <c r="X25" s="133"/>
      <c r="Y25" s="133"/>
      <c r="Z25" s="133"/>
      <c r="AA25" s="133"/>
      <c r="AB25" s="133"/>
      <c r="AC25" s="133"/>
      <c r="AD25" s="133"/>
      <c r="AE25" s="133"/>
      <c r="AF25" s="133"/>
      <c r="AG25" s="133"/>
      <c r="AH25" s="133"/>
      <c r="AI25" s="133"/>
      <c r="AJ25" s="133"/>
      <c r="AK25" s="133"/>
      <c r="AL25" s="133"/>
      <c r="AM25" s="133"/>
    </row>
    <row r="26" spans="1:39" x14ac:dyDescent="0.25">
      <c r="A26" s="28"/>
      <c r="B26" s="7"/>
      <c r="C26" s="30"/>
      <c r="D26" s="6"/>
      <c r="E26" s="6"/>
      <c r="F26" s="6"/>
      <c r="G26" s="6"/>
      <c r="H26" s="5"/>
      <c r="I26" s="5"/>
      <c r="J26" s="154"/>
      <c r="K26" s="149"/>
      <c r="L26" s="150"/>
      <c r="M26" s="155" t="str">
        <f t="shared" si="8"/>
        <v>Err1</v>
      </c>
      <c r="N26" s="156" t="str">
        <f t="shared" si="9"/>
        <v/>
      </c>
      <c r="O26" s="156" t="str">
        <f t="shared" si="10"/>
        <v/>
      </c>
      <c r="P26" s="156" t="str">
        <f t="shared" si="0"/>
        <v/>
      </c>
      <c r="Q26" s="156" t="str">
        <f t="shared" si="0"/>
        <v/>
      </c>
      <c r="R26" s="156" t="str">
        <f t="shared" si="11"/>
        <v/>
      </c>
      <c r="S26" s="156" t="str">
        <f t="shared" si="12"/>
        <v/>
      </c>
      <c r="T26" s="135"/>
      <c r="U26" s="135"/>
      <c r="V26" s="135"/>
      <c r="W26" s="133"/>
      <c r="X26" s="133"/>
      <c r="Y26" s="133"/>
      <c r="Z26" s="133"/>
      <c r="AA26" s="133"/>
      <c r="AB26" s="133"/>
      <c r="AC26" s="133"/>
      <c r="AD26" s="133"/>
      <c r="AE26" s="133"/>
      <c r="AF26" s="133"/>
      <c r="AG26" s="133"/>
      <c r="AH26" s="133"/>
      <c r="AI26" s="133"/>
      <c r="AJ26" s="133"/>
      <c r="AK26" s="133"/>
      <c r="AL26" s="133"/>
      <c r="AM26" s="133"/>
    </row>
    <row r="27" spans="1:39" x14ac:dyDescent="0.25">
      <c r="A27" s="28"/>
      <c r="B27" s="7"/>
      <c r="C27" s="30"/>
      <c r="D27" s="6"/>
      <c r="E27" s="6"/>
      <c r="F27" s="6"/>
      <c r="G27" s="6"/>
      <c r="H27" s="5"/>
      <c r="I27" s="5"/>
      <c r="J27" s="154"/>
      <c r="K27" s="149"/>
      <c r="L27" s="150"/>
      <c r="M27" s="155" t="str">
        <f t="shared" si="8"/>
        <v>Err1</v>
      </c>
      <c r="N27" s="156" t="str">
        <f t="shared" si="9"/>
        <v/>
      </c>
      <c r="O27" s="156" t="str">
        <f t="shared" si="10"/>
        <v/>
      </c>
      <c r="P27" s="156" t="str">
        <f t="shared" si="0"/>
        <v/>
      </c>
      <c r="Q27" s="156" t="str">
        <f t="shared" si="0"/>
        <v/>
      </c>
      <c r="R27" s="156" t="str">
        <f t="shared" si="11"/>
        <v/>
      </c>
      <c r="S27" s="156" t="str">
        <f t="shared" si="12"/>
        <v/>
      </c>
      <c r="T27" s="135"/>
      <c r="U27" s="135"/>
      <c r="V27" s="135"/>
      <c r="W27" s="133"/>
      <c r="X27" s="133"/>
      <c r="Y27" s="133"/>
      <c r="Z27" s="133"/>
      <c r="AA27" s="133"/>
      <c r="AB27" s="133"/>
      <c r="AC27" s="133"/>
      <c r="AD27" s="133"/>
      <c r="AE27" s="133"/>
      <c r="AF27" s="133"/>
      <c r="AG27" s="133"/>
      <c r="AH27" s="133"/>
      <c r="AI27" s="133"/>
      <c r="AJ27" s="133"/>
      <c r="AK27" s="133"/>
      <c r="AL27" s="133"/>
      <c r="AM27" s="133"/>
    </row>
    <row r="28" spans="1:39" x14ac:dyDescent="0.25">
      <c r="A28" s="28"/>
      <c r="B28" s="7"/>
      <c r="C28" s="30"/>
      <c r="D28" s="6"/>
      <c r="E28" s="6"/>
      <c r="F28" s="6"/>
      <c r="G28" s="6"/>
      <c r="H28" s="5"/>
      <c r="I28" s="5"/>
      <c r="J28" s="154"/>
      <c r="K28" s="149"/>
      <c r="L28" s="150"/>
      <c r="M28" s="155" t="str">
        <f t="shared" si="8"/>
        <v>Err1</v>
      </c>
      <c r="N28" s="156" t="str">
        <f t="shared" si="9"/>
        <v/>
      </c>
      <c r="O28" s="156" t="str">
        <f t="shared" si="10"/>
        <v/>
      </c>
      <c r="P28" s="156" t="str">
        <f t="shared" si="0"/>
        <v/>
      </c>
      <c r="Q28" s="156" t="str">
        <f t="shared" si="0"/>
        <v/>
      </c>
      <c r="R28" s="156" t="str">
        <f t="shared" si="11"/>
        <v/>
      </c>
      <c r="S28" s="156" t="str">
        <f t="shared" si="12"/>
        <v/>
      </c>
      <c r="T28" s="135"/>
      <c r="U28" s="135"/>
      <c r="V28" s="135"/>
      <c r="W28" s="133"/>
      <c r="X28" s="133"/>
      <c r="Y28" s="133"/>
      <c r="Z28" s="133"/>
      <c r="AA28" s="133"/>
      <c r="AB28" s="133"/>
      <c r="AC28" s="133"/>
      <c r="AD28" s="133"/>
      <c r="AE28" s="133"/>
      <c r="AF28" s="133"/>
      <c r="AG28" s="133"/>
      <c r="AH28" s="133"/>
      <c r="AI28" s="133"/>
      <c r="AJ28" s="133"/>
      <c r="AK28" s="133"/>
      <c r="AL28" s="133"/>
      <c r="AM28" s="133"/>
    </row>
    <row r="29" spans="1:39" x14ac:dyDescent="0.25">
      <c r="A29" s="28"/>
      <c r="B29" s="7"/>
      <c r="C29" s="30"/>
      <c r="D29" s="6"/>
      <c r="E29" s="6"/>
      <c r="F29" s="6"/>
      <c r="G29" s="6"/>
      <c r="H29" s="5"/>
      <c r="I29" s="5"/>
      <c r="J29" s="154"/>
      <c r="K29" s="149"/>
      <c r="L29" s="150"/>
      <c r="M29" s="155" t="str">
        <f t="shared" si="8"/>
        <v>Err1</v>
      </c>
      <c r="N29" s="156" t="str">
        <f t="shared" si="9"/>
        <v/>
      </c>
      <c r="O29" s="156" t="str">
        <f t="shared" si="10"/>
        <v/>
      </c>
      <c r="P29" s="156" t="str">
        <f t="shared" si="0"/>
        <v/>
      </c>
      <c r="Q29" s="156" t="str">
        <f t="shared" si="0"/>
        <v/>
      </c>
      <c r="R29" s="156" t="str">
        <f t="shared" si="11"/>
        <v/>
      </c>
      <c r="S29" s="156" t="str">
        <f t="shared" si="12"/>
        <v/>
      </c>
      <c r="T29" s="135"/>
      <c r="U29" s="135"/>
      <c r="V29" s="135"/>
      <c r="W29" s="133"/>
      <c r="X29" s="133"/>
      <c r="Y29" s="133"/>
      <c r="Z29" s="133"/>
      <c r="AA29" s="133"/>
      <c r="AB29" s="133"/>
      <c r="AC29" s="133"/>
      <c r="AD29" s="133"/>
      <c r="AE29" s="133"/>
      <c r="AF29" s="133"/>
      <c r="AG29" s="133"/>
      <c r="AH29" s="133"/>
      <c r="AI29" s="133"/>
      <c r="AJ29" s="133"/>
      <c r="AK29" s="133"/>
      <c r="AL29" s="133"/>
      <c r="AM29" s="133"/>
    </row>
    <row r="30" spans="1:39" x14ac:dyDescent="0.25">
      <c r="A30" s="29"/>
      <c r="B30" s="8"/>
      <c r="C30" s="30"/>
      <c r="D30" s="6"/>
      <c r="E30" s="6"/>
      <c r="F30" s="6"/>
      <c r="G30" s="6"/>
      <c r="H30" s="5"/>
      <c r="I30" s="5"/>
      <c r="J30" s="154"/>
      <c r="K30" s="160"/>
      <c r="L30" s="161"/>
      <c r="M30" s="155" t="str">
        <f t="shared" si="8"/>
        <v>Err1</v>
      </c>
      <c r="N30" s="156" t="str">
        <f t="shared" si="9"/>
        <v/>
      </c>
      <c r="O30" s="156" t="str">
        <f t="shared" si="10"/>
        <v/>
      </c>
      <c r="P30" s="156" t="str">
        <f t="shared" si="0"/>
        <v/>
      </c>
      <c r="Q30" s="156" t="str">
        <f t="shared" si="0"/>
        <v/>
      </c>
      <c r="R30" s="156" t="str">
        <f t="shared" si="11"/>
        <v/>
      </c>
      <c r="S30" s="156" t="str">
        <f t="shared" si="12"/>
        <v/>
      </c>
      <c r="T30" s="135"/>
      <c r="U30" s="135"/>
      <c r="V30" s="135"/>
      <c r="W30" s="133"/>
      <c r="X30" s="133"/>
      <c r="Y30" s="133"/>
      <c r="Z30" s="133"/>
      <c r="AA30" s="133"/>
      <c r="AB30" s="133"/>
      <c r="AC30" s="133"/>
      <c r="AD30" s="133"/>
      <c r="AE30" s="133"/>
      <c r="AF30" s="133"/>
      <c r="AG30" s="133"/>
      <c r="AH30" s="133"/>
      <c r="AI30" s="133"/>
      <c r="AJ30" s="133"/>
      <c r="AK30" s="133"/>
      <c r="AL30" s="133"/>
      <c r="AM30" s="133"/>
    </row>
    <row r="31" spans="1:39" x14ac:dyDescent="0.25">
      <c r="A31" s="29"/>
      <c r="B31" s="8"/>
      <c r="C31" s="30"/>
      <c r="D31" s="6"/>
      <c r="E31" s="6"/>
      <c r="F31" s="6"/>
      <c r="G31" s="6"/>
      <c r="H31" s="5"/>
      <c r="I31" s="5"/>
      <c r="J31" s="154"/>
      <c r="K31" s="160"/>
      <c r="L31" s="161"/>
      <c r="M31" s="155" t="str">
        <f t="shared" si="8"/>
        <v>Err1</v>
      </c>
      <c r="N31" s="156" t="str">
        <f t="shared" si="9"/>
        <v/>
      </c>
      <c r="O31" s="156" t="str">
        <f t="shared" si="10"/>
        <v/>
      </c>
      <c r="P31" s="156" t="str">
        <f t="shared" si="0"/>
        <v/>
      </c>
      <c r="Q31" s="156" t="str">
        <f t="shared" si="0"/>
        <v/>
      </c>
      <c r="R31" s="156" t="str">
        <f t="shared" si="11"/>
        <v/>
      </c>
      <c r="S31" s="156" t="str">
        <f t="shared" si="12"/>
        <v/>
      </c>
      <c r="T31" s="135"/>
      <c r="U31" s="135"/>
      <c r="V31" s="135"/>
      <c r="W31" s="133"/>
      <c r="X31" s="133"/>
      <c r="Y31" s="133"/>
      <c r="Z31" s="133"/>
      <c r="AA31" s="133"/>
      <c r="AB31" s="133"/>
      <c r="AC31" s="133"/>
      <c r="AD31" s="133"/>
      <c r="AE31" s="133"/>
      <c r="AF31" s="133"/>
      <c r="AG31" s="133"/>
      <c r="AH31" s="133"/>
      <c r="AI31" s="133"/>
      <c r="AJ31" s="133"/>
      <c r="AK31" s="133"/>
      <c r="AL31" s="133"/>
      <c r="AM31" s="133"/>
    </row>
    <row r="32" spans="1:39" x14ac:dyDescent="0.25">
      <c r="A32" s="29"/>
      <c r="B32" s="8"/>
      <c r="C32" s="30"/>
      <c r="D32" s="6"/>
      <c r="E32" s="6"/>
      <c r="F32" s="6"/>
      <c r="G32" s="6"/>
      <c r="H32" s="5"/>
      <c r="I32" s="5"/>
      <c r="J32" s="154"/>
      <c r="K32" s="160"/>
      <c r="L32" s="161"/>
      <c r="M32" s="155" t="str">
        <f t="shared" si="8"/>
        <v>Err1</v>
      </c>
      <c r="N32" s="156" t="str">
        <f t="shared" si="9"/>
        <v/>
      </c>
      <c r="O32" s="156" t="str">
        <f t="shared" si="10"/>
        <v/>
      </c>
      <c r="P32" s="156" t="str">
        <f t="shared" si="0"/>
        <v/>
      </c>
      <c r="Q32" s="156" t="str">
        <f t="shared" si="0"/>
        <v/>
      </c>
      <c r="R32" s="156" t="str">
        <f t="shared" si="11"/>
        <v/>
      </c>
      <c r="S32" s="156" t="str">
        <f t="shared" si="12"/>
        <v/>
      </c>
      <c r="T32" s="135"/>
      <c r="U32" s="135"/>
      <c r="V32" s="135"/>
      <c r="W32" s="133"/>
      <c r="X32" s="133"/>
      <c r="Y32" s="133"/>
      <c r="Z32" s="133"/>
      <c r="AA32" s="133"/>
      <c r="AB32" s="133"/>
      <c r="AC32" s="133"/>
      <c r="AD32" s="133"/>
      <c r="AE32" s="133"/>
      <c r="AF32" s="133"/>
      <c r="AG32" s="133"/>
      <c r="AH32" s="133"/>
      <c r="AI32" s="133"/>
      <c r="AJ32" s="133"/>
      <c r="AK32" s="133"/>
      <c r="AL32" s="133"/>
      <c r="AM32" s="133"/>
    </row>
    <row r="33" spans="1:39" x14ac:dyDescent="0.25">
      <c r="A33" s="29"/>
      <c r="B33" s="8"/>
      <c r="C33" s="30"/>
      <c r="D33" s="6"/>
      <c r="E33" s="6"/>
      <c r="F33" s="6"/>
      <c r="G33" s="6"/>
      <c r="H33" s="5"/>
      <c r="I33" s="5"/>
      <c r="J33" s="154"/>
      <c r="K33" s="160"/>
      <c r="L33" s="161"/>
      <c r="M33" s="155" t="str">
        <f t="shared" si="8"/>
        <v>Err1</v>
      </c>
      <c r="N33" s="156" t="str">
        <f t="shared" si="9"/>
        <v/>
      </c>
      <c r="O33" s="156" t="str">
        <f t="shared" si="10"/>
        <v/>
      </c>
      <c r="P33" s="156" t="str">
        <f t="shared" si="0"/>
        <v/>
      </c>
      <c r="Q33" s="156" t="str">
        <f t="shared" si="0"/>
        <v/>
      </c>
      <c r="R33" s="156" t="str">
        <f t="shared" si="11"/>
        <v/>
      </c>
      <c r="S33" s="156" t="str">
        <f t="shared" si="12"/>
        <v/>
      </c>
      <c r="T33" s="135"/>
      <c r="U33" s="135"/>
      <c r="V33" s="135"/>
      <c r="W33" s="133"/>
      <c r="X33" s="133"/>
      <c r="Y33" s="133"/>
      <c r="Z33" s="133"/>
      <c r="AA33" s="133"/>
      <c r="AB33" s="133"/>
      <c r="AC33" s="133"/>
      <c r="AD33" s="133"/>
      <c r="AE33" s="133"/>
      <c r="AF33" s="133"/>
      <c r="AG33" s="133"/>
      <c r="AH33" s="133"/>
      <c r="AI33" s="133"/>
      <c r="AJ33" s="133"/>
      <c r="AK33" s="133"/>
      <c r="AL33" s="133"/>
      <c r="AM33" s="133"/>
    </row>
    <row r="34" spans="1:39" ht="24.75" customHeight="1" x14ac:dyDescent="0.25">
      <c r="A34" s="29"/>
      <c r="B34" s="8"/>
      <c r="C34" s="30"/>
      <c r="D34" s="6"/>
      <c r="E34" s="6"/>
      <c r="F34" s="6"/>
      <c r="G34" s="6"/>
      <c r="H34" s="5"/>
      <c r="I34" s="5"/>
      <c r="J34" s="154"/>
      <c r="K34" s="160"/>
      <c r="L34" s="161"/>
      <c r="M34" s="155" t="str">
        <f t="shared" si="8"/>
        <v>Err1</v>
      </c>
      <c r="N34" s="156" t="str">
        <f t="shared" si="9"/>
        <v/>
      </c>
      <c r="O34" s="156" t="str">
        <f t="shared" si="10"/>
        <v/>
      </c>
      <c r="P34" s="156" t="str">
        <f t="shared" si="0"/>
        <v/>
      </c>
      <c r="Q34" s="156" t="str">
        <f t="shared" si="0"/>
        <v/>
      </c>
      <c r="R34" s="156" t="str">
        <f t="shared" si="11"/>
        <v/>
      </c>
      <c r="S34" s="156" t="str">
        <f t="shared" si="12"/>
        <v/>
      </c>
      <c r="T34" s="135"/>
      <c r="U34" s="135"/>
      <c r="V34" s="135"/>
      <c r="W34" s="133"/>
      <c r="X34" s="133"/>
      <c r="Y34" s="133"/>
      <c r="Z34" s="133"/>
      <c r="AA34" s="133"/>
      <c r="AB34" s="133"/>
      <c r="AC34" s="133"/>
      <c r="AD34" s="133"/>
      <c r="AE34" s="133"/>
      <c r="AF34" s="133"/>
      <c r="AG34" s="133"/>
      <c r="AH34" s="133"/>
      <c r="AI34" s="133"/>
      <c r="AJ34" s="133"/>
      <c r="AK34" s="133"/>
      <c r="AL34" s="133"/>
      <c r="AM34" s="133"/>
    </row>
    <row r="35" spans="1:39" x14ac:dyDescent="0.25">
      <c r="A35" s="29"/>
      <c r="B35" s="8"/>
      <c r="C35" s="30"/>
      <c r="D35" s="6"/>
      <c r="E35" s="6"/>
      <c r="F35" s="6"/>
      <c r="G35" s="6"/>
      <c r="H35" s="5"/>
      <c r="I35" s="5"/>
      <c r="J35" s="154"/>
      <c r="K35" s="160"/>
      <c r="L35" s="161"/>
      <c r="M35" s="155" t="str">
        <f t="shared" si="8"/>
        <v>Err1</v>
      </c>
      <c r="N35" s="156" t="str">
        <f t="shared" si="9"/>
        <v/>
      </c>
      <c r="O35" s="156" t="str">
        <f t="shared" si="10"/>
        <v/>
      </c>
      <c r="P35" s="156" t="str">
        <f t="shared" si="0"/>
        <v/>
      </c>
      <c r="Q35" s="156" t="str">
        <f t="shared" si="0"/>
        <v/>
      </c>
      <c r="R35" s="156" t="str">
        <f t="shared" si="11"/>
        <v/>
      </c>
      <c r="S35" s="156" t="str">
        <f t="shared" si="12"/>
        <v/>
      </c>
      <c r="T35" s="135"/>
      <c r="U35" s="135"/>
      <c r="V35" s="135"/>
      <c r="W35" s="133"/>
      <c r="X35" s="133"/>
      <c r="Y35" s="133"/>
      <c r="Z35" s="133"/>
      <c r="AA35" s="133"/>
      <c r="AB35" s="133"/>
      <c r="AC35" s="133"/>
      <c r="AD35" s="133"/>
      <c r="AE35" s="133"/>
      <c r="AF35" s="133"/>
      <c r="AG35" s="133"/>
      <c r="AH35" s="133"/>
      <c r="AI35" s="133"/>
      <c r="AJ35" s="133"/>
      <c r="AK35" s="133"/>
      <c r="AL35" s="133"/>
      <c r="AM35" s="133"/>
    </row>
    <row r="36" spans="1:39" x14ac:dyDescent="0.25">
      <c r="A36" s="29"/>
      <c r="B36" s="8"/>
      <c r="C36" s="30"/>
      <c r="D36" s="6"/>
      <c r="E36" s="6"/>
      <c r="F36" s="6"/>
      <c r="G36" s="6"/>
      <c r="H36" s="5"/>
      <c r="I36" s="5"/>
      <c r="J36" s="154"/>
      <c r="K36" s="160"/>
      <c r="L36" s="161"/>
      <c r="M36" s="155" t="str">
        <f t="shared" si="8"/>
        <v>Err1</v>
      </c>
      <c r="N36" s="156" t="str">
        <f t="shared" si="9"/>
        <v/>
      </c>
      <c r="O36" s="156" t="str">
        <f t="shared" si="10"/>
        <v/>
      </c>
      <c r="P36" s="156" t="str">
        <f t="shared" si="0"/>
        <v/>
      </c>
      <c r="Q36" s="156" t="str">
        <f t="shared" si="0"/>
        <v/>
      </c>
      <c r="R36" s="156" t="str">
        <f t="shared" si="11"/>
        <v/>
      </c>
      <c r="S36" s="156" t="str">
        <f t="shared" si="12"/>
        <v/>
      </c>
      <c r="T36" s="135"/>
      <c r="U36" s="135"/>
      <c r="V36" s="135"/>
      <c r="W36" s="133"/>
      <c r="X36" s="133"/>
      <c r="Y36" s="133"/>
      <c r="Z36" s="133"/>
      <c r="AA36" s="133"/>
      <c r="AB36" s="133"/>
      <c r="AC36" s="133"/>
      <c r="AD36" s="133"/>
      <c r="AE36" s="133"/>
      <c r="AF36" s="133"/>
      <c r="AG36" s="133"/>
      <c r="AH36" s="133"/>
      <c r="AI36" s="133"/>
      <c r="AJ36" s="133"/>
      <c r="AK36" s="133"/>
      <c r="AL36" s="133"/>
      <c r="AM36" s="133"/>
    </row>
    <row r="37" spans="1:39" x14ac:dyDescent="0.25">
      <c r="A37" s="29"/>
      <c r="B37" s="8"/>
      <c r="C37" s="30"/>
      <c r="D37" s="6"/>
      <c r="E37" s="6"/>
      <c r="F37" s="6"/>
      <c r="G37" s="6"/>
      <c r="H37" s="5"/>
      <c r="I37" s="5"/>
      <c r="J37" s="154"/>
      <c r="K37" s="160"/>
      <c r="L37" s="161"/>
      <c r="M37" s="155" t="str">
        <f t="shared" si="8"/>
        <v>Err1</v>
      </c>
      <c r="N37" s="156" t="str">
        <f t="shared" si="9"/>
        <v/>
      </c>
      <c r="O37" s="156" t="str">
        <f t="shared" si="10"/>
        <v/>
      </c>
      <c r="P37" s="156" t="str">
        <f t="shared" si="0"/>
        <v/>
      </c>
      <c r="Q37" s="156" t="str">
        <f t="shared" si="0"/>
        <v/>
      </c>
      <c r="R37" s="156" t="str">
        <f t="shared" si="11"/>
        <v/>
      </c>
      <c r="S37" s="156" t="str">
        <f t="shared" si="12"/>
        <v/>
      </c>
      <c r="T37" s="135"/>
      <c r="U37" s="135"/>
      <c r="V37" s="135"/>
      <c r="W37" s="133"/>
      <c r="X37" s="133"/>
      <c r="Y37" s="133"/>
      <c r="Z37" s="133"/>
      <c r="AA37" s="133"/>
      <c r="AB37" s="133"/>
      <c r="AC37" s="133"/>
      <c r="AD37" s="133"/>
      <c r="AE37" s="133"/>
      <c r="AF37" s="133"/>
      <c r="AG37" s="133"/>
      <c r="AH37" s="133"/>
      <c r="AI37" s="133"/>
      <c r="AJ37" s="133"/>
      <c r="AK37" s="133"/>
      <c r="AL37" s="133"/>
      <c r="AM37" s="133"/>
    </row>
    <row r="38" spans="1:39" x14ac:dyDescent="0.25">
      <c r="A38" s="28"/>
      <c r="B38" s="7"/>
      <c r="C38" s="30"/>
      <c r="D38" s="6"/>
      <c r="E38" s="6"/>
      <c r="F38" s="6"/>
      <c r="G38" s="6"/>
      <c r="H38" s="5"/>
      <c r="I38" s="5"/>
      <c r="J38" s="154"/>
      <c r="K38" s="149"/>
      <c r="L38" s="150"/>
      <c r="M38" s="155" t="str">
        <f t="shared" si="8"/>
        <v>Err1</v>
      </c>
      <c r="N38" s="156" t="str">
        <f t="shared" si="9"/>
        <v/>
      </c>
      <c r="O38" s="156" t="str">
        <f t="shared" si="10"/>
        <v/>
      </c>
      <c r="P38" s="156" t="str">
        <f t="shared" si="0"/>
        <v/>
      </c>
      <c r="Q38" s="156" t="str">
        <f t="shared" si="0"/>
        <v/>
      </c>
      <c r="R38" s="156" t="str">
        <f t="shared" si="11"/>
        <v/>
      </c>
      <c r="S38" s="156" t="str">
        <f t="shared" si="12"/>
        <v/>
      </c>
      <c r="T38" s="135"/>
      <c r="U38" s="135"/>
      <c r="V38" s="135"/>
      <c r="W38" s="133"/>
      <c r="X38" s="133"/>
      <c r="Y38" s="133"/>
      <c r="Z38" s="133"/>
      <c r="AA38" s="133"/>
      <c r="AB38" s="133"/>
      <c r="AC38" s="133"/>
      <c r="AD38" s="133"/>
      <c r="AE38" s="133"/>
      <c r="AF38" s="133"/>
      <c r="AG38" s="133"/>
      <c r="AH38" s="133"/>
      <c r="AI38" s="133"/>
      <c r="AJ38" s="133"/>
      <c r="AK38" s="133"/>
      <c r="AL38" s="133"/>
      <c r="AM38" s="133"/>
    </row>
    <row r="39" spans="1:39" x14ac:dyDescent="0.25">
      <c r="A39" s="29"/>
      <c r="B39" s="8"/>
      <c r="C39" s="30"/>
      <c r="D39" s="6"/>
      <c r="E39" s="6"/>
      <c r="F39" s="6"/>
      <c r="G39" s="6"/>
      <c r="H39" s="5"/>
      <c r="I39" s="5"/>
      <c r="J39" s="154"/>
      <c r="K39" s="160"/>
      <c r="L39" s="161"/>
      <c r="M39" s="155" t="str">
        <f t="shared" si="8"/>
        <v>Err1</v>
      </c>
      <c r="N39" s="156" t="str">
        <f t="shared" si="9"/>
        <v/>
      </c>
      <c r="O39" s="156" t="str">
        <f t="shared" si="10"/>
        <v/>
      </c>
      <c r="P39" s="156" t="str">
        <f t="shared" si="0"/>
        <v/>
      </c>
      <c r="Q39" s="156" t="str">
        <f t="shared" si="0"/>
        <v/>
      </c>
      <c r="R39" s="156" t="str">
        <f t="shared" si="11"/>
        <v/>
      </c>
      <c r="S39" s="156" t="str">
        <f t="shared" si="12"/>
        <v/>
      </c>
      <c r="T39" s="135"/>
      <c r="U39" s="135"/>
      <c r="V39" s="135"/>
      <c r="W39" s="133"/>
      <c r="X39" s="133"/>
      <c r="Y39" s="133"/>
      <c r="Z39" s="133"/>
      <c r="AA39" s="133"/>
      <c r="AB39" s="133"/>
      <c r="AC39" s="133"/>
      <c r="AD39" s="133"/>
      <c r="AE39" s="133"/>
      <c r="AF39" s="133"/>
      <c r="AG39" s="133"/>
      <c r="AH39" s="133"/>
      <c r="AI39" s="133"/>
      <c r="AJ39" s="133"/>
      <c r="AK39" s="133"/>
      <c r="AL39" s="133"/>
      <c r="AM39" s="133"/>
    </row>
    <row r="40" spans="1:39" x14ac:dyDescent="0.25">
      <c r="A40" s="29"/>
      <c r="B40" s="8"/>
      <c r="C40" s="30"/>
      <c r="D40" s="6"/>
      <c r="E40" s="6"/>
      <c r="F40" s="6"/>
      <c r="G40" s="6"/>
      <c r="H40" s="5"/>
      <c r="I40" s="5"/>
      <c r="J40" s="154"/>
      <c r="K40" s="160"/>
      <c r="L40" s="161"/>
      <c r="M40" s="155" t="str">
        <f t="shared" si="8"/>
        <v>Err1</v>
      </c>
      <c r="N40" s="156" t="str">
        <f t="shared" si="9"/>
        <v/>
      </c>
      <c r="O40" s="156" t="str">
        <f t="shared" si="10"/>
        <v/>
      </c>
      <c r="P40" s="156" t="str">
        <f t="shared" ref="P40:P46" si="13">IF(ISERROR(SEARCH("%",F40,1))=FALSE,"Err2",IF(OR(F40="",ISNUMBER(INT(F40)))=FALSE,"Err3",IF(ISERROR(SEARCH(".",F40,1))=FALSE,"Err4",IF(OR(F40="",AND(INT(F40)&gt;=0,INT(F40)&lt;=100))=FALSE,"Err6",IF(OR(AND(F40="",G40="",H40="",OR(E40&lt;&gt;"")))=TRUE,"Err9","")))))</f>
        <v/>
      </c>
      <c r="Q40" s="156" t="str">
        <f t="shared" ref="Q40:Q46" si="14">IF(ISERROR(SEARCH("%",G40,1))=FALSE,"Err2",IF(OR(G40="",ISNUMBER(INT(G40)))=FALSE,"Err3",IF(ISERROR(SEARCH(".",G40,1))=FALSE,"Err4",IF(OR(G40="",AND(INT(G40)&gt;=0,INT(G40)&lt;=100))=FALSE,"Err6",IF(OR(AND(G40="",H40="",I40="",OR(F40&lt;&gt;"")))=TRUE,"Err9","")))))</f>
        <v/>
      </c>
      <c r="R40" s="156" t="str">
        <f t="shared" si="11"/>
        <v/>
      </c>
      <c r="S40" s="156" t="str">
        <f t="shared" si="12"/>
        <v/>
      </c>
      <c r="T40" s="135"/>
      <c r="U40" s="135"/>
      <c r="V40" s="135"/>
      <c r="W40" s="133"/>
      <c r="X40" s="133"/>
      <c r="Y40" s="133"/>
      <c r="Z40" s="133"/>
      <c r="AA40" s="133"/>
      <c r="AB40" s="133"/>
      <c r="AC40" s="133"/>
      <c r="AD40" s="133"/>
      <c r="AE40" s="133"/>
      <c r="AF40" s="133"/>
      <c r="AG40" s="133"/>
      <c r="AH40" s="133"/>
      <c r="AI40" s="133"/>
      <c r="AJ40" s="133"/>
      <c r="AK40" s="133"/>
      <c r="AL40" s="133"/>
      <c r="AM40" s="133"/>
    </row>
    <row r="41" spans="1:39" x14ac:dyDescent="0.25">
      <c r="A41" s="29"/>
      <c r="B41" s="8"/>
      <c r="C41" s="30"/>
      <c r="D41" s="6"/>
      <c r="E41" s="6"/>
      <c r="F41" s="6"/>
      <c r="G41" s="6"/>
      <c r="H41" s="5"/>
      <c r="I41" s="5"/>
      <c r="J41" s="154"/>
      <c r="K41" s="160"/>
      <c r="L41" s="161"/>
      <c r="M41" s="155" t="str">
        <f t="shared" si="8"/>
        <v>Err1</v>
      </c>
      <c r="N41" s="156" t="str">
        <f t="shared" si="9"/>
        <v/>
      </c>
      <c r="O41" s="156" t="str">
        <f t="shared" si="10"/>
        <v/>
      </c>
      <c r="P41" s="156" t="str">
        <f t="shared" si="13"/>
        <v/>
      </c>
      <c r="Q41" s="156" t="str">
        <f t="shared" si="14"/>
        <v/>
      </c>
      <c r="R41" s="156" t="str">
        <f t="shared" si="11"/>
        <v/>
      </c>
      <c r="S41" s="156" t="str">
        <f t="shared" si="12"/>
        <v/>
      </c>
      <c r="T41" s="135"/>
      <c r="U41" s="135"/>
      <c r="V41" s="135"/>
      <c r="W41" s="133"/>
      <c r="X41" s="133"/>
      <c r="Y41" s="133"/>
      <c r="Z41" s="133"/>
      <c r="AA41" s="133"/>
      <c r="AB41" s="133"/>
      <c r="AC41" s="133"/>
      <c r="AD41" s="133"/>
      <c r="AE41" s="133"/>
      <c r="AF41" s="133"/>
      <c r="AG41" s="133"/>
      <c r="AH41" s="133"/>
      <c r="AI41" s="133"/>
      <c r="AJ41" s="133"/>
      <c r="AK41" s="133"/>
      <c r="AL41" s="133"/>
      <c r="AM41" s="133"/>
    </row>
    <row r="42" spans="1:39" x14ac:dyDescent="0.25">
      <c r="A42" s="29"/>
      <c r="B42" s="8"/>
      <c r="C42" s="30"/>
      <c r="D42" s="6"/>
      <c r="E42" s="6"/>
      <c r="F42" s="6"/>
      <c r="G42" s="6"/>
      <c r="H42" s="5"/>
      <c r="I42" s="5"/>
      <c r="J42" s="154"/>
      <c r="K42" s="160"/>
      <c r="L42" s="161"/>
      <c r="M42" s="155" t="str">
        <f t="shared" si="8"/>
        <v>Err1</v>
      </c>
      <c r="N42" s="156" t="str">
        <f t="shared" si="9"/>
        <v/>
      </c>
      <c r="O42" s="156" t="str">
        <f t="shared" si="10"/>
        <v/>
      </c>
      <c r="P42" s="156" t="str">
        <f t="shared" si="13"/>
        <v/>
      </c>
      <c r="Q42" s="156" t="str">
        <f t="shared" si="14"/>
        <v/>
      </c>
      <c r="R42" s="156" t="str">
        <f t="shared" si="11"/>
        <v/>
      </c>
      <c r="S42" s="156" t="str">
        <f t="shared" si="12"/>
        <v/>
      </c>
      <c r="T42" s="135"/>
      <c r="U42" s="135"/>
      <c r="V42" s="135"/>
      <c r="W42" s="133"/>
      <c r="X42" s="133"/>
      <c r="Y42" s="133"/>
      <c r="Z42" s="133"/>
      <c r="AA42" s="133"/>
      <c r="AB42" s="133"/>
      <c r="AC42" s="133"/>
      <c r="AD42" s="133"/>
      <c r="AE42" s="133"/>
      <c r="AF42" s="133"/>
      <c r="AG42" s="133"/>
      <c r="AH42" s="133"/>
      <c r="AI42" s="133"/>
      <c r="AJ42" s="133"/>
      <c r="AK42" s="133"/>
      <c r="AL42" s="133"/>
      <c r="AM42" s="133"/>
    </row>
    <row r="43" spans="1:39" x14ac:dyDescent="0.25">
      <c r="A43" s="29"/>
      <c r="B43" s="8"/>
      <c r="C43" s="30"/>
      <c r="D43" s="6"/>
      <c r="E43" s="6"/>
      <c r="F43" s="6"/>
      <c r="G43" s="6"/>
      <c r="H43" s="5"/>
      <c r="I43" s="5"/>
      <c r="J43" s="154"/>
      <c r="K43" s="160"/>
      <c r="L43" s="161"/>
      <c r="M43" s="155" t="str">
        <f t="shared" si="8"/>
        <v>Err1</v>
      </c>
      <c r="N43" s="156" t="str">
        <f t="shared" si="9"/>
        <v/>
      </c>
      <c r="O43" s="156" t="str">
        <f t="shared" si="10"/>
        <v/>
      </c>
      <c r="P43" s="156" t="str">
        <f t="shared" si="13"/>
        <v/>
      </c>
      <c r="Q43" s="156" t="str">
        <f t="shared" si="14"/>
        <v/>
      </c>
      <c r="R43" s="156" t="str">
        <f t="shared" si="11"/>
        <v/>
      </c>
      <c r="S43" s="156" t="str">
        <f t="shared" si="12"/>
        <v/>
      </c>
      <c r="T43" s="135"/>
      <c r="U43" s="135"/>
      <c r="V43" s="135"/>
      <c r="W43" s="133"/>
      <c r="X43" s="133"/>
      <c r="Y43" s="133"/>
      <c r="Z43" s="133"/>
      <c r="AA43" s="133"/>
      <c r="AB43" s="133"/>
      <c r="AC43" s="133"/>
      <c r="AD43" s="133"/>
      <c r="AE43" s="133"/>
      <c r="AF43" s="133"/>
      <c r="AG43" s="133"/>
      <c r="AH43" s="133"/>
      <c r="AI43" s="133"/>
      <c r="AJ43" s="133"/>
      <c r="AK43" s="133"/>
      <c r="AL43" s="133"/>
      <c r="AM43" s="133"/>
    </row>
    <row r="44" spans="1:39" x14ac:dyDescent="0.25">
      <c r="A44" s="29"/>
      <c r="B44" s="8"/>
      <c r="C44" s="30"/>
      <c r="D44" s="6"/>
      <c r="E44" s="6"/>
      <c r="F44" s="6"/>
      <c r="G44" s="6"/>
      <c r="H44" s="5"/>
      <c r="I44" s="5"/>
      <c r="J44" s="154"/>
      <c r="K44" s="160"/>
      <c r="L44" s="161"/>
      <c r="M44" s="155" t="str">
        <f t="shared" si="8"/>
        <v>Err1</v>
      </c>
      <c r="N44" s="156" t="str">
        <f t="shared" si="9"/>
        <v/>
      </c>
      <c r="O44" s="156" t="str">
        <f t="shared" si="10"/>
        <v/>
      </c>
      <c r="P44" s="156" t="str">
        <f t="shared" si="13"/>
        <v/>
      </c>
      <c r="Q44" s="156" t="str">
        <f t="shared" si="14"/>
        <v/>
      </c>
      <c r="R44" s="156" t="str">
        <f t="shared" si="11"/>
        <v/>
      </c>
      <c r="S44" s="156" t="str">
        <f t="shared" si="12"/>
        <v/>
      </c>
      <c r="T44" s="135"/>
      <c r="U44" s="135"/>
      <c r="V44" s="135"/>
      <c r="W44" s="133"/>
      <c r="X44" s="133"/>
      <c r="Y44" s="133"/>
      <c r="Z44" s="133"/>
      <c r="AA44" s="133"/>
      <c r="AB44" s="133"/>
      <c r="AC44" s="133"/>
      <c r="AD44" s="133"/>
      <c r="AE44" s="133"/>
      <c r="AF44" s="133"/>
      <c r="AG44" s="133"/>
      <c r="AH44" s="133"/>
      <c r="AI44" s="133"/>
      <c r="AJ44" s="133"/>
      <c r="AK44" s="133"/>
      <c r="AL44" s="133"/>
      <c r="AM44" s="133"/>
    </row>
    <row r="45" spans="1:39" x14ac:dyDescent="0.25">
      <c r="A45" s="29"/>
      <c r="B45" s="8"/>
      <c r="C45" s="30"/>
      <c r="D45" s="6"/>
      <c r="E45" s="6"/>
      <c r="F45" s="6"/>
      <c r="G45" s="6"/>
      <c r="H45" s="5"/>
      <c r="I45" s="5"/>
      <c r="J45" s="154"/>
      <c r="K45" s="160"/>
      <c r="L45" s="161"/>
      <c r="M45" s="155" t="str">
        <f t="shared" si="8"/>
        <v>Err1</v>
      </c>
      <c r="N45" s="156" t="str">
        <f t="shared" si="9"/>
        <v/>
      </c>
      <c r="O45" s="156" t="str">
        <f t="shared" si="10"/>
        <v/>
      </c>
      <c r="P45" s="156" t="str">
        <f t="shared" si="13"/>
        <v/>
      </c>
      <c r="Q45" s="156" t="str">
        <f t="shared" si="14"/>
        <v/>
      </c>
      <c r="R45" s="156" t="str">
        <f t="shared" si="11"/>
        <v/>
      </c>
      <c r="S45" s="156" t="str">
        <f t="shared" si="12"/>
        <v/>
      </c>
      <c r="T45" s="135"/>
      <c r="U45" s="135"/>
      <c r="V45" s="135"/>
      <c r="W45" s="133"/>
      <c r="X45" s="133"/>
      <c r="Y45" s="133"/>
      <c r="Z45" s="133"/>
      <c r="AA45" s="133"/>
      <c r="AB45" s="133"/>
      <c r="AC45" s="133"/>
      <c r="AD45" s="133"/>
      <c r="AE45" s="133"/>
      <c r="AF45" s="133"/>
      <c r="AG45" s="133"/>
      <c r="AH45" s="133"/>
      <c r="AI45" s="133"/>
      <c r="AJ45" s="133"/>
      <c r="AK45" s="133"/>
      <c r="AL45" s="133"/>
      <c r="AM45" s="133"/>
    </row>
    <row r="46" spans="1:39" x14ac:dyDescent="0.25">
      <c r="A46" s="29"/>
      <c r="B46" s="8"/>
      <c r="C46" s="30"/>
      <c r="D46" s="6"/>
      <c r="E46" s="6"/>
      <c r="F46" s="6"/>
      <c r="G46" s="6"/>
      <c r="H46" s="5"/>
      <c r="I46" s="5"/>
      <c r="J46" s="154"/>
      <c r="K46" s="160"/>
      <c r="L46" s="161"/>
      <c r="M46" s="155" t="str">
        <f t="shared" si="8"/>
        <v>Err1</v>
      </c>
      <c r="N46" s="156" t="str">
        <f t="shared" si="9"/>
        <v/>
      </c>
      <c r="O46" s="156" t="str">
        <f t="shared" si="10"/>
        <v/>
      </c>
      <c r="P46" s="156" t="str">
        <f t="shared" si="13"/>
        <v/>
      </c>
      <c r="Q46" s="156" t="str">
        <f t="shared" si="14"/>
        <v/>
      </c>
      <c r="R46" s="156" t="str">
        <f t="shared" si="11"/>
        <v/>
      </c>
      <c r="S46" s="156" t="str">
        <f t="shared" si="12"/>
        <v/>
      </c>
      <c r="T46" s="135"/>
      <c r="U46" s="135"/>
      <c r="V46" s="135"/>
      <c r="W46" s="133"/>
      <c r="X46" s="133"/>
      <c r="Y46" s="133"/>
      <c r="Z46" s="133"/>
      <c r="AA46" s="133"/>
      <c r="AB46" s="133"/>
      <c r="AC46" s="133"/>
      <c r="AD46" s="133"/>
      <c r="AE46" s="133"/>
      <c r="AF46" s="133"/>
      <c r="AG46" s="133"/>
      <c r="AH46" s="133"/>
      <c r="AI46" s="133"/>
      <c r="AJ46" s="133"/>
      <c r="AK46" s="133"/>
      <c r="AL46" s="133"/>
      <c r="AM46" s="133"/>
    </row>
    <row r="47" spans="1:39" ht="15.6" x14ac:dyDescent="0.25">
      <c r="A47" s="160"/>
      <c r="B47" s="161"/>
      <c r="C47" s="162" t="s">
        <v>17</v>
      </c>
      <c r="D47" s="6" t="s">
        <v>236</v>
      </c>
      <c r="E47" s="5" t="s">
        <v>237</v>
      </c>
      <c r="F47" s="5" t="s">
        <v>238</v>
      </c>
      <c r="G47" s="5" t="s">
        <v>238</v>
      </c>
      <c r="H47" s="170"/>
      <c r="I47" s="170"/>
      <c r="K47" s="160"/>
      <c r="L47" s="161"/>
      <c r="M47" s="164" t="s">
        <v>17</v>
      </c>
      <c r="N47" s="161"/>
      <c r="O47" s="161"/>
      <c r="P47" s="161"/>
      <c r="Q47" s="161"/>
      <c r="R47" s="161"/>
      <c r="S47" s="161"/>
      <c r="T47" s="135"/>
      <c r="U47" s="135"/>
      <c r="V47" s="135"/>
      <c r="W47" s="133"/>
      <c r="X47" s="133"/>
      <c r="Y47" s="133"/>
      <c r="Z47" s="133"/>
      <c r="AA47" s="133"/>
      <c r="AB47" s="133"/>
      <c r="AC47" s="133"/>
      <c r="AD47" s="133"/>
      <c r="AE47" s="133"/>
      <c r="AF47" s="133"/>
      <c r="AG47" s="133"/>
      <c r="AH47" s="133"/>
      <c r="AI47" s="133"/>
      <c r="AJ47" s="133"/>
      <c r="AK47" s="133"/>
      <c r="AL47" s="133"/>
      <c r="AM47" s="133"/>
    </row>
    <row r="48" spans="1:39" x14ac:dyDescent="0.25">
      <c r="T48" s="135"/>
      <c r="U48" s="135"/>
      <c r="V48" s="135"/>
      <c r="W48" s="133"/>
      <c r="X48" s="133"/>
      <c r="Y48" s="133"/>
      <c r="Z48" s="133"/>
      <c r="AA48" s="133"/>
      <c r="AB48" s="133"/>
      <c r="AC48" s="133"/>
      <c r="AD48" s="133"/>
      <c r="AE48" s="133"/>
      <c r="AF48" s="133"/>
      <c r="AG48" s="133"/>
      <c r="AH48" s="133"/>
      <c r="AI48" s="133"/>
      <c r="AJ48" s="133"/>
      <c r="AK48" s="133"/>
      <c r="AL48" s="133"/>
      <c r="AM48" s="133"/>
    </row>
    <row r="50" spans="1:1" x14ac:dyDescent="0.25">
      <c r="A50" s="131" t="s">
        <v>113</v>
      </c>
    </row>
    <row r="52" spans="1:1" x14ac:dyDescent="0.25">
      <c r="A52" s="131" t="s">
        <v>18</v>
      </c>
    </row>
    <row r="54" spans="1:1" ht="15.6" x14ac:dyDescent="0.3">
      <c r="A54" s="168" t="s">
        <v>19</v>
      </c>
    </row>
  </sheetData>
  <sheetProtection password="E48C" sheet="1" objects="1" scenarios="1"/>
  <pageMargins left="0.76" right="0.75" top="1" bottom="1" header="0.5" footer="0.5"/>
  <pageSetup paperSize="9" scale="42" fitToWidth="3" orientation="portrait" r:id="rId1"/>
  <headerFooter alignWithMargins="0"/>
  <colBreaks count="2" manualBreakCount="2">
    <brk id="9" max="46" man="1"/>
    <brk id="19" max="46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M56"/>
  <sheetViews>
    <sheetView showGridLines="0" view="pageBreakPreview" topLeftCell="B28" zoomScale="60" zoomScaleNormal="60" workbookViewId="0">
      <selection activeCell="G49" sqref="G49"/>
    </sheetView>
  </sheetViews>
  <sheetFormatPr defaultColWidth="9.109375" defaultRowHeight="15" x14ac:dyDescent="0.25"/>
  <cols>
    <col min="1" max="1" width="12.33203125" style="131" customWidth="1"/>
    <col min="2" max="2" width="18.33203125" style="131" customWidth="1"/>
    <col min="3" max="3" width="49.44140625" style="131" customWidth="1"/>
    <col min="4" max="4" width="12.6640625" style="131" customWidth="1"/>
    <col min="5" max="9" width="19.109375" style="131" customWidth="1"/>
    <col min="10" max="10" width="5.6640625" style="131" customWidth="1"/>
    <col min="11" max="11" width="12.33203125" style="131" customWidth="1"/>
    <col min="12" max="12" width="18.33203125" style="131" customWidth="1"/>
    <col min="13" max="13" width="49.44140625" style="131" customWidth="1"/>
    <col min="14" max="14" width="12.6640625" style="131" customWidth="1"/>
    <col min="15" max="19" width="19.109375" style="131" customWidth="1"/>
    <col min="20" max="20" width="6.33203125" style="131" customWidth="1"/>
    <col min="21" max="21" width="7" style="131" bestFit="1" customWidth="1"/>
    <col min="22" max="22" width="66.44140625" style="131" bestFit="1" customWidth="1"/>
    <col min="23" max="16384" width="9.109375" style="131"/>
  </cols>
  <sheetData>
    <row r="1" spans="1:39" ht="15.6" x14ac:dyDescent="0.3">
      <c r="A1" s="130" t="s">
        <v>187</v>
      </c>
      <c r="B1" s="130"/>
      <c r="L1" s="130"/>
    </row>
    <row r="2" spans="1:39" ht="15.6" x14ac:dyDescent="0.3">
      <c r="A2" s="130" t="s">
        <v>188</v>
      </c>
      <c r="B2" s="130"/>
      <c r="L2" s="130"/>
    </row>
    <row r="3" spans="1:39" x14ac:dyDescent="0.25"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</row>
    <row r="4" spans="1:39" ht="18.75" customHeight="1" x14ac:dyDescent="0.3">
      <c r="A4" s="130" t="s">
        <v>123</v>
      </c>
      <c r="B4" s="130"/>
      <c r="K4" s="134" t="s">
        <v>30</v>
      </c>
      <c r="L4" s="134"/>
      <c r="M4" s="135"/>
      <c r="N4" s="135"/>
      <c r="O4" s="135"/>
      <c r="P4" s="135"/>
      <c r="Q4" s="135"/>
      <c r="R4" s="135"/>
      <c r="S4" s="135"/>
      <c r="T4" s="135"/>
      <c r="U4" s="135"/>
      <c r="V4" s="135"/>
      <c r="W4" s="133"/>
      <c r="X4" s="133"/>
      <c r="Y4" s="133"/>
      <c r="Z4" s="133"/>
    </row>
    <row r="5" spans="1:39" ht="15.6" x14ac:dyDescent="0.3">
      <c r="A5" s="130"/>
      <c r="B5" s="130"/>
      <c r="K5" s="134"/>
      <c r="L5" s="134"/>
      <c r="M5" s="135"/>
      <c r="N5" s="135"/>
      <c r="O5" s="135"/>
      <c r="P5" s="135"/>
      <c r="Q5" s="135"/>
      <c r="R5" s="135"/>
      <c r="S5" s="135"/>
      <c r="T5" s="135"/>
      <c r="U5" s="135"/>
      <c r="V5" s="135"/>
      <c r="W5" s="133"/>
      <c r="X5" s="133"/>
      <c r="Y5" s="133"/>
      <c r="Z5" s="133"/>
    </row>
    <row r="6" spans="1:39" ht="15.6" x14ac:dyDescent="0.3">
      <c r="A6" s="130"/>
      <c r="B6" s="130"/>
      <c r="K6" s="134"/>
      <c r="L6" s="134"/>
      <c r="M6" s="135"/>
      <c r="N6" s="135"/>
      <c r="O6" s="135"/>
      <c r="P6" s="135"/>
      <c r="Q6" s="135"/>
      <c r="R6" s="135"/>
      <c r="S6" s="135"/>
      <c r="T6" s="135"/>
      <c r="U6" s="135"/>
      <c r="V6" s="135"/>
      <c r="W6" s="133"/>
      <c r="X6" s="133"/>
      <c r="Y6" s="133"/>
      <c r="Z6" s="133"/>
    </row>
    <row r="7" spans="1:39" ht="15.6" x14ac:dyDescent="0.3">
      <c r="A7" s="130"/>
      <c r="B7" s="130"/>
      <c r="K7" s="134"/>
      <c r="L7" s="134"/>
      <c r="M7" s="135"/>
      <c r="N7" s="135"/>
      <c r="O7" s="135"/>
      <c r="P7" s="135"/>
      <c r="Q7" s="135"/>
      <c r="R7" s="135"/>
      <c r="S7" s="135"/>
      <c r="T7" s="135"/>
      <c r="U7" s="135"/>
      <c r="V7" s="135"/>
      <c r="W7" s="133"/>
      <c r="X7" s="133"/>
      <c r="Y7" s="133"/>
      <c r="Z7" s="133"/>
    </row>
    <row r="8" spans="1:39" ht="15.6" x14ac:dyDescent="0.3">
      <c r="A8" s="136" t="s">
        <v>124</v>
      </c>
      <c r="B8" s="136"/>
      <c r="C8" s="137"/>
      <c r="D8" s="137"/>
      <c r="E8" s="137"/>
      <c r="F8" s="137"/>
      <c r="G8" s="137"/>
      <c r="H8" s="137"/>
      <c r="K8" s="139" t="s">
        <v>125</v>
      </c>
      <c r="L8" s="139"/>
      <c r="M8" s="140"/>
      <c r="N8" s="140"/>
      <c r="O8" s="140"/>
      <c r="P8" s="140"/>
      <c r="Q8" s="140"/>
      <c r="R8" s="140"/>
      <c r="S8" s="135"/>
      <c r="T8" s="135"/>
      <c r="U8" s="135"/>
      <c r="V8" s="135"/>
      <c r="W8" s="133"/>
      <c r="X8" s="133"/>
      <c r="Y8" s="133"/>
      <c r="Z8" s="133"/>
    </row>
    <row r="9" spans="1:39" x14ac:dyDescent="0.25">
      <c r="A9" s="137"/>
      <c r="B9" s="137"/>
      <c r="C9" s="137"/>
      <c r="D9" s="137"/>
      <c r="E9" s="137"/>
      <c r="F9" s="137"/>
      <c r="G9" s="137"/>
      <c r="H9" s="137"/>
      <c r="K9" s="140"/>
      <c r="L9" s="140"/>
      <c r="M9" s="140"/>
      <c r="N9" s="140"/>
      <c r="O9" s="140"/>
      <c r="P9" s="140"/>
      <c r="Q9" s="140"/>
      <c r="R9" s="140"/>
      <c r="S9" s="135"/>
      <c r="T9" s="135"/>
      <c r="U9" s="135"/>
      <c r="V9" s="135"/>
      <c r="W9" s="133"/>
      <c r="X9" s="133"/>
      <c r="Y9" s="133"/>
      <c r="Z9" s="133"/>
    </row>
    <row r="10" spans="1:39" x14ac:dyDescent="0.25">
      <c r="A10" s="141" t="s">
        <v>5</v>
      </c>
      <c r="B10" s="142" t="s">
        <v>6</v>
      </c>
      <c r="C10" s="142" t="s">
        <v>7</v>
      </c>
      <c r="D10" s="142" t="s">
        <v>8</v>
      </c>
      <c r="E10" s="142" t="s">
        <v>9</v>
      </c>
      <c r="F10" s="142" t="s">
        <v>10</v>
      </c>
      <c r="G10" s="142" t="s">
        <v>11</v>
      </c>
      <c r="H10" s="142" t="s">
        <v>21</v>
      </c>
      <c r="I10" s="142" t="s">
        <v>122</v>
      </c>
      <c r="K10" s="144" t="s">
        <v>5</v>
      </c>
      <c r="L10" s="145" t="s">
        <v>6</v>
      </c>
      <c r="M10" s="145" t="s">
        <v>7</v>
      </c>
      <c r="N10" s="145" t="s">
        <v>8</v>
      </c>
      <c r="O10" s="145" t="s">
        <v>9</v>
      </c>
      <c r="P10" s="145" t="s">
        <v>10</v>
      </c>
      <c r="Q10" s="145" t="s">
        <v>11</v>
      </c>
      <c r="R10" s="145" t="s">
        <v>21</v>
      </c>
      <c r="S10" s="145" t="s">
        <v>122</v>
      </c>
      <c r="T10" s="135"/>
      <c r="U10" s="135"/>
      <c r="V10" s="135"/>
      <c r="W10" s="133"/>
      <c r="X10" s="133"/>
      <c r="Y10" s="133"/>
      <c r="Z10" s="133"/>
    </row>
    <row r="11" spans="1:39" ht="120" x14ac:dyDescent="0.25">
      <c r="A11" s="147" t="s">
        <v>12</v>
      </c>
      <c r="B11" s="171" t="s">
        <v>112</v>
      </c>
      <c r="C11" s="148" t="s">
        <v>13</v>
      </c>
      <c r="D11" s="148" t="s">
        <v>20</v>
      </c>
      <c r="E11" s="148" t="s">
        <v>126</v>
      </c>
      <c r="F11" s="148" t="s">
        <v>127</v>
      </c>
      <c r="G11" s="148" t="s">
        <v>22</v>
      </c>
      <c r="H11" s="148" t="s">
        <v>23</v>
      </c>
      <c r="I11" s="148" t="s">
        <v>16</v>
      </c>
      <c r="K11" s="149" t="s">
        <v>12</v>
      </c>
      <c r="L11" s="150" t="s">
        <v>112</v>
      </c>
      <c r="M11" s="150" t="s">
        <v>13</v>
      </c>
      <c r="N11" s="150" t="s">
        <v>20</v>
      </c>
      <c r="O11" s="150" t="s">
        <v>126</v>
      </c>
      <c r="P11" s="150" t="s">
        <v>127</v>
      </c>
      <c r="Q11" s="150" t="s">
        <v>22</v>
      </c>
      <c r="R11" s="150" t="s">
        <v>23</v>
      </c>
      <c r="S11" s="150" t="s">
        <v>16</v>
      </c>
      <c r="T11" s="135"/>
      <c r="U11" s="135"/>
      <c r="V11" s="135"/>
      <c r="W11" s="133"/>
      <c r="X11" s="133"/>
      <c r="Y11" s="133"/>
      <c r="Z11" s="133"/>
    </row>
    <row r="12" spans="1:39" s="154" customFormat="1" ht="15.6" x14ac:dyDescent="0.25">
      <c r="A12" s="28">
        <v>8514000</v>
      </c>
      <c r="B12" s="7">
        <v>131951</v>
      </c>
      <c r="C12" s="30" t="s">
        <v>234</v>
      </c>
      <c r="D12" s="5"/>
      <c r="E12" s="5"/>
      <c r="F12" s="5"/>
      <c r="G12" s="5"/>
      <c r="H12" s="5" t="s">
        <v>235</v>
      </c>
      <c r="I12" s="5"/>
      <c r="K12" s="149"/>
      <c r="L12" s="150"/>
      <c r="M12" s="172" t="str">
        <f>IF(ISTEXT(C12)=FALSE,"Err1","")</f>
        <v/>
      </c>
      <c r="N12" s="156" t="str">
        <f>IF(ISERROR(SEARCH("%",D12,1))=FALSE,"Err2",IF(OR(D12="",ISNUMBER(INT(D12)))=FALSE,"Err3",IF(ISERROR(SEARCH(".",D12,1))=FALSE,"Err4",IF(OR(D12="",AND(INT(D12)&gt;=1,INT(D12)&lt;=999))=FALSE,"Err5",IF(AND(D12&lt;&gt;"",E12="",F12="",G12="")=TRUE,"Err7",IF(AND(D12="",OR(E12&lt;&gt;"",F12&lt;&gt;"",G12&lt;&gt;""))=TRUE,"Err8",""))))))</f>
        <v/>
      </c>
      <c r="O12" s="156" t="str">
        <f>IF(ISERROR(SEARCH("%",E12,1))=FALSE,"Err2",IF(OR(E12="",ISNUMBER(INT(E12)))=FALSE,"Err3",IF(ISERROR(SEARCH(".",E12,1))=FALSE,"Err4",IF(OR(E12="",AND(INT(E12)&gt;=0,INT(E12)&lt;=100))=FALSE,"Err6",IF(OR(AND(E12="",F12="",G12="",OR(D12&lt;&gt;"")))=TRUE,"Err9","")))))</f>
        <v/>
      </c>
      <c r="P12" s="156" t="str">
        <f>IF(ISERROR(SEARCH("%",F12,1))=FALSE,"Err2",IF(OR(F12="",ISNUMBER(INT(F12)))=FALSE,"Err3",IF(ISERROR(SEARCH(".",F12,1))=FALSE,"Err4",IF(OR(F12="",AND(INT(F12)&gt;=0,INT(F12)&lt;=100))=FALSE,"Err6",IF(OR(AND(F12="",G12="",H12="",OR(E12&lt;&gt;"")))=TRUE,"Err9","")))))</f>
        <v/>
      </c>
      <c r="Q12" s="156" t="str">
        <f>IF(ISERROR(SEARCH("%",G12,1))=FALSE,"Err2",IF(OR(G12="",ISNUMBER(INT(G12)))=FALSE,"Err3",IF(OR(G12="",AND(INT(G12)&gt;=0,INT(G12)&lt;=100))=FALSE,"Err6",IF(AND(G12&lt;&gt;"",ISERROR(SEARCH(".",RIGHT(G12,2),1)))=TRUE,"err14",IF(OR(AND(E12="",F12="",G12="",OR(D12&lt;&gt;"")))=TRUE,"Err9","")))))</f>
        <v/>
      </c>
      <c r="R12" s="156" t="str">
        <f>IF(OR(H12="A",H12="X",H12="")=FALSE,"Err10",IF(OR(AND(H12="A",OR(D12&lt;&gt;"",E12&lt;&gt;"",F12&lt;&gt;"",G12&lt;&gt;"")),AND(H12="X",OR(D12&lt;&gt;"",E12&lt;&gt;"",F12&lt;&gt;"",G12&lt;&gt;"")))=TRUE,"Err11",""))</f>
        <v/>
      </c>
      <c r="S12" s="156" t="str">
        <f>IF(OR(I12="Y",I12="")=FALSE,"Err12",IF(AND(I12="Y",D12="",E12="",F12="",G12="")=TRUE,"Err13",""))</f>
        <v/>
      </c>
      <c r="T12" s="158"/>
      <c r="U12" s="158" t="s">
        <v>128</v>
      </c>
      <c r="V12" s="153"/>
      <c r="W12" s="159"/>
      <c r="X12" s="159"/>
      <c r="Y12" s="159"/>
      <c r="Z12" s="159"/>
      <c r="AA12" s="159"/>
      <c r="AB12" s="159"/>
      <c r="AC12" s="159"/>
      <c r="AD12" s="159"/>
      <c r="AE12" s="159"/>
      <c r="AF12" s="159"/>
      <c r="AG12" s="159"/>
      <c r="AH12" s="159"/>
      <c r="AI12" s="159"/>
      <c r="AJ12" s="159"/>
      <c r="AK12" s="159"/>
      <c r="AL12" s="159"/>
      <c r="AM12" s="159"/>
    </row>
    <row r="13" spans="1:39" s="154" customFormat="1" x14ac:dyDescent="0.25">
      <c r="A13" s="28">
        <v>8514283</v>
      </c>
      <c r="B13" s="7">
        <v>116459</v>
      </c>
      <c r="C13" s="30" t="s">
        <v>223</v>
      </c>
      <c r="D13" s="176">
        <v>246</v>
      </c>
      <c r="E13" s="177">
        <v>46</v>
      </c>
      <c r="F13" s="177">
        <v>94</v>
      </c>
      <c r="G13" s="180">
        <v>37</v>
      </c>
      <c r="H13" s="5"/>
      <c r="I13" s="5"/>
      <c r="K13" s="149"/>
      <c r="L13" s="150"/>
      <c r="M13" s="172" t="str">
        <f t="shared" ref="M13:M26" si="0">IF(ISTEXT(C13)=FALSE,"Err1","")</f>
        <v/>
      </c>
      <c r="N13" s="156" t="str">
        <f t="shared" ref="N13:N26" si="1">IF(ISERROR(SEARCH("%",D13,1))=FALSE,"Err2",IF(OR(D13="",ISNUMBER(INT(D13)))=FALSE,"Err3",IF(ISERROR(SEARCH(".",D13,1))=FALSE,"Err4",IF(OR(D13="",AND(INT(D13)&gt;=1,INT(D13)&lt;=999))=FALSE,"Err5",IF(AND(D13&lt;&gt;"",E13="",F13="",G13="")=TRUE,"Err7",IF(AND(D13="",OR(E13&lt;&gt;"",F13&lt;&gt;"",G13&lt;&gt;""))=TRUE,"Err8",""))))))</f>
        <v/>
      </c>
      <c r="O13" s="156" t="str">
        <f t="shared" ref="O13:O26" si="2">IF(ISERROR(SEARCH("%",E13,1))=FALSE,"Err2",IF(OR(E13="",ISNUMBER(INT(E13)))=FALSE,"Err3",IF(ISERROR(SEARCH(".",E13,1))=FALSE,"Err4",IF(OR(E13="",AND(INT(E13)&gt;=0,INT(E13)&lt;=100))=FALSE,"Err6",IF(OR(AND(E13="",F13="",G13="",OR(D13&lt;&gt;"")))=TRUE,"Err9","")))))</f>
        <v/>
      </c>
      <c r="P13" s="156" t="str">
        <f t="shared" ref="P13:P26" si="3">IF(ISERROR(SEARCH("%",F13,1))=FALSE,"Err2",IF(OR(F13="",ISNUMBER(INT(F13)))=FALSE,"Err3",IF(ISERROR(SEARCH(".",F13,1))=FALSE,"Err4",IF(OR(F13="",AND(INT(F13)&gt;=0,INT(F13)&lt;=100))=FALSE,"Err6",IF(OR(AND(F13="",G13="",H13="",OR(E13&lt;&gt;"")))=TRUE,"Err9","")))))</f>
        <v/>
      </c>
      <c r="Q13" s="156" t="str">
        <f t="shared" ref="Q13:Q26" si="4">IF(ISERROR(SEARCH("%",G13,1))=FALSE,"Err2",IF(OR(G13="",ISNUMBER(INT(G13)))=FALSE,"Err3",IF(OR(G13="",AND(INT(G13)&gt;=0,INT(G13)&lt;=100))=FALSE,"Err6",IF(AND(G13&lt;&gt;"",ISERROR(SEARCH(".",RIGHT(G13,2),1)))=TRUE,"err14",IF(OR(AND(E13="",F13="",G13="",OR(D13&lt;&gt;"")))=TRUE,"Err9","")))))</f>
        <v>err14</v>
      </c>
      <c r="R13" s="156" t="str">
        <f t="shared" ref="R13:R26" si="5">IF(OR(H13="A",H13="X",H13="")=FALSE,"Err10",IF(OR(AND(H13="A",OR(D13&lt;&gt;"",E13&lt;&gt;"",F13&lt;&gt;"",G13&lt;&gt;"")),AND(H13="X",OR(D13&lt;&gt;"",E13&lt;&gt;"",F13&lt;&gt;"",G13&lt;&gt;"")))=TRUE,"Err11",""))</f>
        <v/>
      </c>
      <c r="S13" s="156" t="str">
        <f t="shared" ref="S13:S26" si="6">IF(OR(I13="Y",I13="")=FALSE,"Err12",IF(AND(I13="Y",D13="",E13="",F13="",G13="")=TRUE,"Err13",""))</f>
        <v/>
      </c>
      <c r="T13" s="153"/>
      <c r="U13" s="153"/>
      <c r="V13" s="153"/>
      <c r="W13" s="159"/>
      <c r="X13" s="159"/>
      <c r="Y13" s="159"/>
      <c r="Z13" s="159"/>
      <c r="AA13" s="159"/>
      <c r="AB13" s="159"/>
      <c r="AC13" s="159"/>
      <c r="AD13" s="159"/>
      <c r="AE13" s="159"/>
      <c r="AF13" s="159"/>
      <c r="AG13" s="159"/>
      <c r="AH13" s="159"/>
      <c r="AI13" s="159"/>
      <c r="AJ13" s="159"/>
      <c r="AK13" s="159"/>
      <c r="AL13" s="159"/>
      <c r="AM13" s="159"/>
    </row>
    <row r="14" spans="1:39" s="154" customFormat="1" x14ac:dyDescent="0.25">
      <c r="A14" s="28">
        <v>8514289</v>
      </c>
      <c r="B14" s="7">
        <v>116460</v>
      </c>
      <c r="C14" s="30" t="s">
        <v>224</v>
      </c>
      <c r="D14" s="176">
        <v>200</v>
      </c>
      <c r="E14" s="177">
        <v>58</v>
      </c>
      <c r="F14" s="177">
        <v>98</v>
      </c>
      <c r="G14" s="180">
        <v>41.5</v>
      </c>
      <c r="H14" s="5"/>
      <c r="I14" s="5"/>
      <c r="K14" s="149"/>
      <c r="L14" s="150"/>
      <c r="M14" s="172" t="str">
        <f t="shared" si="0"/>
        <v/>
      </c>
      <c r="N14" s="156" t="str">
        <f t="shared" si="1"/>
        <v/>
      </c>
      <c r="O14" s="156" t="str">
        <f t="shared" si="2"/>
        <v/>
      </c>
      <c r="P14" s="156" t="str">
        <f t="shared" si="3"/>
        <v/>
      </c>
      <c r="Q14" s="156" t="str">
        <f t="shared" si="4"/>
        <v/>
      </c>
      <c r="R14" s="156" t="str">
        <f t="shared" si="5"/>
        <v/>
      </c>
      <c r="S14" s="156" t="str">
        <f t="shared" si="6"/>
        <v/>
      </c>
      <c r="T14" s="153"/>
      <c r="U14" s="153" t="s">
        <v>129</v>
      </c>
      <c r="V14" s="153" t="s">
        <v>153</v>
      </c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59"/>
      <c r="AH14" s="159"/>
      <c r="AI14" s="159"/>
      <c r="AJ14" s="159"/>
      <c r="AK14" s="159"/>
      <c r="AL14" s="159"/>
      <c r="AM14" s="159"/>
    </row>
    <row r="15" spans="1:39" s="154" customFormat="1" x14ac:dyDescent="0.25">
      <c r="A15" s="28">
        <v>8514301</v>
      </c>
      <c r="B15" s="7">
        <v>116461</v>
      </c>
      <c r="C15" s="30" t="s">
        <v>225</v>
      </c>
      <c r="D15" s="176">
        <v>279</v>
      </c>
      <c r="E15" s="177">
        <v>60</v>
      </c>
      <c r="F15" s="177">
        <v>95</v>
      </c>
      <c r="G15" s="180">
        <v>44</v>
      </c>
      <c r="H15" s="5"/>
      <c r="I15" s="5"/>
      <c r="K15" s="149"/>
      <c r="L15" s="150"/>
      <c r="M15" s="172" t="str">
        <f t="shared" si="0"/>
        <v/>
      </c>
      <c r="N15" s="156" t="str">
        <f t="shared" si="1"/>
        <v/>
      </c>
      <c r="O15" s="156" t="str">
        <f t="shared" si="2"/>
        <v/>
      </c>
      <c r="P15" s="156" t="str">
        <f t="shared" si="3"/>
        <v/>
      </c>
      <c r="Q15" s="156" t="str">
        <f t="shared" si="4"/>
        <v>err14</v>
      </c>
      <c r="R15" s="156" t="str">
        <f t="shared" si="5"/>
        <v/>
      </c>
      <c r="S15" s="156" t="str">
        <f t="shared" si="6"/>
        <v/>
      </c>
      <c r="T15" s="153"/>
      <c r="U15" s="153" t="s">
        <v>131</v>
      </c>
      <c r="V15" s="153" t="s">
        <v>132</v>
      </c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59"/>
    </row>
    <row r="16" spans="1:39" s="154" customFormat="1" x14ac:dyDescent="0.25">
      <c r="A16" s="28">
        <v>8514302</v>
      </c>
      <c r="B16" s="7">
        <v>116462</v>
      </c>
      <c r="C16" s="30" t="s">
        <v>226</v>
      </c>
      <c r="D16" s="176">
        <v>205</v>
      </c>
      <c r="E16" s="177">
        <v>35</v>
      </c>
      <c r="F16" s="177">
        <v>86</v>
      </c>
      <c r="G16" s="180">
        <v>35</v>
      </c>
      <c r="H16" s="5"/>
      <c r="I16" s="5"/>
      <c r="K16" s="149"/>
      <c r="L16" s="150"/>
      <c r="M16" s="172" t="str">
        <f t="shared" si="0"/>
        <v/>
      </c>
      <c r="N16" s="156" t="str">
        <f t="shared" si="1"/>
        <v/>
      </c>
      <c r="O16" s="156" t="str">
        <f t="shared" si="2"/>
        <v/>
      </c>
      <c r="P16" s="156" t="str">
        <f t="shared" si="3"/>
        <v/>
      </c>
      <c r="Q16" s="156" t="str">
        <f t="shared" si="4"/>
        <v>err14</v>
      </c>
      <c r="R16" s="156" t="str">
        <f t="shared" si="5"/>
        <v/>
      </c>
      <c r="S16" s="156" t="str">
        <f t="shared" si="6"/>
        <v/>
      </c>
      <c r="T16" s="153"/>
      <c r="U16" s="153" t="s">
        <v>133</v>
      </c>
      <c r="V16" s="153" t="s">
        <v>147</v>
      </c>
      <c r="W16" s="159"/>
      <c r="X16" s="159"/>
      <c r="Y16" s="159"/>
      <c r="Z16" s="159"/>
      <c r="AA16" s="159"/>
      <c r="AB16" s="159"/>
      <c r="AC16" s="159"/>
      <c r="AD16" s="159"/>
      <c r="AE16" s="159"/>
      <c r="AF16" s="159"/>
      <c r="AG16" s="159"/>
      <c r="AH16" s="159"/>
      <c r="AI16" s="159"/>
      <c r="AJ16" s="159"/>
      <c r="AK16" s="159"/>
      <c r="AL16" s="159"/>
      <c r="AM16" s="159"/>
    </row>
    <row r="17" spans="1:39" s="154" customFormat="1" x14ac:dyDescent="0.25">
      <c r="A17" s="28">
        <v>8514303</v>
      </c>
      <c r="B17" s="7">
        <v>116463</v>
      </c>
      <c r="C17" s="30" t="s">
        <v>227</v>
      </c>
      <c r="D17" s="176">
        <v>325</v>
      </c>
      <c r="E17" s="177">
        <v>44</v>
      </c>
      <c r="F17" s="177">
        <v>92</v>
      </c>
      <c r="G17" s="180">
        <v>33</v>
      </c>
      <c r="H17" s="5"/>
      <c r="I17" s="5"/>
      <c r="K17" s="149"/>
      <c r="L17" s="150"/>
      <c r="M17" s="172" t="str">
        <f t="shared" si="0"/>
        <v/>
      </c>
      <c r="N17" s="156" t="str">
        <f t="shared" si="1"/>
        <v/>
      </c>
      <c r="O17" s="156" t="str">
        <f t="shared" si="2"/>
        <v/>
      </c>
      <c r="P17" s="156" t="str">
        <f t="shared" si="3"/>
        <v/>
      </c>
      <c r="Q17" s="156" t="str">
        <f t="shared" si="4"/>
        <v>err14</v>
      </c>
      <c r="R17" s="156" t="str">
        <f t="shared" si="5"/>
        <v/>
      </c>
      <c r="S17" s="156" t="str">
        <f t="shared" si="6"/>
        <v/>
      </c>
      <c r="T17" s="153"/>
      <c r="U17" s="153" t="s">
        <v>135</v>
      </c>
      <c r="V17" s="153" t="s">
        <v>148</v>
      </c>
      <c r="W17" s="159"/>
      <c r="X17" s="159"/>
      <c r="Y17" s="159"/>
      <c r="Z17" s="159"/>
      <c r="AA17" s="159"/>
      <c r="AB17" s="159"/>
      <c r="AC17" s="159"/>
      <c r="AD17" s="159"/>
      <c r="AE17" s="159"/>
      <c r="AF17" s="159"/>
      <c r="AG17" s="159"/>
      <c r="AH17" s="159"/>
      <c r="AI17" s="159"/>
      <c r="AJ17" s="159"/>
      <c r="AK17" s="159"/>
      <c r="AL17" s="159"/>
      <c r="AM17" s="159"/>
    </row>
    <row r="18" spans="1:39" s="154" customFormat="1" x14ac:dyDescent="0.25">
      <c r="A18" s="28">
        <v>8514320</v>
      </c>
      <c r="B18" s="7">
        <v>116476</v>
      </c>
      <c r="C18" s="30" t="s">
        <v>228</v>
      </c>
      <c r="D18" s="176">
        <v>183</v>
      </c>
      <c r="E18" s="177">
        <v>64</v>
      </c>
      <c r="F18" s="177">
        <v>97</v>
      </c>
      <c r="G18" s="180">
        <v>45</v>
      </c>
      <c r="H18" s="5"/>
      <c r="I18" s="5"/>
      <c r="K18" s="149"/>
      <c r="L18" s="150"/>
      <c r="M18" s="172" t="str">
        <f t="shared" si="0"/>
        <v/>
      </c>
      <c r="N18" s="156" t="str">
        <f t="shared" si="1"/>
        <v/>
      </c>
      <c r="O18" s="156" t="str">
        <f t="shared" si="2"/>
        <v/>
      </c>
      <c r="P18" s="156" t="str">
        <f t="shared" si="3"/>
        <v/>
      </c>
      <c r="Q18" s="156" t="str">
        <f t="shared" si="4"/>
        <v>err14</v>
      </c>
      <c r="R18" s="156" t="str">
        <f t="shared" si="5"/>
        <v/>
      </c>
      <c r="S18" s="156" t="str">
        <f t="shared" si="6"/>
        <v/>
      </c>
      <c r="T18" s="153"/>
      <c r="U18" s="153" t="s">
        <v>137</v>
      </c>
      <c r="V18" s="153" t="s">
        <v>161</v>
      </c>
      <c r="W18" s="159"/>
      <c r="X18" s="159"/>
      <c r="Y18" s="159"/>
      <c r="Z18" s="159"/>
      <c r="AA18" s="159"/>
      <c r="AB18" s="159"/>
      <c r="AC18" s="159"/>
      <c r="AD18" s="159"/>
      <c r="AE18" s="159"/>
      <c r="AF18" s="159"/>
      <c r="AG18" s="159"/>
      <c r="AH18" s="159"/>
      <c r="AI18" s="159"/>
      <c r="AJ18" s="159"/>
      <c r="AK18" s="159"/>
      <c r="AL18" s="159"/>
      <c r="AM18" s="159"/>
    </row>
    <row r="19" spans="1:39" s="154" customFormat="1" x14ac:dyDescent="0.25">
      <c r="A19" s="28">
        <v>8514615</v>
      </c>
      <c r="B19" s="7">
        <v>116479</v>
      </c>
      <c r="C19" s="30" t="s">
        <v>229</v>
      </c>
      <c r="D19" s="176">
        <v>205</v>
      </c>
      <c r="E19" s="177">
        <v>23</v>
      </c>
      <c r="F19" s="177">
        <v>70</v>
      </c>
      <c r="G19" s="180">
        <v>27</v>
      </c>
      <c r="H19" s="5"/>
      <c r="I19" s="5"/>
      <c r="K19" s="149"/>
      <c r="L19" s="150"/>
      <c r="M19" s="172" t="str">
        <f t="shared" si="0"/>
        <v/>
      </c>
      <c r="N19" s="156" t="str">
        <f t="shared" si="1"/>
        <v/>
      </c>
      <c r="O19" s="156" t="str">
        <f t="shared" si="2"/>
        <v/>
      </c>
      <c r="P19" s="156" t="str">
        <f t="shared" si="3"/>
        <v/>
      </c>
      <c r="Q19" s="156" t="str">
        <f t="shared" si="4"/>
        <v>err14</v>
      </c>
      <c r="R19" s="156" t="str">
        <f t="shared" si="5"/>
        <v/>
      </c>
      <c r="S19" s="156" t="str">
        <f t="shared" si="6"/>
        <v/>
      </c>
      <c r="T19" s="153"/>
      <c r="U19" s="153" t="s">
        <v>139</v>
      </c>
      <c r="V19" s="153" t="s">
        <v>154</v>
      </c>
      <c r="W19" s="159"/>
      <c r="X19" s="159"/>
      <c r="Y19" s="159"/>
      <c r="Z19" s="159"/>
      <c r="AA19" s="159"/>
      <c r="AB19" s="159"/>
      <c r="AC19" s="159"/>
      <c r="AD19" s="159"/>
      <c r="AE19" s="159"/>
      <c r="AF19" s="159"/>
      <c r="AG19" s="159"/>
      <c r="AH19" s="159"/>
      <c r="AI19" s="159"/>
      <c r="AJ19" s="159"/>
      <c r="AK19" s="159"/>
      <c r="AL19" s="159"/>
      <c r="AM19" s="159"/>
    </row>
    <row r="20" spans="1:39" s="154" customFormat="1" x14ac:dyDescent="0.25">
      <c r="A20" s="28">
        <v>8515404</v>
      </c>
      <c r="B20" s="7">
        <v>116497</v>
      </c>
      <c r="C20" s="30" t="s">
        <v>230</v>
      </c>
      <c r="D20" s="176">
        <v>192</v>
      </c>
      <c r="E20" s="177">
        <v>50</v>
      </c>
      <c r="F20" s="177">
        <v>93</v>
      </c>
      <c r="G20" s="180">
        <v>35</v>
      </c>
      <c r="H20" s="5"/>
      <c r="I20" s="5"/>
      <c r="K20" s="149"/>
      <c r="L20" s="150"/>
      <c r="M20" s="172" t="str">
        <f t="shared" si="0"/>
        <v/>
      </c>
      <c r="N20" s="156" t="str">
        <f t="shared" si="1"/>
        <v/>
      </c>
      <c r="O20" s="156" t="str">
        <f t="shared" si="2"/>
        <v/>
      </c>
      <c r="P20" s="156" t="str">
        <f t="shared" si="3"/>
        <v/>
      </c>
      <c r="Q20" s="156" t="str">
        <f t="shared" si="4"/>
        <v>err14</v>
      </c>
      <c r="R20" s="156" t="str">
        <f t="shared" si="5"/>
        <v/>
      </c>
      <c r="S20" s="156" t="str">
        <f t="shared" si="6"/>
        <v/>
      </c>
      <c r="T20" s="153"/>
      <c r="U20" s="153" t="s">
        <v>144</v>
      </c>
      <c r="V20" s="153" t="s">
        <v>172</v>
      </c>
      <c r="W20" s="159"/>
      <c r="X20" s="159"/>
      <c r="Y20" s="159"/>
      <c r="Z20" s="159"/>
      <c r="AA20" s="159"/>
      <c r="AB20" s="159"/>
      <c r="AC20" s="159"/>
      <c r="AD20" s="159"/>
      <c r="AE20" s="159"/>
      <c r="AF20" s="159"/>
      <c r="AG20" s="159"/>
      <c r="AH20" s="159"/>
      <c r="AI20" s="159"/>
      <c r="AJ20" s="159"/>
      <c r="AK20" s="159"/>
      <c r="AL20" s="159"/>
      <c r="AM20" s="159"/>
    </row>
    <row r="21" spans="1:39" s="154" customFormat="1" x14ac:dyDescent="0.25">
      <c r="A21" s="28">
        <v>8515413</v>
      </c>
      <c r="B21" s="7">
        <v>116505</v>
      </c>
      <c r="C21" s="30" t="s">
        <v>231</v>
      </c>
      <c r="D21" s="176">
        <v>196</v>
      </c>
      <c r="E21" s="177">
        <v>60</v>
      </c>
      <c r="F21" s="177">
        <v>95</v>
      </c>
      <c r="G21" s="180">
        <v>42</v>
      </c>
      <c r="H21" s="5"/>
      <c r="I21" s="5"/>
      <c r="K21" s="149"/>
      <c r="L21" s="150"/>
      <c r="M21" s="172" t="str">
        <f t="shared" si="0"/>
        <v/>
      </c>
      <c r="N21" s="156" t="str">
        <f t="shared" si="1"/>
        <v/>
      </c>
      <c r="O21" s="156" t="str">
        <f t="shared" si="2"/>
        <v/>
      </c>
      <c r="P21" s="156" t="str">
        <f t="shared" si="3"/>
        <v/>
      </c>
      <c r="Q21" s="156" t="str">
        <f t="shared" si="4"/>
        <v>err14</v>
      </c>
      <c r="R21" s="156" t="str">
        <f t="shared" si="5"/>
        <v/>
      </c>
      <c r="S21" s="156" t="str">
        <f t="shared" si="6"/>
        <v/>
      </c>
      <c r="T21" s="153"/>
      <c r="U21" s="153" t="s">
        <v>149</v>
      </c>
      <c r="V21" s="153" t="s">
        <v>166</v>
      </c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</row>
    <row r="22" spans="1:39" s="154" customFormat="1" x14ac:dyDescent="0.25">
      <c r="A22" s="28">
        <v>8517045</v>
      </c>
      <c r="B22" s="7">
        <v>116627</v>
      </c>
      <c r="C22" s="30" t="s">
        <v>220</v>
      </c>
      <c r="D22" s="176">
        <v>7</v>
      </c>
      <c r="E22" s="177">
        <v>0</v>
      </c>
      <c r="F22" s="177">
        <v>0</v>
      </c>
      <c r="G22" s="180">
        <v>1</v>
      </c>
      <c r="H22" s="5"/>
      <c r="I22" s="5"/>
      <c r="K22" s="149"/>
      <c r="L22" s="150"/>
      <c r="M22" s="172" t="str">
        <f t="shared" si="0"/>
        <v/>
      </c>
      <c r="N22" s="156" t="str">
        <f t="shared" si="1"/>
        <v/>
      </c>
      <c r="O22" s="156" t="str">
        <f t="shared" si="2"/>
        <v/>
      </c>
      <c r="P22" s="156" t="str">
        <f t="shared" si="3"/>
        <v/>
      </c>
      <c r="Q22" s="156" t="str">
        <f t="shared" si="4"/>
        <v>err14</v>
      </c>
      <c r="R22" s="156" t="str">
        <f t="shared" si="5"/>
        <v/>
      </c>
      <c r="S22" s="156" t="str">
        <f t="shared" si="6"/>
        <v/>
      </c>
      <c r="T22" s="153"/>
      <c r="U22" s="153" t="s">
        <v>150</v>
      </c>
      <c r="V22" s="153" t="s">
        <v>167</v>
      </c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  <c r="AL22" s="159"/>
      <c r="AM22" s="159"/>
    </row>
    <row r="23" spans="1:39" s="154" customFormat="1" x14ac:dyDescent="0.25">
      <c r="A23" s="28">
        <v>8517046</v>
      </c>
      <c r="B23" s="7">
        <v>116628</v>
      </c>
      <c r="C23" s="30" t="s">
        <v>232</v>
      </c>
      <c r="D23" s="176">
        <v>29</v>
      </c>
      <c r="E23" s="177">
        <v>0</v>
      </c>
      <c r="F23" s="177">
        <v>0</v>
      </c>
      <c r="G23" s="180">
        <v>2</v>
      </c>
      <c r="H23" s="5"/>
      <c r="I23" s="5"/>
      <c r="K23" s="149"/>
      <c r="L23" s="150"/>
      <c r="M23" s="172" t="str">
        <f t="shared" si="0"/>
        <v/>
      </c>
      <c r="N23" s="156" t="str">
        <f t="shared" si="1"/>
        <v/>
      </c>
      <c r="O23" s="156" t="str">
        <f t="shared" si="2"/>
        <v/>
      </c>
      <c r="P23" s="156" t="str">
        <f t="shared" si="3"/>
        <v/>
      </c>
      <c r="Q23" s="156" t="str">
        <f t="shared" si="4"/>
        <v>err14</v>
      </c>
      <c r="R23" s="156" t="str">
        <f t="shared" si="5"/>
        <v/>
      </c>
      <c r="S23" s="156" t="str">
        <f t="shared" si="6"/>
        <v/>
      </c>
      <c r="T23" s="153"/>
      <c r="U23" s="153" t="s">
        <v>152</v>
      </c>
      <c r="V23" s="153" t="s">
        <v>169</v>
      </c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159"/>
    </row>
    <row r="24" spans="1:39" s="154" customFormat="1" x14ac:dyDescent="0.25">
      <c r="A24" s="28">
        <v>8517048</v>
      </c>
      <c r="B24" s="7">
        <v>116630</v>
      </c>
      <c r="C24" s="30" t="s">
        <v>233</v>
      </c>
      <c r="D24" s="176">
        <v>15</v>
      </c>
      <c r="E24" s="177">
        <v>0</v>
      </c>
      <c r="F24" s="177">
        <v>21</v>
      </c>
      <c r="G24" s="180">
        <v>15</v>
      </c>
      <c r="H24" s="5"/>
      <c r="I24" s="5"/>
      <c r="K24" s="149"/>
      <c r="L24" s="150"/>
      <c r="M24" s="172" t="str">
        <f t="shared" si="0"/>
        <v/>
      </c>
      <c r="N24" s="156" t="str">
        <f t="shared" si="1"/>
        <v/>
      </c>
      <c r="O24" s="156" t="str">
        <f t="shared" si="2"/>
        <v/>
      </c>
      <c r="P24" s="156" t="str">
        <f t="shared" si="3"/>
        <v/>
      </c>
      <c r="Q24" s="156" t="str">
        <f t="shared" si="4"/>
        <v>err14</v>
      </c>
      <c r="R24" s="156" t="str">
        <f t="shared" si="5"/>
        <v/>
      </c>
      <c r="S24" s="156" t="str">
        <f t="shared" si="6"/>
        <v/>
      </c>
      <c r="T24" s="153"/>
      <c r="U24" s="153" t="s">
        <v>162</v>
      </c>
      <c r="V24" s="153" t="s">
        <v>173</v>
      </c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159"/>
    </row>
    <row r="25" spans="1:39" s="154" customFormat="1" x14ac:dyDescent="0.25">
      <c r="A25" s="28">
        <v>8517050</v>
      </c>
      <c r="B25" s="7">
        <v>116632</v>
      </c>
      <c r="C25" s="30" t="s">
        <v>222</v>
      </c>
      <c r="D25" s="176">
        <v>2</v>
      </c>
      <c r="E25" s="177">
        <v>0</v>
      </c>
      <c r="F25" s="177">
        <v>0</v>
      </c>
      <c r="G25" s="180">
        <v>1</v>
      </c>
      <c r="H25" s="5"/>
      <c r="I25" s="5"/>
      <c r="K25" s="149"/>
      <c r="L25" s="150"/>
      <c r="M25" s="172" t="str">
        <f t="shared" si="0"/>
        <v/>
      </c>
      <c r="N25" s="156" t="str">
        <f t="shared" si="1"/>
        <v/>
      </c>
      <c r="O25" s="156" t="str">
        <f t="shared" si="2"/>
        <v/>
      </c>
      <c r="P25" s="156" t="str">
        <f t="shared" si="3"/>
        <v/>
      </c>
      <c r="Q25" s="156" t="str">
        <f t="shared" si="4"/>
        <v>err14</v>
      </c>
      <c r="R25" s="156" t="str">
        <f t="shared" si="5"/>
        <v/>
      </c>
      <c r="S25" s="156" t="str">
        <f t="shared" si="6"/>
        <v/>
      </c>
      <c r="T25" s="153"/>
      <c r="U25" s="153" t="s">
        <v>163</v>
      </c>
      <c r="V25" s="153" t="s">
        <v>170</v>
      </c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</row>
    <row r="26" spans="1:39" s="154" customFormat="1" x14ac:dyDescent="0.25">
      <c r="A26" s="28"/>
      <c r="B26" s="7"/>
      <c r="C26" s="30"/>
      <c r="D26" s="5"/>
      <c r="E26" s="5"/>
      <c r="F26" s="5"/>
      <c r="G26" s="5"/>
      <c r="H26" s="5"/>
      <c r="I26" s="5"/>
      <c r="K26" s="149"/>
      <c r="L26" s="150"/>
      <c r="M26" s="172" t="str">
        <f t="shared" si="0"/>
        <v>Err1</v>
      </c>
      <c r="N26" s="156" t="str">
        <f t="shared" si="1"/>
        <v/>
      </c>
      <c r="O26" s="156" t="str">
        <f t="shared" si="2"/>
        <v/>
      </c>
      <c r="P26" s="156" t="str">
        <f t="shared" si="3"/>
        <v/>
      </c>
      <c r="Q26" s="156" t="str">
        <f t="shared" si="4"/>
        <v/>
      </c>
      <c r="R26" s="156" t="str">
        <f t="shared" si="5"/>
        <v/>
      </c>
      <c r="S26" s="156" t="str">
        <f t="shared" si="6"/>
        <v/>
      </c>
      <c r="T26" s="153"/>
      <c r="U26" s="153" t="s">
        <v>164</v>
      </c>
      <c r="V26" s="153" t="s">
        <v>171</v>
      </c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159"/>
    </row>
    <row r="27" spans="1:39" s="154" customFormat="1" x14ac:dyDescent="0.25">
      <c r="A27" s="28"/>
      <c r="B27" s="7"/>
      <c r="C27" s="30"/>
      <c r="D27" s="5"/>
      <c r="E27" s="5"/>
      <c r="F27" s="5"/>
      <c r="G27" s="5"/>
      <c r="H27" s="5"/>
      <c r="I27" s="5"/>
      <c r="K27" s="149"/>
      <c r="L27" s="150"/>
      <c r="M27" s="172" t="str">
        <f t="shared" ref="M27:M48" si="7">IF(ISTEXT(C27)=FALSE,"Err1","")</f>
        <v>Err1</v>
      </c>
      <c r="N27" s="156" t="str">
        <f t="shared" ref="N27:N48" si="8">IF(ISERROR(SEARCH("%",D27,1))=FALSE,"Err2",IF(OR(D27="",ISNUMBER(INT(D27)))=FALSE,"Err3",IF(ISERROR(SEARCH(".",D27,1))=FALSE,"Err4",IF(OR(D27="",AND(INT(D27)&gt;=1,INT(D27)&lt;=999))=FALSE,"Err5",IF(AND(D27&lt;&gt;"",E27="",F27="",G27="")=TRUE,"Err7",IF(AND(D27="",OR(E27&lt;&gt;"",F27&lt;&gt;"",G27&lt;&gt;""))=TRUE,"Err8",""))))))</f>
        <v/>
      </c>
      <c r="O27" s="156" t="str">
        <f t="shared" ref="O27:O48" si="9">IF(ISERROR(SEARCH("%",E27,1))=FALSE,"Err2",IF(OR(E27="",ISNUMBER(INT(E27)))=FALSE,"Err3",IF(ISERROR(SEARCH(".",E27,1))=FALSE,"Err4",IF(OR(E27="",AND(INT(E27)&gt;=0,INT(E27)&lt;=100))=FALSE,"Err6",IF(OR(AND(E27="",F27="",G27="",OR(D27&lt;&gt;"")))=TRUE,"Err9","")))))</f>
        <v/>
      </c>
      <c r="P27" s="156" t="str">
        <f t="shared" ref="P27:P48" si="10">IF(ISERROR(SEARCH("%",F27,1))=FALSE,"Err2",IF(OR(F27="",ISNUMBER(INT(F27)))=FALSE,"Err3",IF(ISERROR(SEARCH(".",F27,1))=FALSE,"Err4",IF(OR(F27="",AND(INT(F27)&gt;=0,INT(F27)&lt;=100))=FALSE,"Err6",IF(OR(AND(F27="",G27="",H27="",OR(E27&lt;&gt;"")))=TRUE,"Err9","")))))</f>
        <v/>
      </c>
      <c r="Q27" s="156" t="str">
        <f t="shared" ref="Q27:Q48" si="11">IF(ISERROR(SEARCH("%",G27,1))=FALSE,"Err2",IF(OR(G27="",ISNUMBER(INT(G27)))=FALSE,"Err3",IF(OR(G27="",AND(INT(G27)&gt;=0,INT(G27)&lt;=100))=FALSE,"Err6",IF(AND(G27&lt;&gt;"",ISERROR(SEARCH(".",RIGHT(G27,2),1)))=TRUE,"err14",IF(OR(AND(E27="",F27="",G27="",OR(D27&lt;&gt;"")))=TRUE,"Err9","")))))</f>
        <v/>
      </c>
      <c r="R27" s="156" t="str">
        <f t="shared" ref="R27:R48" si="12">IF(OR(H27="A",H27="X",H27="")=FALSE,"Err10",IF(OR(AND(H27="A",OR(D27&lt;&gt;"",E27&lt;&gt;"",F27&lt;&gt;"",G27&lt;&gt;"")),AND(H27="X",OR(D27&lt;&gt;"",E27&lt;&gt;"",F27&lt;&gt;"",G27&lt;&gt;"")))=TRUE,"Err11",""))</f>
        <v/>
      </c>
      <c r="S27" s="156" t="str">
        <f t="shared" ref="S27:S48" si="13">IF(OR(I27="Y",I27="")=FALSE,"Err12",IF(AND(I27="Y",D27="",E27="",F27="",G27="")=TRUE,"Err13",""))</f>
        <v/>
      </c>
      <c r="T27" s="153"/>
      <c r="U27" s="153" t="s">
        <v>165</v>
      </c>
      <c r="V27" s="153" t="s">
        <v>151</v>
      </c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159"/>
    </row>
    <row r="28" spans="1:39" s="154" customFormat="1" x14ac:dyDescent="0.25">
      <c r="A28" s="28"/>
      <c r="B28" s="7"/>
      <c r="C28" s="30"/>
      <c r="D28" s="5"/>
      <c r="E28" s="5"/>
      <c r="F28" s="5"/>
      <c r="G28" s="5"/>
      <c r="H28" s="5"/>
      <c r="I28" s="5"/>
      <c r="K28" s="149"/>
      <c r="L28" s="150"/>
      <c r="M28" s="172" t="str">
        <f t="shared" si="7"/>
        <v>Err1</v>
      </c>
      <c r="N28" s="156" t="str">
        <f t="shared" si="8"/>
        <v/>
      </c>
      <c r="O28" s="156" t="str">
        <f t="shared" si="9"/>
        <v/>
      </c>
      <c r="P28" s="156" t="str">
        <f t="shared" si="10"/>
        <v/>
      </c>
      <c r="Q28" s="156" t="str">
        <f t="shared" si="11"/>
        <v/>
      </c>
      <c r="R28" s="156" t="str">
        <f t="shared" si="12"/>
        <v/>
      </c>
      <c r="S28" s="156" t="str">
        <f t="shared" si="13"/>
        <v/>
      </c>
      <c r="T28" s="153"/>
      <c r="U28" s="153"/>
      <c r="V28" s="153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59"/>
    </row>
    <row r="29" spans="1:39" s="154" customFormat="1" x14ac:dyDescent="0.25">
      <c r="A29" s="28"/>
      <c r="B29" s="7"/>
      <c r="C29" s="30"/>
      <c r="D29" s="5"/>
      <c r="E29" s="5"/>
      <c r="F29" s="5"/>
      <c r="G29" s="5"/>
      <c r="H29" s="5"/>
      <c r="I29" s="5"/>
      <c r="K29" s="149"/>
      <c r="L29" s="150"/>
      <c r="M29" s="172" t="str">
        <f t="shared" si="7"/>
        <v>Err1</v>
      </c>
      <c r="N29" s="156" t="str">
        <f t="shared" si="8"/>
        <v/>
      </c>
      <c r="O29" s="156" t="str">
        <f t="shared" si="9"/>
        <v/>
      </c>
      <c r="P29" s="156" t="str">
        <f t="shared" si="10"/>
        <v/>
      </c>
      <c r="Q29" s="156" t="str">
        <f t="shared" si="11"/>
        <v/>
      </c>
      <c r="R29" s="156" t="str">
        <f t="shared" si="12"/>
        <v/>
      </c>
      <c r="S29" s="156" t="str">
        <f t="shared" si="13"/>
        <v/>
      </c>
      <c r="T29" s="153"/>
      <c r="U29" s="153"/>
      <c r="V29" s="153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</row>
    <row r="30" spans="1:39" s="154" customFormat="1" x14ac:dyDescent="0.25">
      <c r="A30" s="28"/>
      <c r="B30" s="7"/>
      <c r="C30" s="30"/>
      <c r="D30" s="5"/>
      <c r="E30" s="5"/>
      <c r="F30" s="5"/>
      <c r="G30" s="5"/>
      <c r="H30" s="5"/>
      <c r="I30" s="5"/>
      <c r="K30" s="149"/>
      <c r="L30" s="150"/>
      <c r="M30" s="172" t="str">
        <f t="shared" si="7"/>
        <v>Err1</v>
      </c>
      <c r="N30" s="156" t="str">
        <f t="shared" si="8"/>
        <v/>
      </c>
      <c r="O30" s="156" t="str">
        <f t="shared" si="9"/>
        <v/>
      </c>
      <c r="P30" s="156" t="str">
        <f t="shared" si="10"/>
        <v/>
      </c>
      <c r="Q30" s="156" t="str">
        <f t="shared" si="11"/>
        <v/>
      </c>
      <c r="R30" s="156" t="str">
        <f t="shared" si="12"/>
        <v/>
      </c>
      <c r="S30" s="156" t="str">
        <f t="shared" si="13"/>
        <v/>
      </c>
      <c r="T30" s="153"/>
      <c r="U30" s="153"/>
      <c r="V30" s="153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</row>
    <row r="31" spans="1:39" s="154" customFormat="1" x14ac:dyDescent="0.25">
      <c r="A31" s="28"/>
      <c r="B31" s="7"/>
      <c r="C31" s="30"/>
      <c r="D31" s="5"/>
      <c r="E31" s="5"/>
      <c r="F31" s="5"/>
      <c r="G31" s="5"/>
      <c r="H31" s="5"/>
      <c r="I31" s="5"/>
      <c r="K31" s="149"/>
      <c r="L31" s="150"/>
      <c r="M31" s="172" t="str">
        <f t="shared" si="7"/>
        <v>Err1</v>
      </c>
      <c r="N31" s="156" t="str">
        <f t="shared" si="8"/>
        <v/>
      </c>
      <c r="O31" s="156" t="str">
        <f t="shared" si="9"/>
        <v/>
      </c>
      <c r="P31" s="156" t="str">
        <f t="shared" si="10"/>
        <v/>
      </c>
      <c r="Q31" s="156" t="str">
        <f t="shared" si="11"/>
        <v/>
      </c>
      <c r="R31" s="156" t="str">
        <f t="shared" si="12"/>
        <v/>
      </c>
      <c r="S31" s="156" t="str">
        <f t="shared" si="13"/>
        <v/>
      </c>
      <c r="T31" s="153"/>
      <c r="U31" s="153"/>
      <c r="V31" s="153"/>
      <c r="W31" s="159"/>
      <c r="X31" s="159"/>
      <c r="Y31" s="159"/>
      <c r="Z31" s="159"/>
      <c r="AA31" s="159"/>
      <c r="AB31" s="159"/>
      <c r="AC31" s="159"/>
      <c r="AD31" s="159"/>
      <c r="AE31" s="159"/>
      <c r="AF31" s="159"/>
      <c r="AG31" s="159"/>
      <c r="AH31" s="159"/>
      <c r="AI31" s="159"/>
      <c r="AJ31" s="159"/>
      <c r="AK31" s="159"/>
      <c r="AL31" s="159"/>
      <c r="AM31" s="159"/>
    </row>
    <row r="32" spans="1:39" s="154" customFormat="1" x14ac:dyDescent="0.25">
      <c r="A32" s="28"/>
      <c r="B32" s="7"/>
      <c r="C32" s="30"/>
      <c r="D32" s="5"/>
      <c r="E32" s="5"/>
      <c r="F32" s="5"/>
      <c r="G32" s="5"/>
      <c r="H32" s="5"/>
      <c r="I32" s="5"/>
      <c r="K32" s="149"/>
      <c r="L32" s="150"/>
      <c r="M32" s="172" t="str">
        <f t="shared" si="7"/>
        <v>Err1</v>
      </c>
      <c r="N32" s="156" t="str">
        <f t="shared" si="8"/>
        <v/>
      </c>
      <c r="O32" s="156" t="str">
        <f t="shared" si="9"/>
        <v/>
      </c>
      <c r="P32" s="156" t="str">
        <f t="shared" si="10"/>
        <v/>
      </c>
      <c r="Q32" s="156" t="str">
        <f t="shared" si="11"/>
        <v/>
      </c>
      <c r="R32" s="156" t="str">
        <f t="shared" si="12"/>
        <v/>
      </c>
      <c r="S32" s="156" t="str">
        <f t="shared" si="13"/>
        <v/>
      </c>
      <c r="T32" s="153"/>
      <c r="U32" s="153"/>
      <c r="V32" s="153"/>
      <c r="W32" s="159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159"/>
    </row>
    <row r="33" spans="1:39" s="154" customFormat="1" x14ac:dyDescent="0.25">
      <c r="A33" s="28"/>
      <c r="B33" s="7"/>
      <c r="C33" s="30"/>
      <c r="D33" s="5"/>
      <c r="E33" s="5"/>
      <c r="F33" s="5"/>
      <c r="G33" s="5"/>
      <c r="H33" s="5"/>
      <c r="I33" s="5"/>
      <c r="K33" s="149"/>
      <c r="L33" s="150"/>
      <c r="M33" s="172" t="str">
        <f t="shared" si="7"/>
        <v>Err1</v>
      </c>
      <c r="N33" s="156" t="str">
        <f t="shared" si="8"/>
        <v/>
      </c>
      <c r="O33" s="156" t="str">
        <f t="shared" si="9"/>
        <v/>
      </c>
      <c r="P33" s="156" t="str">
        <f t="shared" si="10"/>
        <v/>
      </c>
      <c r="Q33" s="156" t="str">
        <f t="shared" si="11"/>
        <v/>
      </c>
      <c r="R33" s="156" t="str">
        <f t="shared" si="12"/>
        <v/>
      </c>
      <c r="S33" s="156" t="str">
        <f t="shared" si="13"/>
        <v/>
      </c>
      <c r="T33" s="153"/>
      <c r="U33" s="153"/>
      <c r="V33" s="153"/>
      <c r="W33" s="159"/>
      <c r="X33" s="159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</row>
    <row r="34" spans="1:39" s="154" customFormat="1" x14ac:dyDescent="0.25">
      <c r="A34" s="28"/>
      <c r="B34" s="7"/>
      <c r="C34" s="30"/>
      <c r="D34" s="5"/>
      <c r="E34" s="5"/>
      <c r="F34" s="5"/>
      <c r="G34" s="5"/>
      <c r="H34" s="5"/>
      <c r="I34" s="5"/>
      <c r="K34" s="149"/>
      <c r="L34" s="150"/>
      <c r="M34" s="172" t="str">
        <f t="shared" si="7"/>
        <v>Err1</v>
      </c>
      <c r="N34" s="156" t="str">
        <f t="shared" si="8"/>
        <v/>
      </c>
      <c r="O34" s="156" t="str">
        <f t="shared" si="9"/>
        <v/>
      </c>
      <c r="P34" s="156" t="str">
        <f t="shared" si="10"/>
        <v/>
      </c>
      <c r="Q34" s="156" t="str">
        <f t="shared" si="11"/>
        <v/>
      </c>
      <c r="R34" s="156" t="str">
        <f t="shared" si="12"/>
        <v/>
      </c>
      <c r="S34" s="156" t="str">
        <f t="shared" si="13"/>
        <v/>
      </c>
      <c r="T34" s="153"/>
      <c r="U34" s="153"/>
      <c r="V34" s="153"/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</row>
    <row r="35" spans="1:39" x14ac:dyDescent="0.25">
      <c r="A35" s="28"/>
      <c r="B35" s="7"/>
      <c r="C35" s="30"/>
      <c r="D35" s="5"/>
      <c r="E35" s="5"/>
      <c r="F35" s="5"/>
      <c r="G35" s="5"/>
      <c r="H35" s="5"/>
      <c r="I35" s="5"/>
      <c r="J35" s="154"/>
      <c r="K35" s="149"/>
      <c r="L35" s="150"/>
      <c r="M35" s="172" t="str">
        <f t="shared" si="7"/>
        <v>Err1</v>
      </c>
      <c r="N35" s="156" t="str">
        <f t="shared" si="8"/>
        <v/>
      </c>
      <c r="O35" s="156" t="str">
        <f t="shared" si="9"/>
        <v/>
      </c>
      <c r="P35" s="156" t="str">
        <f t="shared" si="10"/>
        <v/>
      </c>
      <c r="Q35" s="156" t="str">
        <f t="shared" si="11"/>
        <v/>
      </c>
      <c r="R35" s="156" t="str">
        <f t="shared" si="12"/>
        <v/>
      </c>
      <c r="S35" s="156" t="str">
        <f t="shared" si="13"/>
        <v/>
      </c>
      <c r="T35" s="135"/>
      <c r="U35" s="135"/>
      <c r="V35" s="135"/>
      <c r="W35" s="133"/>
      <c r="X35" s="133"/>
      <c r="Y35" s="133"/>
      <c r="Z35" s="133"/>
      <c r="AA35" s="133"/>
      <c r="AB35" s="133"/>
      <c r="AC35" s="133"/>
      <c r="AD35" s="133"/>
      <c r="AE35" s="133"/>
      <c r="AF35" s="133"/>
      <c r="AG35" s="133"/>
      <c r="AH35" s="133"/>
      <c r="AI35" s="133"/>
      <c r="AJ35" s="133"/>
      <c r="AK35" s="133"/>
      <c r="AL35" s="133"/>
      <c r="AM35" s="133"/>
    </row>
    <row r="36" spans="1:39" x14ac:dyDescent="0.25">
      <c r="A36" s="28"/>
      <c r="B36" s="7"/>
      <c r="C36" s="30"/>
      <c r="D36" s="5"/>
      <c r="E36" s="5"/>
      <c r="F36" s="5"/>
      <c r="G36" s="5"/>
      <c r="H36" s="5"/>
      <c r="I36" s="5"/>
      <c r="J36" s="154"/>
      <c r="K36" s="149"/>
      <c r="L36" s="150"/>
      <c r="M36" s="172" t="str">
        <f t="shared" si="7"/>
        <v>Err1</v>
      </c>
      <c r="N36" s="156" t="str">
        <f t="shared" si="8"/>
        <v/>
      </c>
      <c r="O36" s="156" t="str">
        <f t="shared" si="9"/>
        <v/>
      </c>
      <c r="P36" s="156" t="str">
        <f t="shared" si="10"/>
        <v/>
      </c>
      <c r="Q36" s="156" t="str">
        <f t="shared" si="11"/>
        <v/>
      </c>
      <c r="R36" s="156" t="str">
        <f t="shared" si="12"/>
        <v/>
      </c>
      <c r="S36" s="156" t="str">
        <f t="shared" si="13"/>
        <v/>
      </c>
      <c r="T36" s="135"/>
      <c r="U36" s="135"/>
      <c r="V36" s="135"/>
      <c r="W36" s="133"/>
      <c r="X36" s="133"/>
      <c r="Y36" s="133"/>
      <c r="Z36" s="133"/>
      <c r="AA36" s="133"/>
      <c r="AB36" s="133"/>
      <c r="AC36" s="133"/>
      <c r="AD36" s="133"/>
      <c r="AE36" s="133"/>
      <c r="AF36" s="133"/>
      <c r="AG36" s="133"/>
      <c r="AH36" s="133"/>
      <c r="AI36" s="133"/>
      <c r="AJ36" s="133"/>
      <c r="AK36" s="133"/>
      <c r="AL36" s="133"/>
      <c r="AM36" s="133"/>
    </row>
    <row r="37" spans="1:39" x14ac:dyDescent="0.25">
      <c r="A37" s="28"/>
      <c r="B37" s="7"/>
      <c r="C37" s="30"/>
      <c r="D37" s="5"/>
      <c r="E37" s="5"/>
      <c r="F37" s="5"/>
      <c r="G37" s="5"/>
      <c r="H37" s="5"/>
      <c r="I37" s="5"/>
      <c r="J37" s="154"/>
      <c r="K37" s="149"/>
      <c r="L37" s="150"/>
      <c r="M37" s="172" t="str">
        <f t="shared" si="7"/>
        <v>Err1</v>
      </c>
      <c r="N37" s="156" t="str">
        <f t="shared" si="8"/>
        <v/>
      </c>
      <c r="O37" s="156" t="str">
        <f t="shared" si="9"/>
        <v/>
      </c>
      <c r="P37" s="156" t="str">
        <f t="shared" si="10"/>
        <v/>
      </c>
      <c r="Q37" s="156" t="str">
        <f t="shared" si="11"/>
        <v/>
      </c>
      <c r="R37" s="156" t="str">
        <f t="shared" si="12"/>
        <v/>
      </c>
      <c r="S37" s="156" t="str">
        <f t="shared" si="13"/>
        <v/>
      </c>
      <c r="T37" s="135"/>
      <c r="U37" s="135"/>
      <c r="V37" s="135"/>
      <c r="W37" s="133"/>
      <c r="X37" s="133"/>
      <c r="Y37" s="133"/>
      <c r="Z37" s="133"/>
      <c r="AA37" s="133"/>
      <c r="AB37" s="133"/>
      <c r="AC37" s="133"/>
      <c r="AD37" s="133"/>
      <c r="AE37" s="133"/>
      <c r="AF37" s="133"/>
      <c r="AG37" s="133"/>
      <c r="AH37" s="133"/>
      <c r="AI37" s="133"/>
      <c r="AJ37" s="133"/>
      <c r="AK37" s="133"/>
      <c r="AL37" s="133"/>
      <c r="AM37" s="133"/>
    </row>
    <row r="38" spans="1:39" x14ac:dyDescent="0.25">
      <c r="A38" s="28"/>
      <c r="B38" s="7"/>
      <c r="C38" s="30"/>
      <c r="D38" s="5"/>
      <c r="E38" s="5"/>
      <c r="F38" s="5"/>
      <c r="G38" s="5"/>
      <c r="H38" s="5"/>
      <c r="I38" s="5"/>
      <c r="J38" s="154"/>
      <c r="K38" s="149"/>
      <c r="L38" s="150"/>
      <c r="M38" s="172" t="str">
        <f t="shared" si="7"/>
        <v>Err1</v>
      </c>
      <c r="N38" s="156" t="str">
        <f t="shared" si="8"/>
        <v/>
      </c>
      <c r="O38" s="156" t="str">
        <f t="shared" si="9"/>
        <v/>
      </c>
      <c r="P38" s="156" t="str">
        <f t="shared" si="10"/>
        <v/>
      </c>
      <c r="Q38" s="156" t="str">
        <f t="shared" si="11"/>
        <v/>
      </c>
      <c r="R38" s="156" t="str">
        <f t="shared" si="12"/>
        <v/>
      </c>
      <c r="S38" s="156" t="str">
        <f t="shared" si="13"/>
        <v/>
      </c>
      <c r="T38" s="135"/>
      <c r="U38" s="135"/>
      <c r="V38" s="135"/>
      <c r="W38" s="133"/>
      <c r="X38" s="133"/>
      <c r="Y38" s="133"/>
      <c r="Z38" s="133"/>
      <c r="AA38" s="133"/>
      <c r="AB38" s="133"/>
      <c r="AC38" s="133"/>
      <c r="AD38" s="133"/>
      <c r="AE38" s="133"/>
      <c r="AF38" s="133"/>
      <c r="AG38" s="133"/>
      <c r="AH38" s="133"/>
      <c r="AI38" s="133"/>
      <c r="AJ38" s="133"/>
      <c r="AK38" s="133"/>
      <c r="AL38" s="133"/>
      <c r="AM38" s="133"/>
    </row>
    <row r="39" spans="1:39" x14ac:dyDescent="0.25">
      <c r="A39" s="28"/>
      <c r="B39" s="7"/>
      <c r="C39" s="30"/>
      <c r="D39" s="5"/>
      <c r="E39" s="5"/>
      <c r="F39" s="5"/>
      <c r="G39" s="5"/>
      <c r="H39" s="5"/>
      <c r="I39" s="5"/>
      <c r="J39" s="154"/>
      <c r="K39" s="149"/>
      <c r="L39" s="150"/>
      <c r="M39" s="172" t="str">
        <f t="shared" si="7"/>
        <v>Err1</v>
      </c>
      <c r="N39" s="156" t="str">
        <f t="shared" si="8"/>
        <v/>
      </c>
      <c r="O39" s="156" t="str">
        <f t="shared" si="9"/>
        <v/>
      </c>
      <c r="P39" s="156" t="str">
        <f t="shared" si="10"/>
        <v/>
      </c>
      <c r="Q39" s="156" t="str">
        <f t="shared" si="11"/>
        <v/>
      </c>
      <c r="R39" s="156" t="str">
        <f t="shared" si="12"/>
        <v/>
      </c>
      <c r="S39" s="156" t="str">
        <f t="shared" si="13"/>
        <v/>
      </c>
      <c r="T39" s="135"/>
      <c r="U39" s="135"/>
      <c r="V39" s="135"/>
      <c r="W39" s="133"/>
      <c r="X39" s="133"/>
      <c r="Y39" s="133"/>
      <c r="Z39" s="133"/>
      <c r="AA39" s="133"/>
      <c r="AB39" s="133"/>
      <c r="AC39" s="133"/>
      <c r="AD39" s="133"/>
      <c r="AE39" s="133"/>
      <c r="AF39" s="133"/>
      <c r="AG39" s="133"/>
      <c r="AH39" s="133"/>
      <c r="AI39" s="133"/>
      <c r="AJ39" s="133"/>
      <c r="AK39" s="133"/>
      <c r="AL39" s="133"/>
      <c r="AM39" s="133"/>
    </row>
    <row r="40" spans="1:39" x14ac:dyDescent="0.25">
      <c r="A40" s="28"/>
      <c r="B40" s="7"/>
      <c r="C40" s="30"/>
      <c r="D40" s="5"/>
      <c r="E40" s="5"/>
      <c r="F40" s="5"/>
      <c r="G40" s="5"/>
      <c r="H40" s="5"/>
      <c r="I40" s="5"/>
      <c r="J40" s="154"/>
      <c r="K40" s="149"/>
      <c r="L40" s="150"/>
      <c r="M40" s="172" t="str">
        <f t="shared" si="7"/>
        <v>Err1</v>
      </c>
      <c r="N40" s="156" t="str">
        <f t="shared" si="8"/>
        <v/>
      </c>
      <c r="O40" s="156" t="str">
        <f t="shared" si="9"/>
        <v/>
      </c>
      <c r="P40" s="156" t="str">
        <f t="shared" si="10"/>
        <v/>
      </c>
      <c r="Q40" s="156" t="str">
        <f t="shared" si="11"/>
        <v/>
      </c>
      <c r="R40" s="156" t="str">
        <f t="shared" si="12"/>
        <v/>
      </c>
      <c r="S40" s="156" t="str">
        <f t="shared" si="13"/>
        <v/>
      </c>
      <c r="T40" s="135"/>
      <c r="U40" s="135"/>
      <c r="V40" s="135"/>
      <c r="W40" s="133"/>
      <c r="X40" s="133"/>
      <c r="Y40" s="133"/>
      <c r="Z40" s="133"/>
      <c r="AA40" s="133"/>
      <c r="AB40" s="133"/>
      <c r="AC40" s="133"/>
      <c r="AD40" s="133"/>
      <c r="AE40" s="133"/>
      <c r="AF40" s="133"/>
      <c r="AG40" s="133"/>
      <c r="AH40" s="133"/>
      <c r="AI40" s="133"/>
      <c r="AJ40" s="133"/>
      <c r="AK40" s="133"/>
      <c r="AL40" s="133"/>
      <c r="AM40" s="133"/>
    </row>
    <row r="41" spans="1:39" x14ac:dyDescent="0.25">
      <c r="A41" s="28"/>
      <c r="B41" s="7"/>
      <c r="C41" s="30"/>
      <c r="D41" s="5"/>
      <c r="E41" s="5"/>
      <c r="F41" s="5"/>
      <c r="G41" s="5"/>
      <c r="H41" s="5"/>
      <c r="I41" s="5"/>
      <c r="J41" s="154"/>
      <c r="K41" s="149"/>
      <c r="L41" s="150"/>
      <c r="M41" s="172" t="str">
        <f t="shared" si="7"/>
        <v>Err1</v>
      </c>
      <c r="N41" s="156" t="str">
        <f t="shared" si="8"/>
        <v/>
      </c>
      <c r="O41" s="156" t="str">
        <f t="shared" si="9"/>
        <v/>
      </c>
      <c r="P41" s="156" t="str">
        <f t="shared" si="10"/>
        <v/>
      </c>
      <c r="Q41" s="156" t="str">
        <f t="shared" si="11"/>
        <v/>
      </c>
      <c r="R41" s="156" t="str">
        <f t="shared" si="12"/>
        <v/>
      </c>
      <c r="S41" s="156" t="str">
        <f t="shared" si="13"/>
        <v/>
      </c>
      <c r="T41" s="135"/>
      <c r="U41" s="135"/>
      <c r="V41" s="135"/>
      <c r="W41" s="133"/>
      <c r="X41" s="133"/>
      <c r="Y41" s="133"/>
      <c r="Z41" s="133"/>
      <c r="AA41" s="133"/>
      <c r="AB41" s="133"/>
      <c r="AC41" s="133"/>
      <c r="AD41" s="133"/>
      <c r="AE41" s="133"/>
      <c r="AF41" s="133"/>
      <c r="AG41" s="133"/>
      <c r="AH41" s="133"/>
      <c r="AI41" s="133"/>
      <c r="AJ41" s="133"/>
      <c r="AK41" s="133"/>
      <c r="AL41" s="133"/>
      <c r="AM41" s="133"/>
    </row>
    <row r="42" spans="1:39" x14ac:dyDescent="0.25">
      <c r="A42" s="28"/>
      <c r="B42" s="7"/>
      <c r="C42" s="30"/>
      <c r="D42" s="5"/>
      <c r="E42" s="5"/>
      <c r="F42" s="5"/>
      <c r="G42" s="5"/>
      <c r="H42" s="5"/>
      <c r="I42" s="5"/>
      <c r="J42" s="154"/>
      <c r="K42" s="149"/>
      <c r="L42" s="150"/>
      <c r="M42" s="172" t="str">
        <f t="shared" si="7"/>
        <v>Err1</v>
      </c>
      <c r="N42" s="156" t="str">
        <f t="shared" si="8"/>
        <v/>
      </c>
      <c r="O42" s="156" t="str">
        <f t="shared" si="9"/>
        <v/>
      </c>
      <c r="P42" s="156" t="str">
        <f t="shared" si="10"/>
        <v/>
      </c>
      <c r="Q42" s="156" t="str">
        <f t="shared" si="11"/>
        <v/>
      </c>
      <c r="R42" s="156" t="str">
        <f t="shared" si="12"/>
        <v/>
      </c>
      <c r="S42" s="156" t="str">
        <f t="shared" si="13"/>
        <v/>
      </c>
      <c r="T42" s="135"/>
      <c r="U42" s="135"/>
      <c r="V42" s="135"/>
      <c r="W42" s="133"/>
      <c r="X42" s="133"/>
      <c r="Y42" s="133"/>
      <c r="Z42" s="133"/>
      <c r="AA42" s="133"/>
      <c r="AB42" s="133"/>
      <c r="AC42" s="133"/>
      <c r="AD42" s="133"/>
      <c r="AE42" s="133"/>
      <c r="AF42" s="133"/>
      <c r="AG42" s="133"/>
      <c r="AH42" s="133"/>
      <c r="AI42" s="133"/>
      <c r="AJ42" s="133"/>
      <c r="AK42" s="133"/>
      <c r="AL42" s="133"/>
      <c r="AM42" s="133"/>
    </row>
    <row r="43" spans="1:39" x14ac:dyDescent="0.25">
      <c r="A43" s="28"/>
      <c r="B43" s="7"/>
      <c r="C43" s="30"/>
      <c r="D43" s="5"/>
      <c r="E43" s="5"/>
      <c r="F43" s="5"/>
      <c r="G43" s="5"/>
      <c r="H43" s="5"/>
      <c r="I43" s="5"/>
      <c r="J43" s="154"/>
      <c r="K43" s="149"/>
      <c r="L43" s="150"/>
      <c r="M43" s="172" t="str">
        <f t="shared" si="7"/>
        <v>Err1</v>
      </c>
      <c r="N43" s="156" t="str">
        <f t="shared" si="8"/>
        <v/>
      </c>
      <c r="O43" s="156" t="str">
        <f t="shared" si="9"/>
        <v/>
      </c>
      <c r="P43" s="156" t="str">
        <f t="shared" si="10"/>
        <v/>
      </c>
      <c r="Q43" s="156" t="str">
        <f t="shared" si="11"/>
        <v/>
      </c>
      <c r="R43" s="156" t="str">
        <f t="shared" si="12"/>
        <v/>
      </c>
      <c r="S43" s="156" t="str">
        <f t="shared" si="13"/>
        <v/>
      </c>
      <c r="T43" s="135"/>
      <c r="U43" s="135"/>
      <c r="V43" s="135"/>
      <c r="W43" s="133"/>
      <c r="X43" s="133"/>
      <c r="Y43" s="133"/>
      <c r="Z43" s="133"/>
      <c r="AA43" s="133"/>
      <c r="AB43" s="133"/>
      <c r="AC43" s="133"/>
      <c r="AD43" s="133"/>
      <c r="AE43" s="133"/>
      <c r="AF43" s="133"/>
      <c r="AG43" s="133"/>
      <c r="AH43" s="133"/>
      <c r="AI43" s="133"/>
      <c r="AJ43" s="133"/>
      <c r="AK43" s="133"/>
      <c r="AL43" s="133"/>
      <c r="AM43" s="133"/>
    </row>
    <row r="44" spans="1:39" x14ac:dyDescent="0.25">
      <c r="A44" s="28"/>
      <c r="B44" s="7"/>
      <c r="C44" s="30"/>
      <c r="D44" s="5"/>
      <c r="E44" s="5"/>
      <c r="F44" s="5"/>
      <c r="G44" s="5"/>
      <c r="H44" s="5"/>
      <c r="I44" s="5"/>
      <c r="J44" s="154"/>
      <c r="K44" s="149"/>
      <c r="L44" s="150"/>
      <c r="M44" s="172" t="str">
        <f t="shared" si="7"/>
        <v>Err1</v>
      </c>
      <c r="N44" s="156" t="str">
        <f t="shared" si="8"/>
        <v/>
      </c>
      <c r="O44" s="156" t="str">
        <f t="shared" si="9"/>
        <v/>
      </c>
      <c r="P44" s="156" t="str">
        <f t="shared" si="10"/>
        <v/>
      </c>
      <c r="Q44" s="156" t="str">
        <f t="shared" si="11"/>
        <v/>
      </c>
      <c r="R44" s="156" t="str">
        <f t="shared" si="12"/>
        <v/>
      </c>
      <c r="S44" s="156" t="str">
        <f t="shared" si="13"/>
        <v/>
      </c>
      <c r="T44" s="135"/>
      <c r="U44" s="135"/>
      <c r="V44" s="135"/>
      <c r="W44" s="133"/>
      <c r="X44" s="133"/>
      <c r="Y44" s="133"/>
      <c r="Z44" s="133"/>
      <c r="AA44" s="133"/>
      <c r="AB44" s="133"/>
      <c r="AC44" s="133"/>
      <c r="AD44" s="133"/>
      <c r="AE44" s="133"/>
      <c r="AF44" s="133"/>
      <c r="AG44" s="133"/>
      <c r="AH44" s="133"/>
      <c r="AI44" s="133"/>
      <c r="AJ44" s="133"/>
      <c r="AK44" s="133"/>
      <c r="AL44" s="133"/>
      <c r="AM44" s="133"/>
    </row>
    <row r="45" spans="1:39" x14ac:dyDescent="0.25">
      <c r="A45" s="28"/>
      <c r="B45" s="7"/>
      <c r="C45" s="30"/>
      <c r="D45" s="5"/>
      <c r="E45" s="5"/>
      <c r="F45" s="5"/>
      <c r="G45" s="5"/>
      <c r="H45" s="5"/>
      <c r="I45" s="5"/>
      <c r="J45" s="154"/>
      <c r="K45" s="149"/>
      <c r="L45" s="150"/>
      <c r="M45" s="172" t="str">
        <f t="shared" si="7"/>
        <v>Err1</v>
      </c>
      <c r="N45" s="156" t="str">
        <f t="shared" si="8"/>
        <v/>
      </c>
      <c r="O45" s="156" t="str">
        <f t="shared" si="9"/>
        <v/>
      </c>
      <c r="P45" s="156" t="str">
        <f t="shared" si="10"/>
        <v/>
      </c>
      <c r="Q45" s="156" t="str">
        <f t="shared" si="11"/>
        <v/>
      </c>
      <c r="R45" s="156" t="str">
        <f t="shared" si="12"/>
        <v/>
      </c>
      <c r="S45" s="156" t="str">
        <f t="shared" si="13"/>
        <v/>
      </c>
      <c r="T45" s="135"/>
      <c r="U45" s="135"/>
      <c r="V45" s="135"/>
      <c r="W45" s="133"/>
      <c r="X45" s="133"/>
      <c r="Y45" s="133"/>
      <c r="Z45" s="133"/>
      <c r="AA45" s="133"/>
      <c r="AB45" s="133"/>
      <c r="AC45" s="133"/>
      <c r="AD45" s="133"/>
      <c r="AE45" s="133"/>
      <c r="AF45" s="133"/>
      <c r="AG45" s="133"/>
      <c r="AH45" s="133"/>
      <c r="AI45" s="133"/>
      <c r="AJ45" s="133"/>
      <c r="AK45" s="133"/>
      <c r="AL45" s="133"/>
      <c r="AM45" s="133"/>
    </row>
    <row r="46" spans="1:39" x14ac:dyDescent="0.25">
      <c r="A46" s="28"/>
      <c r="B46" s="7"/>
      <c r="C46" s="30"/>
      <c r="D46" s="5"/>
      <c r="E46" s="5"/>
      <c r="F46" s="5"/>
      <c r="G46" s="5"/>
      <c r="H46" s="5"/>
      <c r="I46" s="5"/>
      <c r="J46" s="154"/>
      <c r="K46" s="149"/>
      <c r="L46" s="150"/>
      <c r="M46" s="172" t="str">
        <f t="shared" si="7"/>
        <v>Err1</v>
      </c>
      <c r="N46" s="156" t="str">
        <f t="shared" si="8"/>
        <v/>
      </c>
      <c r="O46" s="156" t="str">
        <f t="shared" si="9"/>
        <v/>
      </c>
      <c r="P46" s="156" t="str">
        <f t="shared" si="10"/>
        <v/>
      </c>
      <c r="Q46" s="156" t="str">
        <f t="shared" si="11"/>
        <v/>
      </c>
      <c r="R46" s="156" t="str">
        <f t="shared" si="12"/>
        <v/>
      </c>
      <c r="S46" s="156" t="str">
        <f t="shared" si="13"/>
        <v/>
      </c>
      <c r="T46" s="135"/>
      <c r="U46" s="135"/>
      <c r="V46" s="135"/>
      <c r="W46" s="133"/>
      <c r="X46" s="133"/>
      <c r="Y46" s="133"/>
      <c r="Z46" s="133"/>
      <c r="AA46" s="133"/>
      <c r="AB46" s="133"/>
      <c r="AC46" s="133"/>
      <c r="AD46" s="133"/>
      <c r="AE46" s="133"/>
      <c r="AF46" s="133"/>
      <c r="AG46" s="133"/>
      <c r="AH46" s="133"/>
      <c r="AI46" s="133"/>
      <c r="AJ46" s="133"/>
      <c r="AK46" s="133"/>
      <c r="AL46" s="133"/>
      <c r="AM46" s="133"/>
    </row>
    <row r="47" spans="1:39" x14ac:dyDescent="0.25">
      <c r="A47" s="28"/>
      <c r="B47" s="7"/>
      <c r="C47" s="30"/>
      <c r="D47" s="5"/>
      <c r="E47" s="5"/>
      <c r="F47" s="5"/>
      <c r="G47" s="5"/>
      <c r="H47" s="5"/>
      <c r="I47" s="5"/>
      <c r="J47" s="154"/>
      <c r="K47" s="149"/>
      <c r="L47" s="150"/>
      <c r="M47" s="172" t="str">
        <f t="shared" si="7"/>
        <v>Err1</v>
      </c>
      <c r="N47" s="156" t="str">
        <f t="shared" si="8"/>
        <v/>
      </c>
      <c r="O47" s="156" t="str">
        <f t="shared" si="9"/>
        <v/>
      </c>
      <c r="P47" s="156" t="str">
        <f t="shared" si="10"/>
        <v/>
      </c>
      <c r="Q47" s="156" t="str">
        <f t="shared" si="11"/>
        <v/>
      </c>
      <c r="R47" s="156" t="str">
        <f t="shared" si="12"/>
        <v/>
      </c>
      <c r="S47" s="156" t="str">
        <f t="shared" si="13"/>
        <v/>
      </c>
      <c r="T47" s="135"/>
      <c r="U47" s="135"/>
      <c r="V47" s="135"/>
      <c r="W47" s="133"/>
      <c r="X47" s="133"/>
      <c r="Y47" s="133"/>
      <c r="Z47" s="133"/>
      <c r="AA47" s="133"/>
      <c r="AB47" s="133"/>
      <c r="AC47" s="133"/>
      <c r="AD47" s="133"/>
      <c r="AE47" s="133"/>
      <c r="AF47" s="133"/>
      <c r="AG47" s="133"/>
      <c r="AH47" s="133"/>
      <c r="AI47" s="133"/>
      <c r="AJ47" s="133"/>
      <c r="AK47" s="133"/>
      <c r="AL47" s="133"/>
      <c r="AM47" s="133"/>
    </row>
    <row r="48" spans="1:39" x14ac:dyDescent="0.25">
      <c r="A48" s="28"/>
      <c r="B48" s="7"/>
      <c r="C48" s="30"/>
      <c r="D48" s="5"/>
      <c r="E48" s="5"/>
      <c r="F48" s="5"/>
      <c r="G48" s="5"/>
      <c r="H48" s="5"/>
      <c r="I48" s="5"/>
      <c r="J48" s="154"/>
      <c r="K48" s="149"/>
      <c r="L48" s="150"/>
      <c r="M48" s="172" t="str">
        <f t="shared" si="7"/>
        <v>Err1</v>
      </c>
      <c r="N48" s="156" t="str">
        <f t="shared" si="8"/>
        <v/>
      </c>
      <c r="O48" s="156" t="str">
        <f t="shared" si="9"/>
        <v/>
      </c>
      <c r="P48" s="156" t="str">
        <f t="shared" si="10"/>
        <v/>
      </c>
      <c r="Q48" s="156" t="str">
        <f t="shared" si="11"/>
        <v/>
      </c>
      <c r="R48" s="156" t="str">
        <f t="shared" si="12"/>
        <v/>
      </c>
      <c r="S48" s="156" t="str">
        <f t="shared" si="13"/>
        <v/>
      </c>
      <c r="T48" s="135"/>
      <c r="U48" s="135"/>
      <c r="V48" s="135"/>
      <c r="W48" s="133"/>
      <c r="X48" s="133"/>
      <c r="Y48" s="133"/>
      <c r="Z48" s="133"/>
      <c r="AA48" s="133"/>
      <c r="AB48" s="133"/>
      <c r="AC48" s="133"/>
      <c r="AD48" s="133"/>
      <c r="AE48" s="133"/>
      <c r="AF48" s="133"/>
      <c r="AG48" s="133"/>
      <c r="AH48" s="133"/>
      <c r="AI48" s="133"/>
      <c r="AJ48" s="133"/>
      <c r="AK48" s="133"/>
      <c r="AL48" s="133"/>
      <c r="AM48" s="133"/>
    </row>
    <row r="49" spans="1:39" ht="15.6" x14ac:dyDescent="0.25">
      <c r="A49" s="175"/>
      <c r="B49" s="163"/>
      <c r="C49" s="162" t="s">
        <v>17</v>
      </c>
      <c r="D49" s="8">
        <v>2084</v>
      </c>
      <c r="E49" s="8">
        <v>47.4</v>
      </c>
      <c r="F49" s="8">
        <v>88.8</v>
      </c>
      <c r="G49" s="8">
        <v>36.6</v>
      </c>
      <c r="H49" s="163"/>
      <c r="I49" s="163"/>
      <c r="K49" s="160"/>
      <c r="L49" s="161"/>
      <c r="M49" s="164" t="s">
        <v>17</v>
      </c>
      <c r="N49" s="161" t="str">
        <f>IF(ISERROR(SEARCH("%",D49,1))=FALSE,"Err1",IF(OR(D49="",ISNUMBER(INT(D49)))=FALSE,"Err2",IF(ISERROR(SEARCH(".",D49,1))=FALSE,"Err3",IF(OR(D49="",AND(INT(D49)&gt;=1,INT(D49)&lt;=999))=FALSE,"Err4",""))))</f>
        <v>Err4</v>
      </c>
      <c r="O49" s="161" t="str">
        <f>IF(ISERROR(SEARCH("%",E49,1))=FALSE,"Err1",IF(OR(E49="",ISNUMBER(INT(E49)))=FALSE,"Err2",IF(ISERROR(SEARCH(".",E49,1))=FALSE,"Err3",IF(OR(E49="",AND(INT(E49)&gt;=1,INT(E49)&lt;=100))=FALSE,"Err5",""))))</f>
        <v>Err3</v>
      </c>
      <c r="P49" s="161" t="str">
        <f>IF(ISERROR(SEARCH("%",F49,1))=FALSE,"Err1",IF(OR(F49="",ISNUMBER(INT(F49)))=FALSE,"Err2",IF(ISERROR(SEARCH(".",F49,1))=FALSE,"Err3",IF(OR(F49="",AND(INT(F49)&gt;=1,INT(F49)&lt;=100))=FALSE,"Err5",""))))</f>
        <v>Err3</v>
      </c>
      <c r="Q49" s="161"/>
      <c r="R49" s="161"/>
      <c r="S49" s="161"/>
      <c r="T49" s="135"/>
      <c r="U49" s="135"/>
      <c r="V49" s="135"/>
      <c r="W49" s="133"/>
      <c r="X49" s="133"/>
      <c r="Y49" s="133"/>
      <c r="Z49" s="133"/>
      <c r="AA49" s="133"/>
      <c r="AB49" s="133"/>
      <c r="AC49" s="133"/>
      <c r="AD49" s="133"/>
      <c r="AE49" s="133"/>
      <c r="AF49" s="133"/>
      <c r="AG49" s="133"/>
      <c r="AH49" s="133"/>
      <c r="AI49" s="133"/>
      <c r="AJ49" s="133"/>
      <c r="AK49" s="133"/>
      <c r="AL49" s="133"/>
      <c r="AM49" s="133"/>
    </row>
    <row r="50" spans="1:39" x14ac:dyDescent="0.25">
      <c r="K50" s="135"/>
      <c r="L50" s="135"/>
      <c r="M50" s="135"/>
      <c r="N50" s="135"/>
      <c r="O50" s="135"/>
      <c r="P50" s="135"/>
      <c r="Q50" s="135"/>
      <c r="R50" s="135"/>
      <c r="S50" s="135"/>
      <c r="T50" s="135"/>
      <c r="U50" s="135"/>
      <c r="V50" s="135"/>
      <c r="W50" s="133"/>
      <c r="X50" s="133"/>
      <c r="Y50" s="133"/>
      <c r="Z50" s="133"/>
      <c r="AA50" s="133"/>
      <c r="AB50" s="133"/>
      <c r="AC50" s="133"/>
      <c r="AD50" s="133"/>
      <c r="AE50" s="133"/>
      <c r="AF50" s="133"/>
      <c r="AG50" s="133"/>
      <c r="AH50" s="133"/>
      <c r="AI50" s="133"/>
      <c r="AJ50" s="133"/>
      <c r="AK50" s="133"/>
      <c r="AL50" s="133"/>
      <c r="AM50" s="133"/>
    </row>
    <row r="52" spans="1:39" x14ac:dyDescent="0.25">
      <c r="A52" s="131" t="s">
        <v>113</v>
      </c>
    </row>
    <row r="53" spans="1:39" x14ac:dyDescent="0.25">
      <c r="K53" s="173"/>
    </row>
    <row r="54" spans="1:39" x14ac:dyDescent="0.25">
      <c r="A54" s="131" t="s">
        <v>18</v>
      </c>
      <c r="K54" s="174"/>
    </row>
    <row r="55" spans="1:39" x14ac:dyDescent="0.25">
      <c r="L55" s="166"/>
    </row>
    <row r="56" spans="1:39" ht="15.6" x14ac:dyDescent="0.3">
      <c r="A56" s="168" t="s">
        <v>19</v>
      </c>
      <c r="L56" s="130"/>
    </row>
  </sheetData>
  <sheetProtection password="E48C" sheet="1" objects="1" scenarios="1"/>
  <printOptions horizontalCentered="1"/>
  <pageMargins left="0.64" right="0.53" top="0.98425196850393704" bottom="0.98425196850393704" header="0.51181102362204722" footer="0.51181102362204722"/>
  <pageSetup paperSize="9" scale="46" fitToWidth="3" orientation="portrait" r:id="rId1"/>
  <headerFooter alignWithMargins="0"/>
  <colBreaks count="2" manualBreakCount="2">
    <brk id="9" min="3" max="48" man="1"/>
    <brk id="20" min="3" max="48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40"/>
  <sheetViews>
    <sheetView showGridLines="0" zoomScale="75" workbookViewId="0">
      <selection activeCell="C20" sqref="C20"/>
    </sheetView>
  </sheetViews>
  <sheetFormatPr defaultColWidth="9.109375" defaultRowHeight="15" x14ac:dyDescent="0.25"/>
  <cols>
    <col min="1" max="1" width="37.6640625" style="10" customWidth="1"/>
    <col min="2" max="3" width="12.5546875" style="10" bestFit="1" customWidth="1"/>
    <col min="4" max="4" width="5.33203125" style="10" customWidth="1"/>
    <col min="5" max="5" width="6" style="10" bestFit="1" customWidth="1"/>
    <col min="6" max="6" width="37.6640625" style="10" customWidth="1"/>
    <col min="7" max="8" width="12.5546875" style="10" bestFit="1" customWidth="1"/>
    <col min="9" max="9" width="9.109375" style="10"/>
    <col min="10" max="10" width="5.6640625" style="10" bestFit="1" customWidth="1"/>
    <col min="11" max="11" width="37" style="10" customWidth="1"/>
    <col min="12" max="16384" width="9.109375" style="10"/>
  </cols>
  <sheetData>
    <row r="1" spans="1:18" ht="15.6" x14ac:dyDescent="0.3">
      <c r="A1" s="9" t="s">
        <v>187</v>
      </c>
    </row>
    <row r="2" spans="1:18" ht="15.6" x14ac:dyDescent="0.3">
      <c r="A2" s="9" t="s">
        <v>188</v>
      </c>
    </row>
    <row r="4" spans="1:18" ht="15.6" x14ac:dyDescent="0.3">
      <c r="A4" s="9" t="s">
        <v>86</v>
      </c>
      <c r="F4" s="12" t="s">
        <v>29</v>
      </c>
      <c r="G4" s="11"/>
      <c r="H4" s="11"/>
      <c r="I4" s="11"/>
      <c r="J4" s="11"/>
      <c r="K4" s="11"/>
      <c r="L4" s="21"/>
      <c r="M4" s="21"/>
      <c r="N4" s="21"/>
      <c r="O4" s="21"/>
      <c r="P4" s="21"/>
      <c r="Q4" s="21"/>
      <c r="R4" s="21"/>
    </row>
    <row r="5" spans="1:18" ht="15.6" x14ac:dyDescent="0.3">
      <c r="A5" s="9"/>
      <c r="D5" s="13"/>
      <c r="F5" s="11"/>
      <c r="G5" s="11"/>
      <c r="H5" s="11"/>
      <c r="I5" s="11"/>
      <c r="J5" s="11"/>
      <c r="K5" s="11"/>
      <c r="L5" s="21"/>
      <c r="M5" s="21"/>
      <c r="N5" s="21"/>
      <c r="O5" s="21"/>
      <c r="P5" s="21"/>
      <c r="Q5" s="21"/>
      <c r="R5" s="21"/>
    </row>
    <row r="6" spans="1:18" ht="15.6" x14ac:dyDescent="0.3">
      <c r="A6" s="9" t="s">
        <v>87</v>
      </c>
      <c r="F6" s="12" t="s">
        <v>87</v>
      </c>
      <c r="G6" s="11"/>
      <c r="H6" s="11"/>
      <c r="I6" s="11"/>
      <c r="J6" s="11"/>
      <c r="K6" s="11"/>
      <c r="L6" s="21"/>
      <c r="M6" s="21"/>
      <c r="N6" s="21"/>
      <c r="O6" s="21"/>
      <c r="P6" s="21"/>
      <c r="Q6" s="21"/>
      <c r="R6" s="21"/>
    </row>
    <row r="7" spans="1:18" x14ac:dyDescent="0.25">
      <c r="F7" s="11"/>
      <c r="G7" s="11"/>
      <c r="H7" s="11"/>
      <c r="I7" s="11"/>
      <c r="J7" s="11"/>
      <c r="K7" s="11"/>
      <c r="L7" s="21"/>
      <c r="M7" s="21"/>
      <c r="N7" s="21"/>
      <c r="O7" s="21"/>
      <c r="P7" s="21"/>
      <c r="Q7" s="21"/>
      <c r="R7" s="21"/>
    </row>
    <row r="8" spans="1:18" ht="20.25" customHeight="1" x14ac:dyDescent="0.25">
      <c r="B8" s="181" t="s">
        <v>0</v>
      </c>
      <c r="C8" s="182"/>
      <c r="F8" s="11"/>
      <c r="G8" s="183" t="s">
        <v>0</v>
      </c>
      <c r="H8" s="184"/>
      <c r="I8" s="11"/>
      <c r="J8" s="11"/>
      <c r="K8" s="11"/>
      <c r="L8" s="21"/>
      <c r="M8" s="21"/>
      <c r="N8" s="21"/>
      <c r="O8" s="21"/>
      <c r="P8" s="21"/>
      <c r="Q8" s="21"/>
      <c r="R8" s="21"/>
    </row>
    <row r="9" spans="1:18" ht="9" hidden="1" customHeight="1" x14ac:dyDescent="0.3">
      <c r="A9" s="9"/>
      <c r="B9" s="15" t="s">
        <v>1</v>
      </c>
      <c r="C9" s="15" t="s">
        <v>2</v>
      </c>
      <c r="F9" s="11"/>
      <c r="G9" s="16" t="s">
        <v>1</v>
      </c>
      <c r="H9" s="16" t="s">
        <v>2</v>
      </c>
      <c r="I9" s="11"/>
      <c r="J9" s="11"/>
      <c r="K9" s="12"/>
      <c r="L9" s="21"/>
      <c r="M9" s="21"/>
      <c r="N9" s="21"/>
      <c r="O9" s="21"/>
      <c r="P9" s="21"/>
      <c r="Q9" s="21"/>
      <c r="R9" s="21"/>
    </row>
    <row r="10" spans="1:18" ht="18.75" customHeight="1" x14ac:dyDescent="0.3">
      <c r="A10" s="9"/>
      <c r="B10" s="19" t="s">
        <v>76</v>
      </c>
      <c r="C10" s="19" t="s">
        <v>33</v>
      </c>
      <c r="F10" s="12"/>
      <c r="G10" s="18" t="s">
        <v>76</v>
      </c>
      <c r="H10" s="18" t="s">
        <v>33</v>
      </c>
      <c r="I10" s="11"/>
      <c r="J10" s="11"/>
      <c r="K10" s="11"/>
      <c r="L10" s="21"/>
      <c r="M10" s="21"/>
      <c r="N10" s="21"/>
      <c r="O10" s="21"/>
      <c r="P10" s="21"/>
      <c r="Q10" s="21"/>
      <c r="R10" s="21"/>
    </row>
    <row r="11" spans="1:18" ht="45.75" customHeight="1" x14ac:dyDescent="0.3">
      <c r="A11" s="31" t="s">
        <v>88</v>
      </c>
      <c r="B11" s="24"/>
      <c r="C11" s="24"/>
      <c r="F11" s="38" t="s">
        <v>88</v>
      </c>
      <c r="G11" s="17"/>
      <c r="H11" s="17"/>
      <c r="I11" s="11"/>
      <c r="J11" s="12" t="s">
        <v>128</v>
      </c>
      <c r="K11" s="11"/>
      <c r="L11" s="21"/>
      <c r="M11" s="21"/>
      <c r="N11" s="21"/>
      <c r="O11" s="21"/>
      <c r="P11" s="21"/>
      <c r="Q11" s="21"/>
      <c r="R11" s="21"/>
    </row>
    <row r="12" spans="1:18" ht="15.6" x14ac:dyDescent="0.3">
      <c r="A12" s="32" t="s">
        <v>3</v>
      </c>
      <c r="B12" s="24"/>
      <c r="C12" s="24"/>
      <c r="F12" s="39" t="s">
        <v>3</v>
      </c>
      <c r="G12" s="17"/>
      <c r="H12" s="17"/>
      <c r="I12" s="11"/>
      <c r="J12" s="11" t="s">
        <v>129</v>
      </c>
      <c r="K12" s="11" t="s">
        <v>130</v>
      </c>
      <c r="L12" s="21"/>
      <c r="M12" s="21"/>
      <c r="N12" s="21"/>
      <c r="O12" s="21"/>
      <c r="P12" s="21"/>
      <c r="Q12" s="21"/>
      <c r="R12" s="21"/>
    </row>
    <row r="13" spans="1:18" x14ac:dyDescent="0.25">
      <c r="A13" s="33" t="s">
        <v>85</v>
      </c>
      <c r="B13" s="4" t="s">
        <v>249</v>
      </c>
      <c r="C13" s="4" t="s">
        <v>249</v>
      </c>
      <c r="F13" s="14" t="s">
        <v>85</v>
      </c>
      <c r="G13" s="20" t="str">
        <f>IF(B13="","Err1",IF(ISERROR(SEARCH("%",B13,1))=FALSE,"Err2",IF(ISNUMBER(INT(B13))=FALSE,"Err3",IF(AND(INT(B13)&gt;=1,INT(B13)&lt;=100) = FALSE,"Err4",IF(ISERROR(SEARCH(".",B13,1))=FALSE,"Err5","")))))</f>
        <v/>
      </c>
      <c r="H13" s="20" t="str">
        <f>IF(C13="","Err1",IF(ISERROR(SEARCH("%",C13,1))=FALSE,"Err2",IF(ISNUMBER(INT(C13))=FALSE,"Err3",IF(AND(INT(C13)&gt;=1,INT(C13)&lt;=100) = FALSE,"Err4",IF(ISERROR(SEARCH(".",C13,1))=FALSE,"Err5","")))))</f>
        <v/>
      </c>
      <c r="I13" s="11"/>
      <c r="J13" s="11" t="s">
        <v>131</v>
      </c>
      <c r="K13" s="11" t="s">
        <v>132</v>
      </c>
      <c r="L13" s="21"/>
      <c r="M13" s="21"/>
      <c r="N13" s="21"/>
      <c r="O13" s="21"/>
      <c r="P13" s="21"/>
      <c r="Q13" s="21"/>
      <c r="R13" s="21"/>
    </row>
    <row r="14" spans="1:18" ht="15.6" x14ac:dyDescent="0.3">
      <c r="A14" s="32" t="s">
        <v>4</v>
      </c>
      <c r="B14" s="24"/>
      <c r="C14" s="24"/>
      <c r="F14" s="39" t="s">
        <v>4</v>
      </c>
      <c r="G14" s="17"/>
      <c r="H14" s="17"/>
      <c r="I14" s="11"/>
      <c r="J14" s="11" t="s">
        <v>133</v>
      </c>
      <c r="K14" s="11" t="s">
        <v>134</v>
      </c>
      <c r="L14" s="21"/>
      <c r="M14" s="21"/>
      <c r="N14" s="21"/>
      <c r="O14" s="21"/>
      <c r="P14" s="21"/>
      <c r="Q14" s="21"/>
      <c r="R14" s="21"/>
    </row>
    <row r="15" spans="1:18" x14ac:dyDescent="0.25">
      <c r="A15" s="33" t="s">
        <v>85</v>
      </c>
      <c r="B15" s="4" t="s">
        <v>279</v>
      </c>
      <c r="C15" s="4" t="s">
        <v>280</v>
      </c>
      <c r="F15" s="14" t="s">
        <v>85</v>
      </c>
      <c r="G15" s="20" t="str">
        <f>IF(B15="","Err1",IF(ISERROR(SEARCH("%",B15,1))=FALSE,"Err2",IF(ISNUMBER(INT(B15))=FALSE,"Err3",IF(AND(INT(B15)&gt;=1,INT(B15)&lt;=100) = FALSE,"Err4",IF(ISERROR(SEARCH(".",B15,1))=FALSE,"Err5","")))))</f>
        <v/>
      </c>
      <c r="H15" s="20" t="str">
        <f>IF(C15="","Err1",IF(ISERROR(SEARCH("%",C15,1))=FALSE,"Err2",IF(ISNUMBER(INT(C15))=FALSE,"Err3",IF(AND(INT(C15)&gt;=1,INT(C15)&lt;=100) = FALSE,"Err4",IF(ISERROR(SEARCH(".",C15,1))=FALSE,"Err5","")))))</f>
        <v/>
      </c>
      <c r="I15" s="11"/>
      <c r="J15" s="11" t="s">
        <v>135</v>
      </c>
      <c r="K15" s="11" t="s">
        <v>136</v>
      </c>
      <c r="L15" s="21"/>
      <c r="M15" s="21"/>
      <c r="N15" s="21"/>
      <c r="O15" s="21"/>
      <c r="P15" s="21"/>
      <c r="Q15" s="21"/>
      <c r="R15" s="21"/>
    </row>
    <row r="16" spans="1:18" ht="15.6" x14ac:dyDescent="0.3">
      <c r="A16" s="32" t="s">
        <v>89</v>
      </c>
      <c r="B16" s="24"/>
      <c r="C16" s="24"/>
      <c r="F16" s="39" t="s">
        <v>89</v>
      </c>
      <c r="G16" s="17"/>
      <c r="H16" s="17"/>
      <c r="I16" s="11"/>
      <c r="J16" s="11" t="s">
        <v>137</v>
      </c>
      <c r="K16" s="11" t="s">
        <v>138</v>
      </c>
      <c r="L16" s="21"/>
      <c r="M16" s="21"/>
      <c r="N16" s="21"/>
      <c r="O16" s="21"/>
      <c r="P16" s="21"/>
      <c r="Q16" s="21"/>
      <c r="R16" s="21"/>
    </row>
    <row r="17" spans="1:18" x14ac:dyDescent="0.25">
      <c r="A17" s="33" t="s">
        <v>85</v>
      </c>
      <c r="B17" s="4" t="s">
        <v>279</v>
      </c>
      <c r="C17" s="4" t="s">
        <v>263</v>
      </c>
      <c r="F17" s="14" t="s">
        <v>85</v>
      </c>
      <c r="G17" s="20" t="str">
        <f>IF(B17="","Err1",IF(ISERROR(SEARCH("%",B17,1))=FALSE,"Err2",IF(ISNUMBER(INT(B17))=FALSE,"Err3",IF(AND(INT(B17)&gt;=1,INT(B17)&lt;=100) = FALSE,"Err4",IF(ISERROR(SEARCH(".",B17,1))=FALSE,"Err5","")))))</f>
        <v/>
      </c>
      <c r="H17" s="20" t="str">
        <f>IF(C17="","Err1",IF(ISERROR(SEARCH("%",C17,1))=FALSE,"Err2",IF(ISNUMBER(INT(C17))=FALSE,"Err3",IF(AND(INT(C17)&gt;=1,INT(C17)&lt;=100) = FALSE,"Err4",IF(ISERROR(SEARCH(".",C17,1))=FALSE,"Err5","")))))</f>
        <v/>
      </c>
      <c r="I17" s="11"/>
      <c r="J17" s="11"/>
      <c r="K17" s="11"/>
      <c r="L17" s="21"/>
      <c r="M17" s="21"/>
      <c r="N17" s="21"/>
      <c r="O17" s="21"/>
      <c r="P17" s="21"/>
      <c r="Q17" s="21"/>
      <c r="R17" s="21"/>
    </row>
    <row r="18" spans="1:18" ht="15.6" x14ac:dyDescent="0.3">
      <c r="A18" s="32" t="s">
        <v>90</v>
      </c>
      <c r="B18" s="24"/>
      <c r="C18" s="24"/>
      <c r="F18" s="39" t="s">
        <v>90</v>
      </c>
      <c r="G18" s="17"/>
      <c r="H18" s="17"/>
      <c r="I18" s="11"/>
      <c r="J18" s="11"/>
      <c r="K18" s="11"/>
      <c r="L18" s="21"/>
      <c r="M18" s="21"/>
      <c r="N18" s="21"/>
      <c r="O18" s="21"/>
      <c r="P18" s="21"/>
      <c r="Q18" s="21"/>
      <c r="R18" s="21"/>
    </row>
    <row r="19" spans="1:18" x14ac:dyDescent="0.25">
      <c r="A19" s="34" t="s">
        <v>85</v>
      </c>
      <c r="B19" s="4" t="s">
        <v>280</v>
      </c>
      <c r="C19" s="4" t="s">
        <v>275</v>
      </c>
      <c r="F19" s="14" t="s">
        <v>85</v>
      </c>
      <c r="G19" s="20" t="str">
        <f>IF(B19="","Err1",IF(ISERROR(SEARCH("%",B19,1))=FALSE,"Err2",IF(ISNUMBER(INT(B19))=FALSE,"Err3",IF(AND(INT(B19)&gt;=1,INT(B19)&lt;=100) = FALSE,"Err4",IF(ISERROR(SEARCH(".",B19,1))=FALSE,"Err5","")))))</f>
        <v/>
      </c>
      <c r="H19" s="20" t="str">
        <f>IF(C19="","Err1",IF(ISERROR(SEARCH("%",C19,1))=FALSE,"Err2",IF(ISNUMBER(INT(C19))=FALSE,"Err3",IF(AND(INT(C19)&gt;=1,INT(C19)&lt;=100) = FALSE,"Err4",IF(ISERROR(SEARCH(".",C19,1))=FALSE,"Err5","")))))</f>
        <v/>
      </c>
      <c r="I19" s="11"/>
      <c r="J19" s="11"/>
      <c r="K19" s="11"/>
      <c r="L19" s="21"/>
      <c r="M19" s="21"/>
      <c r="N19" s="21"/>
      <c r="O19" s="21"/>
      <c r="P19" s="21"/>
      <c r="Q19" s="21"/>
      <c r="R19" s="21"/>
    </row>
    <row r="20" spans="1:18" x14ac:dyDescent="0.25">
      <c r="L20" s="21"/>
      <c r="M20" s="21"/>
      <c r="N20" s="21"/>
      <c r="O20" s="21"/>
      <c r="P20" s="21"/>
      <c r="Q20" s="21"/>
      <c r="R20" s="21"/>
    </row>
    <row r="21" spans="1:18" x14ac:dyDescent="0.25">
      <c r="J21" s="21"/>
      <c r="K21" s="21"/>
      <c r="L21" s="21"/>
      <c r="M21" s="21"/>
      <c r="N21" s="21"/>
      <c r="O21" s="21"/>
      <c r="P21" s="21"/>
      <c r="Q21" s="21"/>
      <c r="R21" s="21"/>
    </row>
    <row r="22" spans="1:18" x14ac:dyDescent="0.25">
      <c r="A22" s="10" t="s">
        <v>96</v>
      </c>
    </row>
    <row r="40" spans="1:6" x14ac:dyDescent="0.25">
      <c r="A40" s="11"/>
      <c r="B40" s="11"/>
      <c r="C40" s="11"/>
      <c r="D40" s="11"/>
      <c r="E40" s="11"/>
      <c r="F40" s="11"/>
    </row>
  </sheetData>
  <sheetProtection password="E48C" sheet="1" objects="1" scenarios="1"/>
  <mergeCells count="2">
    <mergeCell ref="B8:C8"/>
    <mergeCell ref="G8:H8"/>
  </mergeCell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R20"/>
  <sheetViews>
    <sheetView showGridLines="0" topLeftCell="B1" zoomScale="75" workbookViewId="0">
      <selection activeCell="C13" sqref="C13"/>
    </sheetView>
  </sheetViews>
  <sheetFormatPr defaultColWidth="9.109375" defaultRowHeight="15" x14ac:dyDescent="0.25"/>
  <cols>
    <col min="1" max="1" width="48.109375" style="10" customWidth="1"/>
    <col min="2" max="2" width="12.5546875" style="10" customWidth="1"/>
    <col min="3" max="3" width="12.5546875" style="10" bestFit="1" customWidth="1"/>
    <col min="4" max="4" width="12.5546875" style="10" customWidth="1"/>
    <col min="5" max="5" width="40.44140625" style="10" customWidth="1"/>
    <col min="6" max="6" width="9.109375" style="10"/>
    <col min="7" max="8" width="11" style="10" bestFit="1" customWidth="1"/>
    <col min="9" max="9" width="5.109375" style="10" customWidth="1"/>
    <col min="10" max="10" width="5.6640625" style="10" bestFit="1" customWidth="1"/>
    <col min="11" max="11" width="45.109375" style="10" customWidth="1"/>
    <col min="12" max="16384" width="9.109375" style="10"/>
  </cols>
  <sheetData>
    <row r="1" spans="1:18" ht="15.6" x14ac:dyDescent="0.3">
      <c r="A1" s="9" t="s">
        <v>187</v>
      </c>
    </row>
    <row r="2" spans="1:18" ht="15.6" x14ac:dyDescent="0.3">
      <c r="A2" s="9" t="s">
        <v>188</v>
      </c>
    </row>
    <row r="3" spans="1:18" x14ac:dyDescent="0.25">
      <c r="E3" s="11"/>
      <c r="F3" s="11"/>
      <c r="G3" s="11"/>
      <c r="H3" s="11"/>
      <c r="I3" s="11"/>
      <c r="J3" s="11"/>
      <c r="K3" s="11"/>
    </row>
    <row r="4" spans="1:18" ht="15.6" x14ac:dyDescent="0.3">
      <c r="A4" s="9" t="s">
        <v>74</v>
      </c>
      <c r="E4" s="12" t="s">
        <v>29</v>
      </c>
      <c r="F4" s="11"/>
      <c r="G4" s="11"/>
      <c r="H4" s="11"/>
      <c r="I4" s="11"/>
      <c r="J4" s="11"/>
      <c r="K4" s="11"/>
    </row>
    <row r="5" spans="1:18" ht="15.6" x14ac:dyDescent="0.3">
      <c r="A5" s="9"/>
      <c r="E5" s="11"/>
      <c r="F5" s="11"/>
      <c r="G5" s="11"/>
      <c r="H5" s="11"/>
      <c r="I5" s="11"/>
      <c r="J5" s="11"/>
      <c r="K5" s="11"/>
    </row>
    <row r="6" spans="1:18" ht="15.6" x14ac:dyDescent="0.3">
      <c r="A6" s="9" t="s">
        <v>75</v>
      </c>
      <c r="E6" s="12" t="s">
        <v>75</v>
      </c>
      <c r="F6" s="11"/>
      <c r="G6" s="11"/>
      <c r="H6" s="11"/>
      <c r="I6" s="11"/>
      <c r="J6" s="11"/>
      <c r="K6" s="11"/>
    </row>
    <row r="7" spans="1:18" x14ac:dyDescent="0.25">
      <c r="E7" s="11"/>
      <c r="F7" s="11"/>
      <c r="G7" s="11"/>
      <c r="H7" s="11"/>
      <c r="I7" s="11"/>
      <c r="J7" s="11"/>
      <c r="K7" s="11"/>
    </row>
    <row r="8" spans="1:18" x14ac:dyDescent="0.25">
      <c r="B8" s="181" t="s">
        <v>0</v>
      </c>
      <c r="C8" s="182"/>
      <c r="E8" s="11"/>
      <c r="F8" s="11"/>
      <c r="G8" s="183" t="s">
        <v>0</v>
      </c>
      <c r="H8" s="184"/>
      <c r="I8" s="17"/>
      <c r="J8" s="11"/>
      <c r="K8" s="11"/>
      <c r="L8" s="21"/>
      <c r="M8" s="21"/>
      <c r="N8" s="21"/>
      <c r="O8" s="21"/>
      <c r="P8" s="21"/>
      <c r="Q8" s="21"/>
      <c r="R8" s="21"/>
    </row>
    <row r="9" spans="1:18" ht="15.6" x14ac:dyDescent="0.3">
      <c r="B9" s="19" t="s">
        <v>76</v>
      </c>
      <c r="C9" s="19" t="s">
        <v>33</v>
      </c>
      <c r="E9" s="11"/>
      <c r="F9" s="11"/>
      <c r="G9" s="18" t="s">
        <v>76</v>
      </c>
      <c r="H9" s="18" t="s">
        <v>33</v>
      </c>
      <c r="I9" s="17"/>
      <c r="J9" s="12" t="s">
        <v>128</v>
      </c>
      <c r="K9" s="11"/>
      <c r="L9" s="21"/>
      <c r="M9" s="21"/>
      <c r="N9" s="21"/>
      <c r="O9" s="21"/>
      <c r="P9" s="21"/>
      <c r="Q9" s="21"/>
      <c r="R9" s="21"/>
    </row>
    <row r="10" spans="1:18" ht="33.75" customHeight="1" x14ac:dyDescent="0.25">
      <c r="A10" s="35" t="s">
        <v>77</v>
      </c>
      <c r="B10" s="24"/>
      <c r="C10" s="24"/>
      <c r="E10" s="40" t="s">
        <v>77</v>
      </c>
      <c r="F10" s="40"/>
      <c r="G10" s="17"/>
      <c r="H10" s="17"/>
      <c r="I10" s="17"/>
      <c r="J10" s="11" t="s">
        <v>129</v>
      </c>
      <c r="K10" s="11" t="s">
        <v>130</v>
      </c>
      <c r="L10" s="21"/>
      <c r="M10" s="21"/>
      <c r="N10" s="21"/>
      <c r="O10" s="21"/>
      <c r="P10" s="21"/>
      <c r="Q10" s="21"/>
      <c r="R10" s="21"/>
    </row>
    <row r="11" spans="1:18" x14ac:dyDescent="0.25">
      <c r="A11" s="24" t="s">
        <v>28</v>
      </c>
      <c r="B11" s="4" t="s">
        <v>245</v>
      </c>
      <c r="C11" s="4" t="s">
        <v>281</v>
      </c>
      <c r="E11" s="17" t="s">
        <v>28</v>
      </c>
      <c r="F11" s="17"/>
      <c r="G11" s="20" t="str">
        <f>IF(B11="","Err1",IF(ISERROR(SEARCH("%",B11,1))=FALSE,"Err2",IF(ISNUMBER(INT(B11))=FALSE,"Err3",IF(AND(INT(B11)&gt;=1,INT(B11)&lt;=100) = FALSE,"Err4",IF(ISERROR(SEARCH(".",B11,1))=FALSE,"Err5","")))))</f>
        <v/>
      </c>
      <c r="H11" s="20" t="str">
        <f>IF(C11="","Err1",IF(ISERROR(SEARCH("%",C11,1))=FALSE,"Err2",IF(ISNUMBER(INT(C11))=FALSE,"Err3",IF(AND(INT(C11)&gt;=1,INT(C11)&lt;=100) = FALSE,"Err4",IF(ISERROR(SEARCH(".",C11,1))=FALSE,"Err5","")))))</f>
        <v/>
      </c>
      <c r="I11" s="17"/>
      <c r="J11" s="11" t="s">
        <v>131</v>
      </c>
      <c r="K11" s="11" t="s">
        <v>132</v>
      </c>
      <c r="L11" s="21"/>
      <c r="M11" s="21"/>
      <c r="N11" s="21"/>
      <c r="O11" s="21"/>
      <c r="P11" s="21"/>
      <c r="Q11" s="21"/>
      <c r="R11" s="21"/>
    </row>
    <row r="12" spans="1:18" ht="15" customHeight="1" x14ac:dyDescent="0.25">
      <c r="A12" s="24"/>
      <c r="B12" s="24"/>
      <c r="C12" s="24"/>
      <c r="E12" s="17"/>
      <c r="F12" s="17"/>
      <c r="G12" s="17"/>
      <c r="H12" s="17"/>
      <c r="I12" s="17"/>
      <c r="J12" s="11" t="s">
        <v>133</v>
      </c>
      <c r="K12" s="11" t="s">
        <v>134</v>
      </c>
      <c r="L12" s="21"/>
      <c r="M12" s="21"/>
      <c r="N12" s="21"/>
      <c r="O12" s="21"/>
      <c r="P12" s="21"/>
      <c r="Q12" s="21"/>
      <c r="R12" s="21"/>
    </row>
    <row r="13" spans="1:18" x14ac:dyDescent="0.25">
      <c r="A13" s="24" t="s">
        <v>78</v>
      </c>
      <c r="B13" s="4" t="s">
        <v>282</v>
      </c>
      <c r="C13" s="4" t="s">
        <v>283</v>
      </c>
      <c r="E13" s="17" t="s">
        <v>78</v>
      </c>
      <c r="F13" s="17"/>
      <c r="G13" s="20" t="str">
        <f>IF(B13="","Err1",IF(ISERROR(SEARCH("%",B13,1))=FALSE,"Err2",IF(ISNUMBER(INT(B13))=FALSE,"Err3",IF(AND(INT(B13)&gt;=1,INT(B13)&lt;=100) = FALSE,"Err4",IF(ISERROR(SEARCH(".",B13,1))=FALSE,"Err5","")))))</f>
        <v/>
      </c>
      <c r="H13" s="20" t="str">
        <f>IF(C13="","Err1",IF(ISERROR(SEARCH("%",C13,1))=FALSE,"Err2",IF(ISNUMBER(INT(C13))=FALSE,"Err3",IF(AND(INT(C13)&gt;=1,INT(C13)&lt;=100) = FALSE,"Err4",IF(ISERROR(SEARCH(".",C13,1))=FALSE,"Err5","")))))</f>
        <v/>
      </c>
      <c r="I13" s="17"/>
      <c r="J13" s="11" t="s">
        <v>135</v>
      </c>
      <c r="K13" s="11" t="s">
        <v>136</v>
      </c>
      <c r="L13" s="21"/>
      <c r="M13" s="21"/>
      <c r="N13" s="21"/>
      <c r="O13" s="21"/>
      <c r="P13" s="21"/>
      <c r="Q13" s="21"/>
      <c r="R13" s="21"/>
    </row>
    <row r="14" spans="1:18" x14ac:dyDescent="0.25">
      <c r="A14" s="24"/>
      <c r="B14" s="24"/>
      <c r="C14" s="24"/>
      <c r="E14" s="17"/>
      <c r="F14" s="17"/>
      <c r="G14" s="17"/>
      <c r="H14" s="17"/>
      <c r="I14" s="17"/>
      <c r="J14" s="11" t="s">
        <v>137</v>
      </c>
      <c r="K14" s="11" t="s">
        <v>138</v>
      </c>
      <c r="L14" s="21"/>
      <c r="M14" s="21"/>
      <c r="N14" s="21"/>
      <c r="O14" s="21"/>
      <c r="P14" s="21"/>
      <c r="Q14" s="21"/>
      <c r="R14" s="21"/>
    </row>
    <row r="15" spans="1:18" x14ac:dyDescent="0.25">
      <c r="A15" s="24" t="s">
        <v>79</v>
      </c>
      <c r="B15" s="4" t="s">
        <v>284</v>
      </c>
      <c r="C15" s="4" t="s">
        <v>285</v>
      </c>
      <c r="E15" s="17" t="s">
        <v>79</v>
      </c>
      <c r="F15" s="17"/>
      <c r="G15" s="20" t="str">
        <f>IF(B15="","Err1",IF(ISERROR(SEARCH("%",B15,1))=FALSE,"Err2",IF(ISNUMBER(INT(B15))=FALSE,"Err3",IF(AND(INT(B15)&gt;=1,INT(B15)&lt;=100)=FALSE,"Err4",IF(ISERROR(SEARCH(".",RIGHT(B15,2),1))=TRUE,"Err6","")))))</f>
        <v/>
      </c>
      <c r="H15" s="20" t="str">
        <f>IF(C15="","Err1",IF(ISERROR(SEARCH("%",C15,1))=FALSE,"Err2",IF(ISNUMBER(INT(C15))=FALSE,"Err3",IF(AND(INT(C15)&gt;=1,INT(C15)&lt;=100)=FALSE,"Err4",IF(ISERROR(SEARCH(".",RIGHT(C15,2),1))=TRUE,"Err6","")))))</f>
        <v/>
      </c>
      <c r="I15" s="17"/>
      <c r="J15" s="11" t="s">
        <v>139</v>
      </c>
      <c r="K15" s="11" t="s">
        <v>140</v>
      </c>
      <c r="L15" s="21"/>
      <c r="M15" s="21"/>
      <c r="N15" s="21"/>
      <c r="O15" s="21"/>
      <c r="P15" s="21"/>
      <c r="Q15" s="21"/>
      <c r="R15" s="21"/>
    </row>
    <row r="16" spans="1:18" x14ac:dyDescent="0.25">
      <c r="E16" s="11"/>
      <c r="F16" s="11"/>
      <c r="G16" s="11"/>
      <c r="H16" s="11"/>
      <c r="I16" s="11"/>
      <c r="J16" s="11"/>
      <c r="K16" s="11"/>
      <c r="L16" s="21"/>
      <c r="M16" s="21"/>
      <c r="N16" s="21"/>
      <c r="O16" s="21"/>
      <c r="P16" s="21"/>
      <c r="Q16" s="21"/>
      <c r="R16" s="21"/>
    </row>
    <row r="17" spans="1:18" x14ac:dyDescent="0.25">
      <c r="L17" s="21"/>
      <c r="M17" s="21"/>
      <c r="N17" s="21"/>
      <c r="O17" s="21"/>
      <c r="P17" s="21"/>
      <c r="Q17" s="21"/>
      <c r="R17" s="21"/>
    </row>
    <row r="18" spans="1:18" ht="15.6" x14ac:dyDescent="0.3">
      <c r="A18" s="9" t="s">
        <v>80</v>
      </c>
      <c r="B18" s="9"/>
      <c r="C18" s="9"/>
    </row>
    <row r="19" spans="1:18" ht="15.6" x14ac:dyDescent="0.3">
      <c r="A19" s="9"/>
      <c r="B19" s="9"/>
      <c r="C19" s="9"/>
    </row>
    <row r="20" spans="1:18" ht="15.6" x14ac:dyDescent="0.3">
      <c r="A20" s="25" t="s">
        <v>73</v>
      </c>
      <c r="B20" s="9"/>
      <c r="C20" s="9"/>
    </row>
  </sheetData>
  <sheetProtection password="E48C" sheet="1" objects="1" scenarios="1"/>
  <mergeCells count="2">
    <mergeCell ref="B8:C8"/>
    <mergeCell ref="G8:H8"/>
  </mergeCells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23"/>
  <sheetViews>
    <sheetView showGridLines="0" zoomScale="75" zoomScaleNormal="50" workbookViewId="0">
      <selection activeCell="B12" sqref="B12"/>
    </sheetView>
  </sheetViews>
  <sheetFormatPr defaultColWidth="9.109375" defaultRowHeight="15" x14ac:dyDescent="0.25"/>
  <cols>
    <col min="1" max="1" width="56.33203125" style="10" customWidth="1"/>
    <col min="2" max="2" width="20.5546875" style="10" bestFit="1" customWidth="1"/>
    <col min="3" max="4" width="6.33203125" style="10" customWidth="1"/>
    <col min="5" max="5" width="56.33203125" style="10" customWidth="1"/>
    <col min="6" max="6" width="20.5546875" style="10" bestFit="1" customWidth="1"/>
    <col min="7" max="7" width="7" style="10" customWidth="1"/>
    <col min="8" max="8" width="5.6640625" style="10" bestFit="1" customWidth="1"/>
    <col min="9" max="9" width="39.6640625" style="10" bestFit="1" customWidth="1"/>
    <col min="10" max="16384" width="9.109375" style="10"/>
  </cols>
  <sheetData>
    <row r="1" spans="1:13" ht="16.5" customHeight="1" x14ac:dyDescent="0.3">
      <c r="A1" s="9" t="s">
        <v>187</v>
      </c>
    </row>
    <row r="2" spans="1:13" ht="16.5" customHeight="1" x14ac:dyDescent="0.3">
      <c r="A2" s="9" t="s">
        <v>188</v>
      </c>
    </row>
    <row r="3" spans="1:13" ht="16.5" customHeight="1" x14ac:dyDescent="0.25"/>
    <row r="4" spans="1:13" ht="16.5" customHeight="1" x14ac:dyDescent="0.3">
      <c r="A4" s="9" t="s">
        <v>27</v>
      </c>
      <c r="E4" s="12" t="s">
        <v>29</v>
      </c>
      <c r="F4" s="11"/>
      <c r="G4" s="11"/>
      <c r="H4" s="11"/>
      <c r="I4" s="11"/>
      <c r="J4" s="21"/>
      <c r="K4" s="21"/>
      <c r="L4" s="21"/>
      <c r="M4" s="21"/>
    </row>
    <row r="5" spans="1:13" ht="16.5" customHeight="1" x14ac:dyDescent="0.3">
      <c r="A5" s="9" t="s">
        <v>91</v>
      </c>
      <c r="E5" s="12"/>
      <c r="F5" s="11"/>
      <c r="G5" s="11"/>
      <c r="H5" s="11"/>
      <c r="I5" s="11"/>
      <c r="J5" s="21"/>
      <c r="K5" s="21"/>
      <c r="L5" s="21"/>
      <c r="M5" s="21"/>
    </row>
    <row r="6" spans="1:13" ht="16.5" customHeight="1" x14ac:dyDescent="0.3">
      <c r="A6" s="9"/>
      <c r="E6" s="12"/>
      <c r="F6" s="11"/>
      <c r="G6" s="11"/>
      <c r="H6" s="11"/>
      <c r="I6" s="11"/>
      <c r="J6" s="21"/>
      <c r="K6" s="21"/>
      <c r="L6" s="21"/>
      <c r="M6" s="21"/>
    </row>
    <row r="7" spans="1:13" ht="16.5" customHeight="1" x14ac:dyDescent="0.3">
      <c r="A7" s="9" t="s">
        <v>92</v>
      </c>
      <c r="E7" s="12" t="s">
        <v>92</v>
      </c>
      <c r="F7" s="11"/>
      <c r="G7" s="11"/>
      <c r="H7" s="11"/>
      <c r="I7" s="11"/>
      <c r="J7" s="21"/>
      <c r="K7" s="21"/>
      <c r="L7" s="21"/>
      <c r="M7" s="21"/>
    </row>
    <row r="8" spans="1:13" ht="16.5" customHeight="1" x14ac:dyDescent="0.25">
      <c r="B8" s="41" t="s">
        <v>0</v>
      </c>
      <c r="E8" s="11"/>
      <c r="F8" s="42" t="s">
        <v>0</v>
      </c>
      <c r="G8" s="11"/>
      <c r="H8" s="11"/>
      <c r="I8" s="11"/>
      <c r="J8" s="21"/>
      <c r="K8" s="21"/>
      <c r="L8" s="21"/>
      <c r="M8" s="21"/>
    </row>
    <row r="9" spans="1:13" ht="16.5" customHeight="1" x14ac:dyDescent="0.3">
      <c r="B9" s="43" t="s">
        <v>76</v>
      </c>
      <c r="E9" s="11"/>
      <c r="F9" s="44" t="s">
        <v>76</v>
      </c>
      <c r="G9" s="45"/>
      <c r="H9" s="12" t="s">
        <v>128</v>
      </c>
      <c r="I9" s="11"/>
      <c r="J9" s="21"/>
      <c r="K9" s="21"/>
      <c r="L9" s="21"/>
      <c r="M9" s="21"/>
    </row>
    <row r="10" spans="1:13" ht="16.5" customHeight="1" x14ac:dyDescent="0.25">
      <c r="A10" s="46" t="s">
        <v>93</v>
      </c>
      <c r="E10" s="47" t="s">
        <v>93</v>
      </c>
      <c r="F10" s="11"/>
      <c r="G10" s="48"/>
      <c r="H10" s="11" t="s">
        <v>129</v>
      </c>
      <c r="I10" s="11" t="s">
        <v>130</v>
      </c>
      <c r="J10" s="21"/>
      <c r="K10" s="21"/>
      <c r="L10" s="21"/>
      <c r="M10" s="21"/>
    </row>
    <row r="11" spans="1:13" ht="16.5" customHeight="1" x14ac:dyDescent="0.25">
      <c r="A11" s="49" t="s">
        <v>186</v>
      </c>
      <c r="B11" s="57" t="s">
        <v>286</v>
      </c>
      <c r="E11" s="11"/>
      <c r="F11" s="51"/>
      <c r="G11" s="48"/>
      <c r="H11" s="11" t="s">
        <v>131</v>
      </c>
      <c r="I11" s="11" t="s">
        <v>132</v>
      </c>
      <c r="J11" s="21"/>
      <c r="K11" s="21"/>
      <c r="L11" s="21"/>
      <c r="M11" s="21"/>
    </row>
    <row r="12" spans="1:13" s="49" customFormat="1" ht="16.5" customHeight="1" x14ac:dyDescent="0.25">
      <c r="B12" s="52"/>
      <c r="E12" s="50" t="s">
        <v>94</v>
      </c>
      <c r="F12" s="26" t="str">
        <f>IF(B12="","Err1",IF(ISERROR(SEARCH("%",B12,1))=FALSE,"Err2",IF(ISNUMBER(INT(B12))=FALSE,"Err3",IF(AND(INT(B12)&gt;=0,INT(B12)&lt;=100) = FALSE,"Err4",IF(ISERROR(SEARCH(".",B12,1))=FALSE,"Err5","")))))</f>
        <v>Err1</v>
      </c>
      <c r="G12" s="53"/>
      <c r="H12" s="11" t="s">
        <v>133</v>
      </c>
      <c r="I12" s="11" t="s">
        <v>134</v>
      </c>
      <c r="J12" s="54"/>
      <c r="K12" s="54"/>
      <c r="L12" s="54"/>
      <c r="M12" s="54"/>
    </row>
    <row r="13" spans="1:13" s="49" customFormat="1" ht="16.5" customHeight="1" x14ac:dyDescent="0.25">
      <c r="B13" s="52"/>
      <c r="E13" s="50"/>
      <c r="F13" s="23"/>
      <c r="G13" s="53"/>
      <c r="H13" s="11" t="s">
        <v>135</v>
      </c>
      <c r="I13" s="11" t="s">
        <v>141</v>
      </c>
      <c r="J13" s="54"/>
      <c r="K13" s="54"/>
      <c r="L13" s="54"/>
      <c r="M13" s="54"/>
    </row>
    <row r="14" spans="1:13" s="49" customFormat="1" ht="16.5" customHeight="1" x14ac:dyDescent="0.25">
      <c r="A14" s="55" t="s">
        <v>185</v>
      </c>
      <c r="B14" s="58" t="s">
        <v>287</v>
      </c>
      <c r="E14" s="56" t="s">
        <v>185</v>
      </c>
      <c r="F14" s="22" t="str">
        <f>IF(B14="","Err1",IF(ISERROR(SEARCH("%",B14,1))=FALSE,"Err2",IF(ISNUMBER(INT(B14))=FALSE,"Err3",IF(AND(INT(B14)&gt;=0,INT(B14)&lt;=100) = FALSE,"Err4",IF(ISERROR(SEARCH(".",B14,1))=FALSE,"Err5","")))))</f>
        <v/>
      </c>
      <c r="G14" s="53"/>
      <c r="H14" s="11" t="s">
        <v>137</v>
      </c>
      <c r="I14" s="11" t="s">
        <v>142</v>
      </c>
      <c r="J14" s="54"/>
      <c r="K14" s="54"/>
      <c r="L14" s="54"/>
      <c r="M14" s="54"/>
    </row>
    <row r="15" spans="1:13" ht="16.5" customHeight="1" x14ac:dyDescent="0.25">
      <c r="E15" s="11"/>
      <c r="F15" s="11"/>
      <c r="G15" s="11"/>
      <c r="H15" s="11"/>
      <c r="I15" s="11"/>
      <c r="J15" s="21"/>
      <c r="K15" s="21"/>
      <c r="L15" s="21"/>
      <c r="M15" s="21"/>
    </row>
    <row r="16" spans="1:13" ht="16.5" customHeight="1" x14ac:dyDescent="0.25">
      <c r="E16" s="21"/>
      <c r="F16" s="21"/>
      <c r="G16" s="21"/>
      <c r="J16" s="21"/>
      <c r="K16" s="21"/>
      <c r="L16" s="21"/>
      <c r="M16" s="21"/>
    </row>
    <row r="17" spans="1:13" ht="16.5" customHeight="1" x14ac:dyDescent="0.25">
      <c r="E17" s="21"/>
      <c r="F17" s="21"/>
      <c r="G17" s="21"/>
      <c r="J17" s="21"/>
      <c r="K17" s="21"/>
      <c r="L17" s="21"/>
      <c r="M17" s="21"/>
    </row>
    <row r="18" spans="1:13" ht="16.5" customHeight="1" x14ac:dyDescent="0.25">
      <c r="E18" s="21"/>
      <c r="F18" s="21"/>
      <c r="G18" s="21"/>
      <c r="H18" s="21"/>
      <c r="I18" s="21"/>
      <c r="J18" s="21"/>
      <c r="K18" s="21"/>
      <c r="L18" s="21"/>
      <c r="M18" s="21"/>
    </row>
    <row r="19" spans="1:13" ht="16.5" customHeight="1" x14ac:dyDescent="0.25"/>
    <row r="20" spans="1:13" ht="16.5" customHeight="1" x14ac:dyDescent="0.25">
      <c r="A20" s="10" t="s">
        <v>18</v>
      </c>
    </row>
    <row r="21" spans="1:13" ht="16.5" customHeight="1" x14ac:dyDescent="0.25"/>
    <row r="22" spans="1:13" ht="16.5" customHeight="1" x14ac:dyDescent="0.3">
      <c r="A22" s="10" t="s">
        <v>97</v>
      </c>
    </row>
    <row r="23" spans="1:13" ht="16.5" customHeight="1" x14ac:dyDescent="0.25"/>
  </sheetData>
  <sheetProtection password="E48C" sheet="1" objects="1" scenarios="1"/>
  <pageMargins left="0.75" right="0.75" top="1" bottom="1" header="0.5" footer="0.5"/>
  <pageSetup paperSize="9" orientation="landscape" horizontalDpi="4294967292" r:id="rId1"/>
  <headerFooter alignWithMargins="0"/>
  <colBreaks count="1" manualBreakCount="1">
    <brk id="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U20"/>
  <sheetViews>
    <sheetView showGridLines="0" topLeftCell="C1" zoomScale="75" workbookViewId="0">
      <selection activeCell="E18" sqref="E18"/>
    </sheetView>
  </sheetViews>
  <sheetFormatPr defaultColWidth="9.109375" defaultRowHeight="15" x14ac:dyDescent="0.25"/>
  <cols>
    <col min="1" max="1" width="49.44140625" style="10" customWidth="1"/>
    <col min="2" max="2" width="23.109375" style="10" customWidth="1"/>
    <col min="3" max="4" width="12.88671875" style="59" bestFit="1" customWidth="1"/>
    <col min="5" max="5" width="5.33203125" style="10" customWidth="1"/>
    <col min="6" max="6" width="49.5546875" style="10" customWidth="1"/>
    <col min="7" max="7" width="24.88671875" style="60" customWidth="1"/>
    <col min="8" max="9" width="14" style="10" bestFit="1" customWidth="1"/>
    <col min="10" max="10" width="7.109375" style="10" customWidth="1"/>
    <col min="11" max="11" width="5.6640625" style="10" bestFit="1" customWidth="1"/>
    <col min="12" max="12" width="64.5546875" style="10" bestFit="1" customWidth="1"/>
    <col min="13" max="16384" width="9.109375" style="10"/>
  </cols>
  <sheetData>
    <row r="1" spans="1:21" ht="15.6" x14ac:dyDescent="0.3">
      <c r="A1" s="9" t="s">
        <v>187</v>
      </c>
    </row>
    <row r="2" spans="1:21" ht="15.6" x14ac:dyDescent="0.3">
      <c r="A2" s="9" t="s">
        <v>188</v>
      </c>
    </row>
    <row r="3" spans="1:21" x14ac:dyDescent="0.25">
      <c r="F3" s="11"/>
      <c r="G3" s="61"/>
      <c r="H3" s="11"/>
      <c r="I3" s="11"/>
      <c r="J3" s="11"/>
      <c r="K3" s="11"/>
      <c r="L3" s="11"/>
      <c r="M3" s="21"/>
      <c r="N3" s="21"/>
      <c r="O3" s="21"/>
      <c r="P3" s="21"/>
      <c r="Q3" s="21"/>
      <c r="R3" s="21"/>
      <c r="S3" s="21"/>
      <c r="T3" s="21"/>
      <c r="U3" s="21"/>
    </row>
    <row r="4" spans="1:21" ht="15.6" x14ac:dyDescent="0.3">
      <c r="A4" s="9" t="s">
        <v>98</v>
      </c>
      <c r="F4" s="12" t="s">
        <v>29</v>
      </c>
      <c r="G4" s="61"/>
      <c r="H4" s="11"/>
      <c r="I4" s="11"/>
      <c r="J4" s="11"/>
      <c r="K4" s="11"/>
      <c r="L4" s="11"/>
      <c r="M4" s="21"/>
      <c r="N4" s="21"/>
      <c r="O4" s="21"/>
      <c r="P4" s="21"/>
      <c r="Q4" s="21"/>
      <c r="R4" s="21"/>
      <c r="S4" s="21"/>
      <c r="T4" s="21"/>
      <c r="U4" s="21"/>
    </row>
    <row r="5" spans="1:21" ht="15.6" x14ac:dyDescent="0.3">
      <c r="A5" s="9"/>
      <c r="F5" s="11"/>
      <c r="G5" s="61"/>
      <c r="H5" s="11"/>
      <c r="I5" s="11"/>
      <c r="J5" s="11"/>
      <c r="K5" s="11"/>
      <c r="L5" s="11"/>
      <c r="M5" s="21"/>
      <c r="N5" s="21"/>
      <c r="O5" s="21"/>
      <c r="P5" s="21"/>
      <c r="Q5" s="21"/>
      <c r="R5" s="21"/>
      <c r="S5" s="21"/>
      <c r="T5" s="21"/>
      <c r="U5" s="21"/>
    </row>
    <row r="6" spans="1:21" ht="15.6" x14ac:dyDescent="0.3">
      <c r="A6" s="9" t="s">
        <v>95</v>
      </c>
      <c r="F6" s="12" t="s">
        <v>95</v>
      </c>
      <c r="G6" s="61"/>
      <c r="H6" s="62"/>
      <c r="I6" s="11"/>
      <c r="J6" s="11"/>
      <c r="K6" s="11"/>
      <c r="L6" s="11"/>
      <c r="M6" s="21"/>
      <c r="N6" s="21"/>
      <c r="O6" s="21"/>
      <c r="P6" s="21"/>
      <c r="Q6" s="21"/>
      <c r="R6" s="21"/>
      <c r="S6" s="21"/>
      <c r="T6" s="21"/>
      <c r="U6" s="21"/>
    </row>
    <row r="7" spans="1:21" ht="15.6" x14ac:dyDescent="0.3">
      <c r="A7" s="9"/>
      <c r="F7" s="12"/>
      <c r="G7" s="61"/>
      <c r="H7" s="62"/>
      <c r="I7" s="17"/>
      <c r="J7" s="17"/>
      <c r="K7" s="17"/>
      <c r="L7" s="17"/>
      <c r="M7" s="63"/>
      <c r="N7" s="63"/>
      <c r="O7" s="63"/>
      <c r="P7" s="63"/>
      <c r="Q7" s="63"/>
      <c r="R7" s="63"/>
      <c r="S7" s="63"/>
      <c r="T7" s="63"/>
      <c r="U7" s="21"/>
    </row>
    <row r="8" spans="1:21" ht="15.6" x14ac:dyDescent="0.3">
      <c r="A8" s="9" t="s">
        <v>146</v>
      </c>
      <c r="B8" s="24"/>
      <c r="C8" s="181" t="s">
        <v>0</v>
      </c>
      <c r="D8" s="182"/>
      <c r="F8" s="12" t="s">
        <v>146</v>
      </c>
      <c r="G8" s="64"/>
      <c r="H8" s="183" t="s">
        <v>0</v>
      </c>
      <c r="I8" s="184"/>
      <c r="J8" s="14"/>
      <c r="K8" s="14"/>
      <c r="L8" s="17"/>
      <c r="M8" s="63"/>
      <c r="N8" s="63"/>
      <c r="O8" s="63"/>
      <c r="P8" s="63"/>
      <c r="Q8" s="63"/>
      <c r="R8" s="63"/>
      <c r="S8" s="63"/>
      <c r="T8" s="63"/>
      <c r="U8" s="21"/>
    </row>
    <row r="9" spans="1:21" ht="15.6" x14ac:dyDescent="0.3">
      <c r="A9" s="9"/>
      <c r="B9" s="24"/>
      <c r="C9" s="65" t="s">
        <v>100</v>
      </c>
      <c r="D9" s="66" t="s">
        <v>182</v>
      </c>
      <c r="F9" s="12"/>
      <c r="G9" s="64"/>
      <c r="H9" s="67" t="s">
        <v>184</v>
      </c>
      <c r="I9" s="67" t="s">
        <v>183</v>
      </c>
      <c r="J9" s="14"/>
      <c r="K9" s="14"/>
      <c r="L9" s="17"/>
      <c r="M9" s="25"/>
      <c r="N9" s="63"/>
      <c r="O9" s="63"/>
      <c r="P9" s="63"/>
      <c r="Q9" s="63"/>
      <c r="R9" s="63"/>
      <c r="S9" s="63"/>
      <c r="T9" s="63"/>
      <c r="U9" s="21"/>
    </row>
    <row r="10" spans="1:21" ht="13.5" customHeight="1" x14ac:dyDescent="0.3">
      <c r="A10" s="68"/>
      <c r="B10" s="24"/>
      <c r="C10" s="69"/>
      <c r="D10" s="70"/>
      <c r="F10" s="71"/>
      <c r="G10" s="64"/>
      <c r="H10" s="72"/>
      <c r="I10" s="72"/>
      <c r="J10" s="14"/>
      <c r="K10" s="12" t="s">
        <v>128</v>
      </c>
      <c r="L10" s="11"/>
      <c r="M10" s="63"/>
      <c r="N10" s="63"/>
      <c r="O10" s="63"/>
      <c r="P10" s="63"/>
      <c r="Q10" s="63"/>
      <c r="R10" s="63"/>
      <c r="S10" s="63"/>
      <c r="T10" s="63"/>
      <c r="U10" s="21"/>
    </row>
    <row r="11" spans="1:21" x14ac:dyDescent="0.25">
      <c r="C11" s="33"/>
      <c r="D11" s="10"/>
      <c r="F11" s="11"/>
      <c r="G11" s="61"/>
      <c r="H11" s="14"/>
      <c r="I11" s="14"/>
      <c r="J11" s="14"/>
      <c r="K11" s="11"/>
      <c r="L11" s="11"/>
      <c r="M11" s="63"/>
      <c r="N11" s="63"/>
      <c r="O11" s="63"/>
      <c r="P11" s="63"/>
      <c r="Q11" s="63"/>
      <c r="R11" s="63"/>
      <c r="S11" s="63"/>
      <c r="T11" s="63"/>
      <c r="U11" s="21"/>
    </row>
    <row r="12" spans="1:21" x14ac:dyDescent="0.25">
      <c r="A12" s="10" t="s">
        <v>24</v>
      </c>
      <c r="B12" s="73" t="s">
        <v>25</v>
      </c>
      <c r="C12" s="36" t="s">
        <v>288</v>
      </c>
      <c r="D12" s="4" t="s">
        <v>288</v>
      </c>
      <c r="F12" s="11" t="s">
        <v>24</v>
      </c>
      <c r="G12" s="64" t="s">
        <v>25</v>
      </c>
      <c r="H12" s="37" t="str">
        <f>IF(C12="","Err1",IF(ISERROR(SEARCH("%",C12,1))=FALSE,"Err2",IF(ISNUMBER(INT(C12))=FALSE,"Err3",IF(AND(INT(C12)&gt;=0,INT(C12)&lt;=100)=FALSE,"Err4",IF(ISERROR(SEARCH(".",RIGHT(C12,2),1))=TRUE,"Err5","")))))</f>
        <v/>
      </c>
      <c r="I12" s="37" t="str">
        <f>IF(D12="","Err1",IF(ISERROR(SEARCH("%",D12,1))=FALSE,"Err2",IF(ISNUMBER(INT(D12))=FALSE,"Err3",IF(AND(INT(D12)&gt;=0,INT(D12)&lt;=100)=FALSE,"Err4",IF(ISERROR(SEARCH(".",RIGHT(D12,2),1))=TRUE,"Err5","")))))</f>
        <v/>
      </c>
      <c r="J12" s="14"/>
      <c r="K12" s="11" t="s">
        <v>129</v>
      </c>
      <c r="L12" s="11" t="s">
        <v>130</v>
      </c>
      <c r="M12" s="63"/>
      <c r="N12" s="63"/>
      <c r="O12" s="63"/>
      <c r="P12" s="63"/>
      <c r="Q12" s="63"/>
      <c r="R12" s="63"/>
      <c r="S12" s="63"/>
      <c r="T12" s="63"/>
      <c r="U12" s="21"/>
    </row>
    <row r="13" spans="1:21" x14ac:dyDescent="0.25">
      <c r="A13" s="10" t="s">
        <v>101</v>
      </c>
      <c r="B13" s="73"/>
      <c r="C13" s="33"/>
      <c r="D13" s="10"/>
      <c r="F13" s="11" t="s">
        <v>101</v>
      </c>
      <c r="G13" s="64"/>
      <c r="H13" s="14"/>
      <c r="I13" s="14"/>
      <c r="J13" s="14"/>
      <c r="K13" s="11" t="s">
        <v>131</v>
      </c>
      <c r="L13" s="11" t="s">
        <v>132</v>
      </c>
      <c r="M13" s="63"/>
      <c r="N13" s="63"/>
      <c r="O13" s="63"/>
      <c r="P13" s="63"/>
      <c r="Q13" s="63"/>
      <c r="R13" s="63"/>
      <c r="S13" s="63"/>
      <c r="T13" s="63"/>
      <c r="U13" s="21"/>
    </row>
    <row r="14" spans="1:21" x14ac:dyDescent="0.25">
      <c r="B14" s="73"/>
      <c r="C14" s="33"/>
      <c r="D14" s="10"/>
      <c r="F14" s="11"/>
      <c r="G14" s="64"/>
      <c r="H14" s="14"/>
      <c r="I14" s="14"/>
      <c r="J14" s="14"/>
      <c r="K14" s="11" t="s">
        <v>133</v>
      </c>
      <c r="L14" s="11" t="s">
        <v>134</v>
      </c>
      <c r="M14" s="63"/>
      <c r="N14" s="63"/>
      <c r="O14" s="63"/>
      <c r="P14" s="63"/>
      <c r="Q14" s="63"/>
      <c r="R14" s="63"/>
      <c r="S14" s="63"/>
      <c r="T14" s="63"/>
      <c r="U14" s="21"/>
    </row>
    <row r="15" spans="1:21" x14ac:dyDescent="0.25">
      <c r="A15" s="10" t="s">
        <v>26</v>
      </c>
      <c r="B15" s="73" t="s">
        <v>25</v>
      </c>
      <c r="C15" s="36" t="s">
        <v>289</v>
      </c>
      <c r="D15" s="4" t="s">
        <v>290</v>
      </c>
      <c r="F15" s="11" t="s">
        <v>26</v>
      </c>
      <c r="G15" s="64" t="s">
        <v>25</v>
      </c>
      <c r="H15" s="37" t="str">
        <f>IF(C15="","Err1",IF(ISERROR(SEARCH("%",C15,1))=FALSE,"Err2",IF(ISNUMBER(INT(C15))=FALSE,"Err3",IF(AND(INT(C15)&gt;=0,INT(C15)&lt;=100)=FALSE,"Err4",IF(ISERROR(SEARCH(".",RIGHT(C15,2),1))=TRUE,"Err5","")))))</f>
        <v/>
      </c>
      <c r="I15" s="37" t="str">
        <f>IF(D15="","Err1",IF(ISERROR(SEARCH("%",D15,1))=FALSE,"Err2",IF(ISNUMBER(INT(D15))=FALSE,"Err3",IF(AND(INT(D15)&gt;=0,INT(D15)&lt;=100)=FALSE,"Err4",IF(ISERROR(SEARCH(".",RIGHT(D15,2),1))=TRUE,"Err5","")))))</f>
        <v/>
      </c>
      <c r="J15" s="14"/>
      <c r="K15" s="11" t="s">
        <v>135</v>
      </c>
      <c r="L15" s="11" t="s">
        <v>143</v>
      </c>
      <c r="M15" s="63"/>
      <c r="N15" s="63"/>
      <c r="O15" s="63"/>
      <c r="P15" s="63"/>
      <c r="Q15" s="63"/>
      <c r="R15" s="63"/>
      <c r="S15" s="63"/>
      <c r="T15" s="63"/>
      <c r="U15" s="21"/>
    </row>
    <row r="16" spans="1:21" x14ac:dyDescent="0.25">
      <c r="A16" s="10" t="s">
        <v>102</v>
      </c>
      <c r="B16" s="73"/>
      <c r="C16" s="33"/>
      <c r="D16" s="10"/>
      <c r="F16" s="11" t="s">
        <v>102</v>
      </c>
      <c r="G16" s="64"/>
      <c r="H16" s="14"/>
      <c r="I16" s="14"/>
      <c r="J16" s="14"/>
      <c r="K16" s="11" t="s">
        <v>137</v>
      </c>
      <c r="L16" s="11" t="s">
        <v>145</v>
      </c>
      <c r="M16" s="63"/>
      <c r="N16" s="63"/>
      <c r="O16" s="63"/>
      <c r="P16" s="63"/>
      <c r="Q16" s="63"/>
      <c r="R16" s="63"/>
      <c r="S16" s="63"/>
      <c r="T16" s="63"/>
      <c r="U16" s="21"/>
    </row>
    <row r="17" spans="1:21" x14ac:dyDescent="0.25">
      <c r="B17" s="73"/>
      <c r="C17" s="33"/>
      <c r="F17" s="11"/>
      <c r="G17" s="64"/>
      <c r="H17" s="14"/>
      <c r="I17" s="14"/>
      <c r="J17" s="14"/>
      <c r="K17" s="11"/>
      <c r="L17" s="11"/>
      <c r="M17" s="63"/>
      <c r="N17" s="63"/>
      <c r="O17" s="63"/>
      <c r="P17" s="63"/>
      <c r="Q17" s="63"/>
      <c r="R17" s="63"/>
      <c r="S17" s="63"/>
      <c r="T17" s="63"/>
      <c r="U17" s="21"/>
    </row>
    <row r="18" spans="1:21" x14ac:dyDescent="0.25">
      <c r="A18" s="10" t="s">
        <v>103</v>
      </c>
      <c r="B18" s="73" t="s">
        <v>25</v>
      </c>
      <c r="C18" s="36" t="s">
        <v>291</v>
      </c>
      <c r="D18" s="36" t="s">
        <v>292</v>
      </c>
      <c r="F18" s="11" t="s">
        <v>103</v>
      </c>
      <c r="G18" s="64" t="s">
        <v>25</v>
      </c>
      <c r="H18" s="37" t="str">
        <f>IF(C18="","Err1",IF(ISERROR(SEARCH("%",C18,1))=FALSE,"Err2",IF(ISNUMBER(INT(C18))=FALSE,"Err3",IF(AND(INT(C18)&gt;=0,INT(C18)&lt;=100)=FALSE,"Err4",IF(ISERROR(SEARCH(".",RIGHT(C18,2),1))=TRUE,"Err5","")))))</f>
        <v/>
      </c>
      <c r="I18" s="37" t="str">
        <f>IF(D18="","Err1",IF(ISERROR(SEARCH("%",D18,1))=FALSE,"Err2",IF(ISNUMBER(INT(D18))=FALSE,"Err3",IF(AND(INT(D18)&gt;=0,INT(D18)&lt;=100)=FALSE,"Err4",IF(ISERROR(SEARCH(".",RIGHT(D18,2),1))=TRUE,"Err5","")))))</f>
        <v/>
      </c>
      <c r="J18" s="14"/>
      <c r="K18" s="11"/>
      <c r="L18" s="11"/>
      <c r="M18" s="63"/>
      <c r="N18" s="63"/>
      <c r="O18" s="63"/>
      <c r="P18" s="63"/>
      <c r="Q18" s="63"/>
      <c r="R18" s="63"/>
      <c r="S18" s="63"/>
      <c r="T18" s="63"/>
      <c r="U18" s="21"/>
    </row>
    <row r="19" spans="1:21" x14ac:dyDescent="0.25">
      <c r="C19" s="33"/>
      <c r="F19" s="11"/>
      <c r="G19" s="61"/>
      <c r="H19" s="14"/>
      <c r="I19" s="14"/>
      <c r="J19" s="14"/>
      <c r="K19" s="11"/>
      <c r="L19" s="11"/>
      <c r="M19" s="21"/>
      <c r="N19" s="21"/>
      <c r="O19" s="21"/>
      <c r="P19" s="21"/>
      <c r="Q19" s="21"/>
      <c r="R19" s="21"/>
      <c r="S19" s="21"/>
      <c r="T19" s="21"/>
      <c r="U19" s="21"/>
    </row>
    <row r="20" spans="1:21" ht="15.6" x14ac:dyDescent="0.3">
      <c r="A20" s="10" t="s">
        <v>99</v>
      </c>
      <c r="C20" s="33"/>
      <c r="F20" s="11"/>
      <c r="G20" s="61"/>
      <c r="H20" s="14"/>
      <c r="I20" s="11"/>
      <c r="J20" s="11"/>
      <c r="K20" s="11"/>
      <c r="L20" s="11"/>
      <c r="M20" s="21"/>
      <c r="N20" s="21"/>
      <c r="O20" s="21"/>
      <c r="P20" s="21"/>
      <c r="Q20" s="21"/>
      <c r="R20" s="21"/>
      <c r="S20" s="21"/>
      <c r="T20" s="21"/>
      <c r="U20" s="21"/>
    </row>
  </sheetData>
  <sheetProtection password="E48C" sheet="1" objects="1" scenarios="1"/>
  <mergeCells count="2">
    <mergeCell ref="C8:D8"/>
    <mergeCell ref="H8:I8"/>
  </mergeCells>
  <pageMargins left="0.74803149606299213" right="0.74803149606299213" top="0.98425196850393704" bottom="0.98425196850393704" header="0.51181102362204722" footer="0.51181102362204722"/>
  <pageSetup paperSize="9" orientation="landscape" horizontalDpi="300" verticalDpi="300" r:id="rId1"/>
  <headerFooter alignWithMargins="0">
    <oddHeader>&amp;C&amp;"Arial,Bold"&amp;8EDUCATION DEVELOPMENT PLANS</oddHeader>
    <oddFooter>&amp;C&amp;"Arial,Bold"&amp;8TABLE 2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X46"/>
  <sheetViews>
    <sheetView showGridLines="0" view="pageBreakPreview" zoomScale="60" zoomScaleNormal="75" workbookViewId="0">
      <selection activeCell="G1" sqref="G1:G65536"/>
    </sheetView>
  </sheetViews>
  <sheetFormatPr defaultColWidth="9.109375" defaultRowHeight="15" x14ac:dyDescent="0.25"/>
  <cols>
    <col min="1" max="1" width="37.5546875" style="1" customWidth="1"/>
    <col min="2" max="5" width="16.33203125" style="1" customWidth="1"/>
    <col min="6" max="7" width="9.109375" style="1"/>
    <col min="8" max="8" width="35.5546875" style="1" customWidth="1"/>
    <col min="9" max="12" width="17.6640625" style="1" customWidth="1"/>
    <col min="13" max="14" width="9.109375" style="1"/>
    <col min="15" max="15" width="93.33203125" style="1" bestFit="1" customWidth="1"/>
    <col min="16" max="16384" width="9.109375" style="1"/>
  </cols>
  <sheetData>
    <row r="1" spans="1:24" ht="15.6" x14ac:dyDescent="0.3">
      <c r="A1" s="74" t="s">
        <v>187</v>
      </c>
    </row>
    <row r="2" spans="1:24" ht="15.6" x14ac:dyDescent="0.3">
      <c r="A2" s="74" t="s">
        <v>188</v>
      </c>
    </row>
    <row r="4" spans="1:24" ht="15.6" x14ac:dyDescent="0.3">
      <c r="A4" s="74" t="s">
        <v>31</v>
      </c>
      <c r="H4" s="75" t="s">
        <v>29</v>
      </c>
      <c r="I4" s="76"/>
      <c r="J4" s="76"/>
      <c r="K4" s="76"/>
      <c r="L4" s="76"/>
    </row>
    <row r="5" spans="1:24" x14ac:dyDescent="0.25">
      <c r="H5" s="76"/>
      <c r="I5" s="76"/>
      <c r="J5" s="76"/>
      <c r="K5" s="76"/>
      <c r="L5" s="76"/>
    </row>
    <row r="6" spans="1:24" x14ac:dyDescent="0.25">
      <c r="H6" s="76"/>
      <c r="I6" s="76"/>
      <c r="J6" s="76"/>
      <c r="K6" s="76"/>
      <c r="L6" s="76"/>
    </row>
    <row r="7" spans="1:24" ht="15.6" x14ac:dyDescent="0.3">
      <c r="A7" s="74" t="s">
        <v>32</v>
      </c>
      <c r="H7" s="75" t="s">
        <v>32</v>
      </c>
      <c r="I7" s="76"/>
      <c r="J7" s="76"/>
      <c r="K7" s="76"/>
      <c r="L7" s="76"/>
    </row>
    <row r="8" spans="1:24" x14ac:dyDescent="0.25">
      <c r="H8" s="76"/>
      <c r="I8" s="76"/>
      <c r="J8" s="76"/>
      <c r="K8" s="76"/>
      <c r="L8" s="76"/>
    </row>
    <row r="9" spans="1:24" x14ac:dyDescent="0.25">
      <c r="A9" s="77"/>
      <c r="B9" s="189" t="s">
        <v>1</v>
      </c>
      <c r="C9" s="189"/>
      <c r="D9" s="189" t="s">
        <v>33</v>
      </c>
      <c r="E9" s="189"/>
      <c r="H9" s="78"/>
      <c r="I9" s="185" t="s">
        <v>1</v>
      </c>
      <c r="J9" s="185"/>
      <c r="K9" s="185" t="s">
        <v>33</v>
      </c>
      <c r="L9" s="185"/>
    </row>
    <row r="10" spans="1:24" ht="60.75" customHeight="1" x14ac:dyDescent="0.25">
      <c r="A10" s="77"/>
      <c r="B10" s="79" t="s">
        <v>34</v>
      </c>
      <c r="C10" s="79" t="s">
        <v>35</v>
      </c>
      <c r="D10" s="79" t="s">
        <v>36</v>
      </c>
      <c r="E10" s="79" t="s">
        <v>37</v>
      </c>
      <c r="H10" s="78"/>
      <c r="I10" s="80" t="s">
        <v>34</v>
      </c>
      <c r="J10" s="80" t="s">
        <v>35</v>
      </c>
      <c r="K10" s="80" t="s">
        <v>36</v>
      </c>
      <c r="L10" s="80" t="s">
        <v>37</v>
      </c>
    </row>
    <row r="11" spans="1:24" ht="15" customHeight="1" x14ac:dyDescent="0.25">
      <c r="A11" s="190" t="s">
        <v>38</v>
      </c>
      <c r="B11" s="81"/>
      <c r="C11" s="82"/>
      <c r="D11" s="82"/>
      <c r="E11" s="83"/>
      <c r="H11" s="186" t="s">
        <v>38</v>
      </c>
      <c r="I11" s="81"/>
      <c r="J11" s="82"/>
      <c r="K11" s="82"/>
      <c r="L11" s="83"/>
    </row>
    <row r="12" spans="1:24" ht="15" customHeight="1" x14ac:dyDescent="0.25">
      <c r="A12" s="191"/>
      <c r="B12" s="84"/>
      <c r="C12" s="85"/>
      <c r="D12" s="85"/>
      <c r="E12" s="86"/>
      <c r="H12" s="187"/>
      <c r="I12" s="84"/>
      <c r="J12" s="85"/>
      <c r="K12" s="85"/>
      <c r="L12" s="86"/>
    </row>
    <row r="13" spans="1:24" ht="15.6" x14ac:dyDescent="0.25">
      <c r="A13" s="87" t="s">
        <v>39</v>
      </c>
      <c r="B13" s="108"/>
      <c r="C13" s="108"/>
      <c r="D13" s="108" t="s">
        <v>267</v>
      </c>
      <c r="E13" s="108"/>
      <c r="H13" s="89" t="s">
        <v>39</v>
      </c>
      <c r="I13" s="90" t="str">
        <f>IF(ISERROR(SEARCH("%",B13,1))=FALSE,"Err1",IF(OR(B13="",ISNUMBER(INT(B13)))=FALSE,"Err2",IF(ISERROR(SEARCH(".",B13,1))=FALSE,"Err3",IF(OR(B13="",AND(INT(B13)&gt;=1,INT(B13)&lt;=9999))=FALSE,"Err4",""))))</f>
        <v/>
      </c>
      <c r="J13" s="90" t="str">
        <f t="shared" ref="J13:J25" si="0">IF(ISERROR(SEARCH("%",C13,1))=FALSE,"Err1",IF(OR(C13="",ISNUMBER(INT(C13)))=FALSE,"Err2",IF(ISERROR(SEARCH(".",C13,1))=FALSE,"Err3",IF(OR(C13="",AND(INT(C13)&gt;=0,INT(C13)&lt;=100))=FALSE,"Err5",""))))</f>
        <v/>
      </c>
      <c r="K13" s="90" t="str">
        <f>IF(ISERROR(SEARCH("%",D13,1))=FALSE,"Err1",IF(OR(D13="",ISNUMBER(INT(D13)))=FALSE,"Err2",IF(ISERROR(SEARCH(".",D13,1))=FALSE,"Err3",IF(OR(D13="",AND(INT(D13)&gt;=1,INT(D13)&lt;=9999))=FALSE,"Err4",""))))</f>
        <v/>
      </c>
      <c r="L13" s="90" t="str">
        <f t="shared" ref="L13:L25" si="1">IF(ISERROR(SEARCH("%",E13,1))=FALSE,"Err1",IF(OR(E13="",ISNUMBER(INT(E13)))=FALSE,"Err2",IF(ISERROR(SEARCH(".",E13,1))=FALSE,"Err3",IF(OR(E13="",AND(INT(E13)&gt;=0,INT(E13)&lt;=100))=FALSE,"Err5",""))))</f>
        <v/>
      </c>
      <c r="N13" s="91" t="s">
        <v>128</v>
      </c>
      <c r="O13" s="92"/>
      <c r="P13" s="2"/>
      <c r="Q13" s="2"/>
      <c r="R13" s="2"/>
      <c r="S13" s="2"/>
      <c r="T13" s="2"/>
      <c r="U13" s="2"/>
      <c r="V13" s="2"/>
      <c r="W13" s="2"/>
      <c r="X13" s="2"/>
    </row>
    <row r="14" spans="1:24" x14ac:dyDescent="0.25">
      <c r="A14" s="87" t="s">
        <v>52</v>
      </c>
      <c r="B14" s="108"/>
      <c r="C14" s="108"/>
      <c r="D14" s="108" t="s">
        <v>268</v>
      </c>
      <c r="E14" s="108"/>
      <c r="H14" s="89" t="s">
        <v>52</v>
      </c>
      <c r="I14" s="90" t="str">
        <f t="shared" ref="I14:I25" si="2">IF(ISERROR(SEARCH("%",B14,1))=FALSE,"Err1",IF(OR(B14="",ISNUMBER(INT(B14)))=FALSE,"Err2",IF(ISERROR(SEARCH(".",B14,1))=FALSE,"Err3",IF(OR(B14="",AND(INT(B14)&gt;=1,INT(B14)&lt;=9999))=FALSE,"Err4",""))))</f>
        <v/>
      </c>
      <c r="J14" s="90" t="str">
        <f t="shared" si="0"/>
        <v/>
      </c>
      <c r="K14" s="90" t="str">
        <f t="shared" ref="K14:K25" si="3">IF(ISERROR(SEARCH("%",D14,1))=FALSE,"Err1",IF(OR(D14="",ISNUMBER(INT(D14)))=FALSE,"Err2",IF(ISERROR(SEARCH(".",D14,1))=FALSE,"Err3",IF(OR(D14="",AND(INT(D14)&gt;=1,INT(D14)&lt;=9999))=FALSE,"Err4",""))))</f>
        <v/>
      </c>
      <c r="L14" s="90" t="str">
        <f t="shared" si="1"/>
        <v/>
      </c>
      <c r="N14" s="92" t="s">
        <v>129</v>
      </c>
      <c r="O14" s="92" t="s">
        <v>132</v>
      </c>
      <c r="P14" s="2"/>
      <c r="Q14" s="2"/>
      <c r="R14" s="2"/>
      <c r="S14" s="2"/>
      <c r="T14" s="2"/>
      <c r="U14" s="2"/>
      <c r="V14" s="2"/>
      <c r="W14" s="2"/>
      <c r="X14" s="2"/>
    </row>
    <row r="15" spans="1:24" x14ac:dyDescent="0.25">
      <c r="A15" s="87" t="s">
        <v>104</v>
      </c>
      <c r="B15" s="108"/>
      <c r="C15" s="108"/>
      <c r="D15" s="108" t="s">
        <v>243</v>
      </c>
      <c r="E15" s="108"/>
      <c r="H15" s="89" t="s">
        <v>104</v>
      </c>
      <c r="I15" s="90" t="str">
        <f t="shared" si="2"/>
        <v/>
      </c>
      <c r="J15" s="90" t="str">
        <f t="shared" si="0"/>
        <v/>
      </c>
      <c r="K15" s="90" t="str">
        <f t="shared" si="3"/>
        <v/>
      </c>
      <c r="L15" s="90" t="str">
        <f t="shared" si="1"/>
        <v/>
      </c>
      <c r="N15" s="92" t="s">
        <v>131</v>
      </c>
      <c r="O15" s="92" t="s">
        <v>147</v>
      </c>
      <c r="P15" s="2"/>
      <c r="Q15" s="2"/>
      <c r="R15" s="2"/>
      <c r="S15" s="2"/>
      <c r="T15" s="2"/>
      <c r="U15" s="2"/>
      <c r="V15" s="2"/>
      <c r="W15" s="2"/>
      <c r="X15" s="2"/>
    </row>
    <row r="16" spans="1:24" ht="15.6" x14ac:dyDescent="0.25">
      <c r="A16" s="93" t="s">
        <v>42</v>
      </c>
      <c r="B16" s="108" t="s">
        <v>315</v>
      </c>
      <c r="C16" s="108" t="s">
        <v>262</v>
      </c>
      <c r="D16" s="108" t="s">
        <v>269</v>
      </c>
      <c r="E16" s="108"/>
      <c r="H16" s="94" t="s">
        <v>42</v>
      </c>
      <c r="I16" s="90" t="str">
        <f>IF(ISERROR(SEARCH("%",B16,1))=FALSE,"Err1",IF(OR(B16="",ISNUMBER(INT(B16)))=FALSE,"Err2",IF(ISERROR(SEARCH(".",B16,1))=FALSE,"Err3",IF(OR(B16="",AND(INT(B16)&gt;=1,INT(B16)&lt;=9999))=FALSE,"Err4",IF(INT(B16)&lt;&gt;SUM(INT(B13)+INT(B14)+INT(B15)),"Err8","")))))</f>
        <v>Err8</v>
      </c>
      <c r="J16" s="90" t="str">
        <f>IF(ISERROR(SEARCH("%",C16,1))=FALSE,"Err1",IF(OR(C16="",ISNUMBER(INT(C16)))=FALSE,"Err2",IF(ISERROR(SEARCH(".",C16,1))=FALSE,"Err3",IF(OR(C16="",AND(INT(C16)&gt;=0,INT(C16)&lt;=100))=FALSE,"Err5",""))))</f>
        <v/>
      </c>
      <c r="K16" s="90" t="str">
        <f>IF(ISERROR(SEARCH("%",D16,1))=FALSE,"Err1",IF(OR(D16="",ISNUMBER(INT(D16)))=FALSE,"Err2",IF(ISERROR(SEARCH(".",D16,1))=FALSE,"Err3",IF(OR(D16="",AND(INT(D16)&gt;=1,INT(D16)&lt;=9999))=FALSE,"Err4",IF(INT(D16)&lt;&gt;SUM(INT(D13)+INT(D14)+INT(D15)),"Err8","")))))</f>
        <v/>
      </c>
      <c r="L16" s="90" t="str">
        <f t="shared" si="1"/>
        <v/>
      </c>
      <c r="N16" s="92" t="s">
        <v>133</v>
      </c>
      <c r="O16" s="92" t="s">
        <v>148</v>
      </c>
      <c r="P16" s="2"/>
      <c r="Q16" s="2"/>
      <c r="R16" s="2"/>
      <c r="S16" s="2"/>
      <c r="T16" s="2"/>
      <c r="U16" s="2"/>
      <c r="V16" s="2"/>
      <c r="W16" s="2"/>
      <c r="X16" s="2"/>
    </row>
    <row r="17" spans="1:24" x14ac:dyDescent="0.25">
      <c r="A17" s="87" t="s">
        <v>105</v>
      </c>
      <c r="B17" s="108" t="s">
        <v>240</v>
      </c>
      <c r="C17" s="108" t="s">
        <v>259</v>
      </c>
      <c r="D17" s="108" t="s">
        <v>240</v>
      </c>
      <c r="E17" s="108"/>
      <c r="H17" s="89" t="s">
        <v>105</v>
      </c>
      <c r="I17" s="90" t="str">
        <f t="shared" si="2"/>
        <v/>
      </c>
      <c r="J17" s="90" t="str">
        <f t="shared" si="0"/>
        <v/>
      </c>
      <c r="K17" s="90" t="str">
        <f t="shared" si="3"/>
        <v/>
      </c>
      <c r="L17" s="90" t="str">
        <f t="shared" si="1"/>
        <v/>
      </c>
      <c r="N17" s="92" t="s">
        <v>135</v>
      </c>
      <c r="O17" s="92" t="s">
        <v>174</v>
      </c>
      <c r="P17" s="2"/>
      <c r="Q17" s="2"/>
      <c r="R17" s="2"/>
      <c r="S17" s="2"/>
      <c r="T17" s="2"/>
      <c r="U17" s="2"/>
      <c r="V17" s="2"/>
      <c r="W17" s="2"/>
      <c r="X17" s="2"/>
    </row>
    <row r="18" spans="1:24" x14ac:dyDescent="0.25">
      <c r="A18" s="87" t="s">
        <v>43</v>
      </c>
      <c r="B18" s="108" t="s">
        <v>253</v>
      </c>
      <c r="C18" s="108" t="s">
        <v>260</v>
      </c>
      <c r="D18" s="108" t="s">
        <v>248</v>
      </c>
      <c r="E18" s="108"/>
      <c r="H18" s="89" t="s">
        <v>43</v>
      </c>
      <c r="I18" s="90" t="str">
        <f t="shared" si="2"/>
        <v/>
      </c>
      <c r="J18" s="90" t="str">
        <f t="shared" si="0"/>
        <v/>
      </c>
      <c r="K18" s="90" t="str">
        <f t="shared" si="3"/>
        <v/>
      </c>
      <c r="L18" s="90" t="str">
        <f t="shared" si="1"/>
        <v/>
      </c>
      <c r="N18" s="92" t="s">
        <v>137</v>
      </c>
      <c r="O18" s="92" t="s">
        <v>175</v>
      </c>
      <c r="P18" s="2"/>
      <c r="Q18" s="2"/>
      <c r="R18" s="2"/>
      <c r="S18" s="2"/>
      <c r="T18" s="2"/>
      <c r="U18" s="2"/>
      <c r="V18" s="2"/>
      <c r="W18" s="2"/>
      <c r="X18" s="2"/>
    </row>
    <row r="19" spans="1:24" x14ac:dyDescent="0.25">
      <c r="A19" s="87" t="s">
        <v>106</v>
      </c>
      <c r="B19" s="108" t="s">
        <v>240</v>
      </c>
      <c r="C19" s="108" t="s">
        <v>259</v>
      </c>
      <c r="D19" s="108" t="s">
        <v>246</v>
      </c>
      <c r="E19" s="108"/>
      <c r="H19" s="89" t="s">
        <v>106</v>
      </c>
      <c r="I19" s="90" t="str">
        <f t="shared" si="2"/>
        <v/>
      </c>
      <c r="J19" s="90" t="str">
        <f t="shared" si="0"/>
        <v/>
      </c>
      <c r="K19" s="90" t="str">
        <f t="shared" si="3"/>
        <v/>
      </c>
      <c r="L19" s="90" t="str">
        <f t="shared" si="1"/>
        <v/>
      </c>
      <c r="N19" s="92" t="s">
        <v>139</v>
      </c>
      <c r="O19" s="92" t="s">
        <v>176</v>
      </c>
      <c r="P19" s="2"/>
      <c r="Q19" s="2"/>
      <c r="R19" s="2"/>
      <c r="S19" s="2"/>
      <c r="T19" s="2"/>
      <c r="U19" s="2"/>
      <c r="V19" s="2"/>
      <c r="W19" s="2"/>
      <c r="X19" s="2"/>
    </row>
    <row r="20" spans="1:24" ht="15.6" x14ac:dyDescent="0.25">
      <c r="A20" s="93" t="s">
        <v>44</v>
      </c>
      <c r="B20" s="108" t="s">
        <v>244</v>
      </c>
      <c r="C20" s="108" t="s">
        <v>273</v>
      </c>
      <c r="D20" s="108" t="s">
        <v>243</v>
      </c>
      <c r="E20" s="108"/>
      <c r="H20" s="94" t="s">
        <v>44</v>
      </c>
      <c r="I20" s="90" t="str">
        <f>IF(ISERROR(SEARCH("%",B20,1))=FALSE,"Err1",IF(OR(B20="",ISNUMBER(INT(B20)))=FALSE,"Err2",IF(ISERROR(SEARCH(".",B20,1))=FALSE,"Err3",IF(OR(B20="",AND(INT(B20)&gt;=1,INT(B20)&lt;=9999))=FALSE,"Err4",IF(INT(B20)&lt;&gt;SUM(INT(B17)+INT(B18)+INT(B19)),"Err9","")))))</f>
        <v/>
      </c>
      <c r="J20" s="90" t="str">
        <f t="shared" si="0"/>
        <v/>
      </c>
      <c r="K20" s="90" t="str">
        <f>IF(ISERROR(SEARCH("%",D20,1))=FALSE,"Err1",IF(OR(D20="",ISNUMBER(INT(D20)))=FALSE,"Err2",IF(ISERROR(SEARCH(".",D20,1))=FALSE,"Err3",IF(OR(D20="",AND(INT(D20)&gt;=1,INT(D20)&lt;=9999))=FALSE,"Err4",IF(INT(D20)&lt;&gt;SUM(INT(D17)+INT(D18)+INT(D19)),"Err9","")))))</f>
        <v/>
      </c>
      <c r="L20" s="90" t="str">
        <f t="shared" si="1"/>
        <v/>
      </c>
      <c r="N20" s="92" t="s">
        <v>144</v>
      </c>
      <c r="O20" s="92" t="s">
        <v>180</v>
      </c>
      <c r="P20" s="2"/>
      <c r="Q20" s="2"/>
      <c r="R20" s="2"/>
      <c r="S20" s="2"/>
      <c r="T20" s="2"/>
      <c r="U20" s="2"/>
      <c r="V20" s="2"/>
      <c r="W20" s="2"/>
      <c r="X20" s="2"/>
    </row>
    <row r="21" spans="1:24" x14ac:dyDescent="0.25">
      <c r="A21" s="87" t="s">
        <v>45</v>
      </c>
      <c r="B21" s="108" t="s">
        <v>241</v>
      </c>
      <c r="C21" s="108" t="s">
        <v>259</v>
      </c>
      <c r="D21" s="108" t="s">
        <v>257</v>
      </c>
      <c r="E21" s="108"/>
      <c r="H21" s="89" t="s">
        <v>45</v>
      </c>
      <c r="I21" s="90" t="str">
        <f t="shared" si="2"/>
        <v/>
      </c>
      <c r="J21" s="90" t="str">
        <f t="shared" si="0"/>
        <v/>
      </c>
      <c r="K21" s="90" t="str">
        <f t="shared" si="3"/>
        <v/>
      </c>
      <c r="L21" s="90" t="str">
        <f t="shared" si="1"/>
        <v/>
      </c>
      <c r="N21" s="76" t="s">
        <v>149</v>
      </c>
      <c r="O21" s="76" t="s">
        <v>178</v>
      </c>
      <c r="P21" s="2"/>
      <c r="Q21" s="2"/>
      <c r="R21" s="2"/>
      <c r="S21" s="2"/>
      <c r="T21" s="2"/>
      <c r="U21" s="2"/>
      <c r="V21" s="2"/>
      <c r="W21" s="2"/>
      <c r="X21" s="2"/>
    </row>
    <row r="22" spans="1:24" x14ac:dyDescent="0.25">
      <c r="A22" s="87" t="s">
        <v>46</v>
      </c>
      <c r="B22" s="108" t="s">
        <v>254</v>
      </c>
      <c r="C22" s="108" t="s">
        <v>260</v>
      </c>
      <c r="D22" s="108" t="s">
        <v>242</v>
      </c>
      <c r="E22" s="108"/>
      <c r="H22" s="89" t="s">
        <v>46</v>
      </c>
      <c r="I22" s="90" t="str">
        <f t="shared" si="2"/>
        <v/>
      </c>
      <c r="J22" s="90" t="str">
        <f t="shared" si="0"/>
        <v/>
      </c>
      <c r="K22" s="90" t="str">
        <f t="shared" si="3"/>
        <v/>
      </c>
      <c r="L22" s="90" t="str">
        <f t="shared" si="1"/>
        <v/>
      </c>
      <c r="N22" s="76" t="s">
        <v>150</v>
      </c>
      <c r="O22" s="76" t="s">
        <v>179</v>
      </c>
      <c r="P22" s="2"/>
      <c r="Q22" s="2"/>
      <c r="R22" s="2"/>
      <c r="S22" s="2"/>
      <c r="T22" s="2"/>
      <c r="U22" s="2"/>
      <c r="V22" s="2"/>
      <c r="W22" s="2"/>
      <c r="X22" s="2"/>
    </row>
    <row r="23" spans="1:24" x14ac:dyDescent="0.25">
      <c r="A23" s="87" t="s">
        <v>47</v>
      </c>
      <c r="B23" s="108" t="s">
        <v>255</v>
      </c>
      <c r="C23" s="108" t="s">
        <v>259</v>
      </c>
      <c r="D23" s="108" t="s">
        <v>270</v>
      </c>
      <c r="E23" s="108" t="s">
        <v>274</v>
      </c>
      <c r="H23" s="89" t="s">
        <v>47</v>
      </c>
      <c r="I23" s="90" t="str">
        <f t="shared" si="2"/>
        <v/>
      </c>
      <c r="J23" s="90" t="str">
        <f t="shared" si="0"/>
        <v/>
      </c>
      <c r="K23" s="90" t="str">
        <f t="shared" si="3"/>
        <v/>
      </c>
      <c r="L23" s="90" t="str">
        <f t="shared" si="1"/>
        <v/>
      </c>
    </row>
    <row r="24" spans="1:24" x14ac:dyDescent="0.25">
      <c r="A24" s="87" t="s">
        <v>48</v>
      </c>
      <c r="B24" s="108" t="s">
        <v>256</v>
      </c>
      <c r="C24" s="108" t="s">
        <v>259</v>
      </c>
      <c r="D24" s="108" t="s">
        <v>246</v>
      </c>
      <c r="E24" s="108"/>
      <c r="H24" s="89" t="s">
        <v>48</v>
      </c>
      <c r="I24" s="90" t="str">
        <f t="shared" si="2"/>
        <v/>
      </c>
      <c r="J24" s="90" t="str">
        <f t="shared" si="0"/>
        <v/>
      </c>
      <c r="K24" s="90" t="str">
        <f t="shared" si="3"/>
        <v/>
      </c>
      <c r="L24" s="90" t="str">
        <f t="shared" si="1"/>
        <v/>
      </c>
      <c r="N24" s="95"/>
    </row>
    <row r="25" spans="1:24" x14ac:dyDescent="0.25">
      <c r="A25" s="87" t="s">
        <v>49</v>
      </c>
      <c r="B25" s="108" t="s">
        <v>257</v>
      </c>
      <c r="C25" s="108" t="s">
        <v>261</v>
      </c>
      <c r="D25" s="108" t="s">
        <v>266</v>
      </c>
      <c r="E25" s="108"/>
      <c r="H25" s="89" t="s">
        <v>49</v>
      </c>
      <c r="I25" s="90" t="str">
        <f t="shared" si="2"/>
        <v/>
      </c>
      <c r="J25" s="90" t="str">
        <f t="shared" si="0"/>
        <v/>
      </c>
      <c r="K25" s="90" t="str">
        <f t="shared" si="3"/>
        <v/>
      </c>
      <c r="L25" s="90" t="str">
        <f t="shared" si="1"/>
        <v/>
      </c>
    </row>
    <row r="26" spans="1:24" x14ac:dyDescent="0.25">
      <c r="A26" s="87"/>
      <c r="B26" s="88"/>
      <c r="C26" s="88"/>
      <c r="D26" s="88"/>
      <c r="E26" s="88"/>
      <c r="H26" s="89"/>
      <c r="I26" s="96"/>
      <c r="J26" s="78"/>
      <c r="K26" s="78"/>
      <c r="L26" s="78"/>
    </row>
    <row r="27" spans="1:24" ht="15" customHeight="1" x14ac:dyDescent="0.25">
      <c r="A27" s="97" t="s">
        <v>50</v>
      </c>
      <c r="B27" s="108" t="s">
        <v>258</v>
      </c>
      <c r="C27" s="108" t="s">
        <v>262</v>
      </c>
      <c r="D27" s="108" t="s">
        <v>271</v>
      </c>
      <c r="E27" s="108" t="s">
        <v>272</v>
      </c>
      <c r="H27" s="98" t="s">
        <v>50</v>
      </c>
      <c r="I27" s="90" t="str">
        <f>IF(ISERROR(SEARCH("%",B27,1))=FALSE,"Err1",IF(OR(B27="",ISNUMBER(INT(B27)))=FALSE,"Err2",IF(ISERROR(SEARCH(".",B27,1))=FALSE,"Err3",IF(OR(B27="",AND(INT(B27)&gt;=1,INT(B27)&lt;=9999))=FALSE,"Err4",IF(B27="","Err6","")))))</f>
        <v/>
      </c>
      <c r="J27" s="90" t="str">
        <f>IF(ISERROR(SEARCH("%",C27,1))=FALSE,"Err1",IF(OR(C27="",ISNUMBER(INT(C27)))=FALSE,"Err2",IF(ISERROR(SEARCH(".",C27,1))=FALSE,"Err3",IF(OR(C27="",AND(INT(C27)&gt;=0,INT(C27)&lt;=100))=FALSE,"Err5",IF(C27="","Err6","")))))</f>
        <v/>
      </c>
      <c r="K27" s="90" t="str">
        <f>IF(ISERROR(SEARCH("%",D27,1))=FALSE,"Err1",IF(OR(D27="",ISNUMBER(INT(D27)))=FALSE,"Err2",IF(ISERROR(SEARCH(".",D27,1))=FALSE,"Err3",IF(OR(D27="",AND(INT(D27)&gt;=1,INT(D27)&lt;=9999))=FALSE,"Err4",IF(D27="","Err6","")))))</f>
        <v/>
      </c>
      <c r="L27" s="90" t="str">
        <f>IF(ISERROR(SEARCH("%",E27,1))=FALSE,"Err1",IF(OR(E27="",ISNUMBER(INT(E27)))=FALSE,"Err2",IF(ISERROR(SEARCH(".",E27,1))=FALSE,"Err3",IF(OR(E27="",AND(INT(E27)&gt;=0,INT(E27)&lt;=100))=FALSE,"Err5",IF(E27="","Err6",IF(E27&lt;&gt;'LEA1'!C13,"Err7",""))))))</f>
        <v/>
      </c>
    </row>
    <row r="28" spans="1:24" ht="15" customHeight="1" x14ac:dyDescent="0.25">
      <c r="A28" s="192" t="s">
        <v>51</v>
      </c>
      <c r="B28" s="99"/>
      <c r="C28" s="100"/>
      <c r="D28" s="100"/>
      <c r="E28" s="101"/>
      <c r="H28" s="188" t="s">
        <v>51</v>
      </c>
      <c r="I28" s="81"/>
      <c r="J28" s="82"/>
      <c r="K28" s="82"/>
      <c r="L28" s="83"/>
    </row>
    <row r="29" spans="1:24" ht="15" customHeight="1" x14ac:dyDescent="0.25">
      <c r="A29" s="191"/>
      <c r="B29" s="102"/>
      <c r="C29" s="103"/>
      <c r="D29" s="103"/>
      <c r="E29" s="104"/>
      <c r="H29" s="187"/>
      <c r="I29" s="84"/>
      <c r="J29" s="85"/>
      <c r="K29" s="85"/>
      <c r="L29" s="86"/>
    </row>
    <row r="30" spans="1:24" x14ac:dyDescent="0.25">
      <c r="A30" s="87" t="s">
        <v>39</v>
      </c>
      <c r="B30" s="108"/>
      <c r="C30" s="108"/>
      <c r="D30" s="108" t="s">
        <v>267</v>
      </c>
      <c r="E30" s="108"/>
      <c r="H30" s="89" t="s">
        <v>39</v>
      </c>
      <c r="I30" s="90" t="str">
        <f>IF(ISERROR(SEARCH("%",B30,1))=FALSE,"Err1",IF(OR(B30="",ISNUMBER(INT(B30)))=FALSE,"Err2",IF(ISERROR(SEARCH(".",B30,1))=FALSE,"Err3",IF(OR(B30="",AND(INT(B30)&gt;=1,INT(B30)&lt;=9999))=FALSE,"Err4",""))))</f>
        <v/>
      </c>
      <c r="J30" s="90" t="str">
        <f t="shared" ref="J30:J42" si="4">IF(ISERROR(SEARCH("%",C30,1))=FALSE,"Err1",IF(OR(C30="",ISNUMBER(INT(C30)))=FALSE,"Err2",IF(ISERROR(SEARCH(".",C30,1))=FALSE,"Err3",IF(OR(C30="",AND(INT(C30)&gt;=0,INT(C30)&lt;=100))=FALSE,"Err5",""))))</f>
        <v/>
      </c>
      <c r="K30" s="90" t="str">
        <f>IF(ISERROR(SEARCH("%",D30,1))=FALSE,"Err1",IF(OR(D30="",ISNUMBER(INT(D30)))=FALSE,"Err2",IF(ISERROR(SEARCH(".",D30,1))=FALSE,"Err3",IF(OR(D30="",AND(INT(D30)&gt;=1,INT(D30)&lt;=9999))=FALSE,"Err4",""))))</f>
        <v/>
      </c>
      <c r="L30" s="90" t="str">
        <f t="shared" ref="L30:L42" si="5">IF(ISERROR(SEARCH("%",E30,1))=FALSE,"Err1",IF(OR(E30="",ISNUMBER(INT(E30)))=FALSE,"Err2",IF(ISERROR(SEARCH(".",E30,1))=FALSE,"Err3",IF(OR(E30="",AND(INT(E30)&gt;=0,INT(E30)&lt;=100))=FALSE,"Err5",""))))</f>
        <v/>
      </c>
    </row>
    <row r="31" spans="1:24" x14ac:dyDescent="0.25">
      <c r="A31" s="87" t="s">
        <v>52</v>
      </c>
      <c r="B31" s="108"/>
      <c r="C31" s="108"/>
      <c r="D31" s="108" t="s">
        <v>268</v>
      </c>
      <c r="E31" s="108"/>
      <c r="H31" s="89" t="s">
        <v>52</v>
      </c>
      <c r="I31" s="90" t="str">
        <f t="shared" ref="I31:I42" si="6">IF(ISERROR(SEARCH("%",B31,1))=FALSE,"Err1",IF(OR(B31="",ISNUMBER(INT(B31)))=FALSE,"Err2",IF(ISERROR(SEARCH(".",B31,1))=FALSE,"Err3",IF(OR(B31="",AND(INT(B31)&gt;=1,INT(B31)&lt;=9999))=FALSE,"Err4",""))))</f>
        <v/>
      </c>
      <c r="J31" s="90" t="str">
        <f t="shared" si="4"/>
        <v/>
      </c>
      <c r="K31" s="90" t="str">
        <f t="shared" ref="K31:K42" si="7">IF(ISERROR(SEARCH("%",D31,1))=FALSE,"Err1",IF(OR(D31="",ISNUMBER(INT(D31)))=FALSE,"Err2",IF(ISERROR(SEARCH(".",D31,1))=FALSE,"Err3",IF(OR(D31="",AND(INT(D31)&gt;=1,INT(D31)&lt;=9999))=FALSE,"Err4",""))))</f>
        <v/>
      </c>
      <c r="L31" s="90" t="str">
        <f t="shared" si="5"/>
        <v/>
      </c>
    </row>
    <row r="32" spans="1:24" x14ac:dyDescent="0.25">
      <c r="A32" s="87" t="s">
        <v>104</v>
      </c>
      <c r="B32" s="108"/>
      <c r="C32" s="108"/>
      <c r="D32" s="108" t="s">
        <v>243</v>
      </c>
      <c r="E32" s="108"/>
      <c r="H32" s="89" t="s">
        <v>104</v>
      </c>
      <c r="I32" s="90" t="str">
        <f t="shared" si="6"/>
        <v/>
      </c>
      <c r="J32" s="90" t="str">
        <f t="shared" si="4"/>
        <v/>
      </c>
      <c r="K32" s="90" t="str">
        <f t="shared" si="7"/>
        <v/>
      </c>
      <c r="L32" s="90" t="str">
        <f t="shared" si="5"/>
        <v/>
      </c>
    </row>
    <row r="33" spans="1:12" ht="15.6" x14ac:dyDescent="0.25">
      <c r="A33" s="93" t="s">
        <v>42</v>
      </c>
      <c r="B33" s="108" t="s">
        <v>315</v>
      </c>
      <c r="C33" s="108" t="s">
        <v>263</v>
      </c>
      <c r="D33" s="108" t="s">
        <v>269</v>
      </c>
      <c r="E33" s="108"/>
      <c r="H33" s="94" t="s">
        <v>42</v>
      </c>
      <c r="I33" s="90" t="str">
        <f>IF(ISERROR(SEARCH("%",B33,1))=FALSE,"Err1",IF(OR(B33="",ISNUMBER(INT(B33)))=FALSE,"Err2",IF(ISERROR(SEARCH(".",B33,1))=FALSE,"Err3",IF(OR(B33="",AND(INT(B33)&gt;=1,INT(B33)&lt;=9999))=FALSE,"Err4",IF(INT(B33)&lt;&gt;SUM(INT(B30)+INT(B31)+INT(B32)),"Err8","")))))</f>
        <v>Err8</v>
      </c>
      <c r="J33" s="90" t="str">
        <f t="shared" si="4"/>
        <v/>
      </c>
      <c r="K33" s="90" t="str">
        <f>IF(ISERROR(SEARCH("%",D33,1))=FALSE,"Err1",IF(OR(D33="",ISNUMBER(INT(D33)))=FALSE,"Err2",IF(ISERROR(SEARCH(".",D33,1))=FALSE,"Err3",IF(OR(D33="",AND(INT(D33)&gt;=1,INT(D33)&lt;=9999))=FALSE,"Err4",IF(INT(D33)&lt;&gt;SUM(INT(D31)+INT(D32)+INT(D32)),"Err8","")))))</f>
        <v>Err8</v>
      </c>
      <c r="L33" s="90" t="str">
        <f t="shared" si="5"/>
        <v/>
      </c>
    </row>
    <row r="34" spans="1:12" x14ac:dyDescent="0.25">
      <c r="A34" s="87" t="s">
        <v>105</v>
      </c>
      <c r="B34" s="108" t="s">
        <v>240</v>
      </c>
      <c r="C34" s="108" t="s">
        <v>260</v>
      </c>
      <c r="D34" s="108" t="s">
        <v>240</v>
      </c>
      <c r="E34" s="108"/>
      <c r="H34" s="89" t="s">
        <v>105</v>
      </c>
      <c r="I34" s="90" t="str">
        <f t="shared" si="6"/>
        <v/>
      </c>
      <c r="J34" s="90" t="str">
        <f t="shared" si="4"/>
        <v/>
      </c>
      <c r="K34" s="90" t="str">
        <f t="shared" si="7"/>
        <v/>
      </c>
      <c r="L34" s="90" t="str">
        <f t="shared" si="5"/>
        <v/>
      </c>
    </row>
    <row r="35" spans="1:12" x14ac:dyDescent="0.25">
      <c r="A35" s="87" t="s">
        <v>43</v>
      </c>
      <c r="B35" s="108" t="s">
        <v>253</v>
      </c>
      <c r="C35" s="108" t="s">
        <v>252</v>
      </c>
      <c r="D35" s="108" t="s">
        <v>248</v>
      </c>
      <c r="E35" s="108"/>
      <c r="H35" s="89" t="s">
        <v>43</v>
      </c>
      <c r="I35" s="90" t="str">
        <f t="shared" si="6"/>
        <v/>
      </c>
      <c r="J35" s="90" t="str">
        <f t="shared" si="4"/>
        <v/>
      </c>
      <c r="K35" s="90" t="str">
        <f t="shared" si="7"/>
        <v/>
      </c>
      <c r="L35" s="90" t="str">
        <f t="shared" si="5"/>
        <v/>
      </c>
    </row>
    <row r="36" spans="1:12" x14ac:dyDescent="0.25">
      <c r="A36" s="87" t="s">
        <v>106</v>
      </c>
      <c r="B36" s="108" t="s">
        <v>240</v>
      </c>
      <c r="C36" s="108" t="s">
        <v>276</v>
      </c>
      <c r="D36" s="108" t="s">
        <v>246</v>
      </c>
      <c r="E36" s="108"/>
      <c r="H36" s="89" t="s">
        <v>106</v>
      </c>
      <c r="I36" s="90" t="str">
        <f t="shared" si="6"/>
        <v/>
      </c>
      <c r="J36" s="90" t="str">
        <f t="shared" si="4"/>
        <v/>
      </c>
      <c r="K36" s="90" t="str">
        <f t="shared" si="7"/>
        <v/>
      </c>
      <c r="L36" s="90" t="str">
        <f t="shared" si="5"/>
        <v/>
      </c>
    </row>
    <row r="37" spans="1:12" ht="15.6" x14ac:dyDescent="0.25">
      <c r="A37" s="93" t="s">
        <v>44</v>
      </c>
      <c r="B37" s="108" t="s">
        <v>244</v>
      </c>
      <c r="C37" s="108" t="s">
        <v>310</v>
      </c>
      <c r="D37" s="108" t="s">
        <v>243</v>
      </c>
      <c r="E37" s="108"/>
      <c r="H37" s="94" t="s">
        <v>44</v>
      </c>
      <c r="I37" s="90" t="str">
        <f>IF(ISERROR(SEARCH("%",B37,1))=FALSE,"Err1",IF(OR(B37="",ISNUMBER(INT(B37)))=FALSE,"Err2",IF(ISERROR(SEARCH(".",B37,1))=FALSE,"Err3",IF(OR(B37="",AND(INT(B37)&gt;=1,INT(B37)&lt;=9999))=FALSE,"Err4",IF(INT(B37)&lt;&gt;SUM(INT(B34)+INT(B35)+INT(B36)),"Err9","")))))</f>
        <v/>
      </c>
      <c r="J37" s="90" t="str">
        <f t="shared" si="4"/>
        <v/>
      </c>
      <c r="K37" s="90" t="str">
        <f>IF(ISERROR(SEARCH("%",D37,1))=FALSE,"Err1",IF(OR(D37="",ISNUMBER(INT(D37)))=FALSE,"Err2",IF(ISERROR(SEARCH(".",D37,1))=FALSE,"Err3",IF(OR(D37="",AND(INT(D37)&gt;=1,INT(D37)&lt;=9999))=FALSE,"Err4",IF(INT(D37)&lt;&gt;SUM(INT(D34)+INT(D35)+INT(D36)),"Err9","")))))</f>
        <v/>
      </c>
      <c r="L37" s="90" t="str">
        <f t="shared" si="5"/>
        <v/>
      </c>
    </row>
    <row r="38" spans="1:12" x14ac:dyDescent="0.25">
      <c r="A38" s="87" t="s">
        <v>45</v>
      </c>
      <c r="B38" s="108" t="s">
        <v>241</v>
      </c>
      <c r="C38" s="108" t="s">
        <v>302</v>
      </c>
      <c r="D38" s="108" t="s">
        <v>257</v>
      </c>
      <c r="E38" s="108"/>
      <c r="H38" s="89" t="s">
        <v>45</v>
      </c>
      <c r="I38" s="90" t="str">
        <f t="shared" si="6"/>
        <v/>
      </c>
      <c r="J38" s="90" t="str">
        <f t="shared" si="4"/>
        <v/>
      </c>
      <c r="K38" s="90" t="str">
        <f t="shared" si="7"/>
        <v/>
      </c>
      <c r="L38" s="90" t="str">
        <f t="shared" si="5"/>
        <v/>
      </c>
    </row>
    <row r="39" spans="1:12" x14ac:dyDescent="0.25">
      <c r="A39" s="87" t="s">
        <v>46</v>
      </c>
      <c r="B39" s="108" t="s">
        <v>254</v>
      </c>
      <c r="C39" s="108" t="s">
        <v>260</v>
      </c>
      <c r="D39" s="108" t="s">
        <v>242</v>
      </c>
      <c r="E39" s="108"/>
      <c r="H39" s="89" t="s">
        <v>46</v>
      </c>
      <c r="I39" s="90" t="str">
        <f t="shared" si="6"/>
        <v/>
      </c>
      <c r="J39" s="90" t="str">
        <f t="shared" si="4"/>
        <v/>
      </c>
      <c r="K39" s="90" t="str">
        <f t="shared" si="7"/>
        <v/>
      </c>
      <c r="L39" s="90" t="str">
        <f t="shared" si="5"/>
        <v/>
      </c>
    </row>
    <row r="40" spans="1:12" x14ac:dyDescent="0.25">
      <c r="A40" s="87" t="s">
        <v>47</v>
      </c>
      <c r="B40" s="108" t="s">
        <v>255</v>
      </c>
      <c r="C40" s="108" t="s">
        <v>263</v>
      </c>
      <c r="D40" s="108" t="s">
        <v>270</v>
      </c>
      <c r="E40" s="108" t="s">
        <v>275</v>
      </c>
      <c r="H40" s="89" t="s">
        <v>47</v>
      </c>
      <c r="I40" s="90" t="str">
        <f t="shared" si="6"/>
        <v/>
      </c>
      <c r="J40" s="90" t="str">
        <f t="shared" si="4"/>
        <v/>
      </c>
      <c r="K40" s="90" t="str">
        <f t="shared" si="7"/>
        <v/>
      </c>
      <c r="L40" s="90" t="str">
        <f t="shared" si="5"/>
        <v/>
      </c>
    </row>
    <row r="41" spans="1:12" x14ac:dyDescent="0.25">
      <c r="A41" s="87" t="s">
        <v>48</v>
      </c>
      <c r="B41" s="108" t="s">
        <v>256</v>
      </c>
      <c r="C41" s="108" t="s">
        <v>311</v>
      </c>
      <c r="D41" s="108" t="s">
        <v>246</v>
      </c>
      <c r="E41" s="108"/>
      <c r="H41" s="89" t="s">
        <v>48</v>
      </c>
      <c r="I41" s="90" t="str">
        <f t="shared" si="6"/>
        <v/>
      </c>
      <c r="J41" s="90" t="str">
        <f t="shared" si="4"/>
        <v/>
      </c>
      <c r="K41" s="90" t="str">
        <f t="shared" si="7"/>
        <v/>
      </c>
      <c r="L41" s="90" t="str">
        <f t="shared" si="5"/>
        <v/>
      </c>
    </row>
    <row r="42" spans="1:12" x14ac:dyDescent="0.25">
      <c r="A42" s="87" t="s">
        <v>49</v>
      </c>
      <c r="B42" s="108" t="s">
        <v>257</v>
      </c>
      <c r="C42" s="108" t="s">
        <v>261</v>
      </c>
      <c r="D42" s="108" t="s">
        <v>266</v>
      </c>
      <c r="E42" s="108"/>
      <c r="H42" s="89" t="s">
        <v>49</v>
      </c>
      <c r="I42" s="90" t="str">
        <f t="shared" si="6"/>
        <v/>
      </c>
      <c r="J42" s="90" t="str">
        <f t="shared" si="4"/>
        <v/>
      </c>
      <c r="K42" s="90" t="str">
        <f t="shared" si="7"/>
        <v/>
      </c>
      <c r="L42" s="90" t="str">
        <f t="shared" si="5"/>
        <v/>
      </c>
    </row>
    <row r="43" spans="1:12" x14ac:dyDescent="0.25">
      <c r="A43" s="87"/>
      <c r="B43" s="88"/>
      <c r="C43" s="19"/>
      <c r="D43" s="88"/>
      <c r="E43" s="19"/>
      <c r="H43" s="89"/>
      <c r="I43" s="96"/>
      <c r="J43" s="78"/>
      <c r="K43" s="78"/>
      <c r="L43" s="78"/>
    </row>
    <row r="44" spans="1:12" ht="15.6" x14ac:dyDescent="0.25">
      <c r="A44" s="105" t="s">
        <v>50</v>
      </c>
      <c r="B44" s="108" t="s">
        <v>258</v>
      </c>
      <c r="C44" s="4" t="s">
        <v>263</v>
      </c>
      <c r="D44" s="108" t="s">
        <v>271</v>
      </c>
      <c r="E44" s="4" t="s">
        <v>273</v>
      </c>
      <c r="H44" s="106" t="s">
        <v>50</v>
      </c>
      <c r="I44" s="90" t="str">
        <f>IF(ISERROR(SEARCH("%",B44,1))=FALSE,"Err1",IF(OR(B44="",ISNUMBER(INT(B44)))=FALSE,"Err2",IF(ISERROR(SEARCH(".",B44,1))=FALSE,"Err3",IF(OR(B44="",AND(INT(B44)&gt;=1,INT(B44)&lt;=9999))=FALSE,"Err4",IF(B44="","Err6","")))))</f>
        <v/>
      </c>
      <c r="J44" s="90" t="str">
        <f>IF(ISERROR(SEARCH("%",C44,1))=FALSE,"Err1",IF(OR(C44="",ISNUMBER(INT(C44)))=FALSE,"Err2",IF(ISERROR(SEARCH(".",C44,1))=FALSE,"Err3",IF(OR(C44="",AND(INT(C44)&gt;=0,INT(C44)&lt;=100))=FALSE,"Err5",IF(C44="","Err6","")))))</f>
        <v/>
      </c>
      <c r="K44" s="90" t="str">
        <f>IF(ISERROR(SEARCH("%",D44,1))=FALSE,"Err1",IF(OR(D44="",ISNUMBER(INT(D44)))=FALSE,"Err2",IF(ISERROR(SEARCH(".",D44,1))=FALSE,"Err3",IF(OR(D44="",AND(INT(D44)&gt;=1,INT(D44)&lt;=9999))=FALSE,"Err4",IF(D44="","Err6","")))))</f>
        <v/>
      </c>
      <c r="L44" s="90" t="str">
        <f>IF(ISERROR(SEARCH("%",E44,1))=FALSE,"Err1",IF(OR(E44="",ISNUMBER(INT(E44)))=FALSE,"Err2",IF(ISERROR(SEARCH(".",E44,1))=FALSE,"Err3",IF(OR(E44="",AND(INT(E44)&gt;=0,INT(E44)&lt;=100))=FALSE,"Err5",IF(E44="","Err6",IF(E44&lt;&gt;'LEA1'!C16,"Err7",""))))))</f>
        <v/>
      </c>
    </row>
    <row r="46" spans="1:12" x14ac:dyDescent="0.25">
      <c r="A46" s="107" t="s">
        <v>53</v>
      </c>
    </row>
  </sheetData>
  <sheetProtection password="E48C" sheet="1" objects="1" scenarios="1"/>
  <mergeCells count="8">
    <mergeCell ref="A11:A12"/>
    <mergeCell ref="A28:A29"/>
    <mergeCell ref="I9:J9"/>
    <mergeCell ref="K9:L9"/>
    <mergeCell ref="H11:H12"/>
    <mergeCell ref="H28:H29"/>
    <mergeCell ref="B9:C9"/>
    <mergeCell ref="D9:E9"/>
  </mergeCells>
  <pageMargins left="0.75" right="0.75" top="0.76" bottom="0.78" header="0.5" footer="0.5"/>
  <pageSetup paperSize="9" scale="73" fitToWidth="3" orientation="portrait" horizontalDpi="4294967292" r:id="rId1"/>
  <headerFooter alignWithMargins="0"/>
  <colBreaks count="2" manualBreakCount="2">
    <brk id="5" max="45" man="1"/>
    <brk id="6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Y63"/>
  <sheetViews>
    <sheetView showGridLines="0" tabSelected="1" topLeftCell="A36" zoomScale="75" zoomScaleNormal="75" workbookViewId="0">
      <selection activeCell="C61" sqref="C61"/>
    </sheetView>
  </sheetViews>
  <sheetFormatPr defaultColWidth="9.109375" defaultRowHeight="15" x14ac:dyDescent="0.25"/>
  <cols>
    <col min="1" max="1" width="38.44140625" style="1" customWidth="1"/>
    <col min="2" max="5" width="15.33203125" style="1" customWidth="1"/>
    <col min="6" max="7" width="9.109375" style="1"/>
    <col min="8" max="8" width="36.44140625" style="1" customWidth="1"/>
    <col min="9" max="12" width="18.109375" style="1" customWidth="1"/>
    <col min="13" max="13" width="9.109375" style="1"/>
    <col min="14" max="14" width="5.6640625" style="1" bestFit="1" customWidth="1"/>
    <col min="15" max="15" width="103.109375" style="1" bestFit="1" customWidth="1"/>
    <col min="16" max="16384" width="9.109375" style="1"/>
  </cols>
  <sheetData>
    <row r="1" spans="1:25" ht="15.6" x14ac:dyDescent="0.3">
      <c r="A1" s="74" t="s">
        <v>187</v>
      </c>
    </row>
    <row r="2" spans="1:25" ht="15.6" x14ac:dyDescent="0.3">
      <c r="A2" s="74" t="s">
        <v>188</v>
      </c>
    </row>
    <row r="4" spans="1:25" ht="15.6" x14ac:dyDescent="0.3">
      <c r="A4" s="74" t="s">
        <v>54</v>
      </c>
      <c r="H4" s="75" t="s">
        <v>29</v>
      </c>
      <c r="I4" s="76"/>
      <c r="J4" s="76"/>
      <c r="K4" s="76"/>
      <c r="L4" s="76"/>
    </row>
    <row r="5" spans="1:25" x14ac:dyDescent="0.25">
      <c r="H5" s="76"/>
      <c r="I5" s="76"/>
      <c r="J5" s="76"/>
      <c r="K5" s="76"/>
      <c r="L5" s="76"/>
    </row>
    <row r="6" spans="1:25" x14ac:dyDescent="0.25">
      <c r="H6" s="76"/>
      <c r="I6" s="76"/>
      <c r="J6" s="76"/>
      <c r="K6" s="76"/>
      <c r="L6" s="76"/>
    </row>
    <row r="7" spans="1:25" ht="15.6" x14ac:dyDescent="0.3">
      <c r="A7" s="74" t="s">
        <v>57</v>
      </c>
      <c r="H7" s="75" t="s">
        <v>57</v>
      </c>
      <c r="I7" s="76"/>
      <c r="J7" s="76"/>
      <c r="K7" s="76"/>
      <c r="L7" s="76"/>
    </row>
    <row r="8" spans="1:25" x14ac:dyDescent="0.25">
      <c r="H8" s="76"/>
      <c r="I8" s="76"/>
      <c r="J8" s="76"/>
      <c r="K8" s="76"/>
      <c r="L8" s="76"/>
    </row>
    <row r="9" spans="1:25" x14ac:dyDescent="0.25">
      <c r="A9" s="77"/>
      <c r="B9" s="189" t="s">
        <v>1</v>
      </c>
      <c r="C9" s="189"/>
      <c r="D9" s="189" t="s">
        <v>33</v>
      </c>
      <c r="E9" s="189"/>
      <c r="H9" s="78"/>
      <c r="I9" s="185" t="s">
        <v>1</v>
      </c>
      <c r="J9" s="185"/>
      <c r="K9" s="185" t="s">
        <v>33</v>
      </c>
      <c r="L9" s="185"/>
    </row>
    <row r="10" spans="1:25" ht="60.75" customHeight="1" x14ac:dyDescent="0.25">
      <c r="A10" s="77"/>
      <c r="B10" s="79" t="s">
        <v>34</v>
      </c>
      <c r="C10" s="79" t="s">
        <v>55</v>
      </c>
      <c r="D10" s="79" t="s">
        <v>36</v>
      </c>
      <c r="E10" s="79" t="s">
        <v>56</v>
      </c>
      <c r="H10" s="78"/>
      <c r="I10" s="80" t="s">
        <v>34</v>
      </c>
      <c r="J10" s="80" t="s">
        <v>55</v>
      </c>
      <c r="K10" s="80" t="s">
        <v>36</v>
      </c>
      <c r="L10" s="80" t="s">
        <v>56</v>
      </c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5" customHeight="1" x14ac:dyDescent="0.25">
      <c r="A11" s="190" t="s">
        <v>58</v>
      </c>
      <c r="B11" s="99"/>
      <c r="C11" s="100"/>
      <c r="D11" s="100"/>
      <c r="E11" s="101"/>
      <c r="H11" s="186" t="s">
        <v>58</v>
      </c>
      <c r="I11" s="81"/>
      <c r="J11" s="82"/>
      <c r="K11" s="82"/>
      <c r="L11" s="83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5" customHeight="1" x14ac:dyDescent="0.25">
      <c r="A12" s="191"/>
      <c r="B12" s="102"/>
      <c r="C12" s="103"/>
      <c r="D12" s="103"/>
      <c r="E12" s="104"/>
      <c r="H12" s="187"/>
      <c r="I12" s="84"/>
      <c r="J12" s="85"/>
      <c r="K12" s="85"/>
      <c r="L12" s="86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5.6" x14ac:dyDescent="0.25">
      <c r="A13" s="87" t="s">
        <v>39</v>
      </c>
      <c r="B13" s="108"/>
      <c r="C13" s="108"/>
      <c r="D13" s="108" t="s">
        <v>293</v>
      </c>
      <c r="E13" s="108"/>
      <c r="H13" s="89" t="s">
        <v>39</v>
      </c>
      <c r="I13" s="90" t="str">
        <f>IF(ISERROR(SEARCH("%",B13,1))=FALSE,"Err1",IF(OR(B13="",ISNUMBER(INT(B13)))=FALSE,"Err2",IF(ISERROR(SEARCH(".",B13,1))=FALSE,"Err3",IF(OR(B13="",AND(INT(B13)&gt;=1,INT(B13)&lt;=9999))=FALSE,"Err4",""))))</f>
        <v/>
      </c>
      <c r="J13" s="90" t="str">
        <f>IF(ISERROR(SEARCH("%",C13,1))=FALSE,"Err1",IF(OR(C13="",ISNUMBER(INT(C13)))=FALSE,"Err2",IF(ISERROR(SEARCH(".",C13,1))=FALSE,"Err3",IF(OR(C13="",AND(INT(C13)&gt;=0,INT(C13)&lt;=100))=FALSE,"Err5",""))))</f>
        <v/>
      </c>
      <c r="K13" s="90" t="str">
        <f>IF(ISERROR(SEARCH("%",D13,1))=FALSE,"Err1",IF(OR(D13="",ISNUMBER(INT(D13)))=FALSE,"Err2",IF(ISERROR(SEARCH(".",D13,1))=FALSE,"Err3",IF(OR(D13="",AND(INT(D13)&gt;=1,INT(D13)&lt;=9999))=FALSE,"Err4",""))))</f>
        <v/>
      </c>
      <c r="L13" s="90" t="str">
        <f>IF(ISERROR(SEARCH("%",E13,1))=FALSE,"Err1",IF(OR(E13="",ISNUMBER(INT(E13)))=FALSE,"Err2",IF(ISERROR(SEARCH(".",E13,1))=FALSE,"Err3",IF(OR(E13="",AND(INT(E13)&gt;=0,INT(E13)&lt;=100))=FALSE,"Err5",""))))</f>
        <v/>
      </c>
      <c r="N13" s="91" t="s">
        <v>128</v>
      </c>
      <c r="O13" s="9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A14" s="87" t="s">
        <v>52</v>
      </c>
      <c r="B14" s="108"/>
      <c r="C14" s="108"/>
      <c r="D14" s="108" t="s">
        <v>294</v>
      </c>
      <c r="E14" s="108"/>
      <c r="H14" s="89" t="s">
        <v>52</v>
      </c>
      <c r="I14" s="90" t="str">
        <f t="shared" ref="I14:I25" si="0">IF(ISERROR(SEARCH("%",B14,1))=FALSE,"Err1",IF(OR(B14="",ISNUMBER(INT(B14)))=FALSE,"Err2",IF(ISERROR(SEARCH(".",B14,1))=FALSE,"Err3",IF(OR(B14="",AND(INT(B14)&gt;=1,INT(B14)&lt;=9999))=FALSE,"Err4",""))))</f>
        <v/>
      </c>
      <c r="J14" s="90" t="str">
        <f t="shared" ref="J14:J25" si="1">IF(ISERROR(SEARCH("%",C14,1))=FALSE,"Err1",IF(OR(C14="",ISNUMBER(INT(C14)))=FALSE,"Err2",IF(ISERROR(SEARCH(".",C14,1))=FALSE,"Err3",IF(OR(C14="",AND(INT(C14)&gt;=0,INT(C14)&lt;=100))=FALSE,"Err5",""))))</f>
        <v/>
      </c>
      <c r="K14" s="90" t="str">
        <f t="shared" ref="K14:K25" si="2">IF(ISERROR(SEARCH("%",D14,1))=FALSE,"Err1",IF(OR(D14="",ISNUMBER(INT(D14)))=FALSE,"Err2",IF(ISERROR(SEARCH(".",D14,1))=FALSE,"Err3",IF(OR(D14="",AND(INT(D14)&gt;=1,INT(D14)&lt;=9999))=FALSE,"Err4",""))))</f>
        <v/>
      </c>
      <c r="L14" s="90" t="str">
        <f t="shared" ref="L14:L25" si="3">IF(ISERROR(SEARCH("%",E14,1))=FALSE,"Err1",IF(OR(E14="",ISNUMBER(INT(E14)))=FALSE,"Err2",IF(ISERROR(SEARCH(".",E14,1))=FALSE,"Err3",IF(OR(E14="",AND(INT(E14)&gt;=0,INT(E14)&lt;=100))=FALSE,"Err5",""))))</f>
        <v/>
      </c>
      <c r="N14" s="92" t="s">
        <v>129</v>
      </c>
      <c r="O14" s="92" t="s">
        <v>132</v>
      </c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A15" s="87" t="s">
        <v>104</v>
      </c>
      <c r="B15" s="108"/>
      <c r="C15" s="108"/>
      <c r="D15" s="108" t="s">
        <v>241</v>
      </c>
      <c r="E15" s="108"/>
      <c r="H15" s="89" t="s">
        <v>104</v>
      </c>
      <c r="I15" s="90" t="str">
        <f t="shared" si="0"/>
        <v/>
      </c>
      <c r="J15" s="90" t="str">
        <f t="shared" si="1"/>
        <v/>
      </c>
      <c r="K15" s="90" t="str">
        <f t="shared" si="2"/>
        <v/>
      </c>
      <c r="L15" s="90" t="str">
        <f t="shared" si="3"/>
        <v/>
      </c>
      <c r="N15" s="92" t="s">
        <v>131</v>
      </c>
      <c r="O15" s="92" t="s">
        <v>147</v>
      </c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5.6" x14ac:dyDescent="0.25">
      <c r="A16" s="93" t="s">
        <v>42</v>
      </c>
      <c r="B16" s="108" t="s">
        <v>316</v>
      </c>
      <c r="C16" s="108" t="s">
        <v>302</v>
      </c>
      <c r="D16" s="108" t="s">
        <v>295</v>
      </c>
      <c r="E16" s="108"/>
      <c r="H16" s="94" t="s">
        <v>42</v>
      </c>
      <c r="I16" s="90" t="str">
        <f>IF(ISERROR(SEARCH("%",B16,1))=FALSE,"Err1",IF(OR(B16="",ISNUMBER(INT(B16)))=FALSE,"Err2",IF(ISERROR(SEARCH(".",B16,1))=FALSE,"Err3",IF(OR(B16="",AND(INT(B16)&gt;=1,INT(B16)&lt;=9999))=FALSE,"Err4",IF(INT(B16)&lt;&gt;SUM(INT(B13)+INT(B14)+INT(B15)),"Err8","")))))</f>
        <v>Err8</v>
      </c>
      <c r="J16" s="90" t="str">
        <f t="shared" si="1"/>
        <v/>
      </c>
      <c r="K16" s="90" t="str">
        <f>IF(ISERROR(SEARCH("%",D16,1))=FALSE,"Err1",IF(OR(D16="",ISNUMBER(INT(D16)))=FALSE,"Err2",IF(ISERROR(SEARCH(".",D16,1))=FALSE,"Err3",IF(OR(D16="",AND(INT(D16)&gt;=1,INT(D16)&lt;=9999))=FALSE,"Err4",IF(INT(D16)&lt;&gt;SUM(INT(D13)+INT(D14)+INT(D15)),"Err8","")))))</f>
        <v/>
      </c>
      <c r="L16" s="90" t="str">
        <f t="shared" si="3"/>
        <v/>
      </c>
      <c r="N16" s="92" t="s">
        <v>133</v>
      </c>
      <c r="O16" s="92" t="s">
        <v>148</v>
      </c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x14ac:dyDescent="0.25">
      <c r="A17" s="87" t="s">
        <v>105</v>
      </c>
      <c r="B17" s="108" t="s">
        <v>254</v>
      </c>
      <c r="C17" s="108" t="s">
        <v>260</v>
      </c>
      <c r="D17" s="108" t="s">
        <v>242</v>
      </c>
      <c r="E17" s="108"/>
      <c r="H17" s="89" t="s">
        <v>105</v>
      </c>
      <c r="I17" s="90" t="str">
        <f t="shared" si="0"/>
        <v/>
      </c>
      <c r="J17" s="90" t="str">
        <f t="shared" si="1"/>
        <v/>
      </c>
      <c r="K17" s="90" t="str">
        <f t="shared" si="2"/>
        <v/>
      </c>
      <c r="L17" s="90" t="str">
        <f t="shared" si="3"/>
        <v/>
      </c>
      <c r="N17" s="92" t="s">
        <v>135</v>
      </c>
      <c r="O17" s="92" t="s">
        <v>174</v>
      </c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x14ac:dyDescent="0.25">
      <c r="A18" s="87" t="s">
        <v>43</v>
      </c>
      <c r="B18" s="108" t="s">
        <v>242</v>
      </c>
      <c r="C18" s="108" t="s">
        <v>260</v>
      </c>
      <c r="D18" s="108" t="s">
        <v>253</v>
      </c>
      <c r="E18" s="108"/>
      <c r="H18" s="89" t="s">
        <v>43</v>
      </c>
      <c r="I18" s="90" t="str">
        <f t="shared" si="0"/>
        <v/>
      </c>
      <c r="J18" s="90" t="str">
        <f t="shared" si="1"/>
        <v/>
      </c>
      <c r="K18" s="90" t="str">
        <f t="shared" si="2"/>
        <v/>
      </c>
      <c r="L18" s="90" t="str">
        <f t="shared" si="3"/>
        <v/>
      </c>
      <c r="N18" s="92" t="s">
        <v>137</v>
      </c>
      <c r="O18" s="92" t="s">
        <v>175</v>
      </c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x14ac:dyDescent="0.25">
      <c r="A19" s="87" t="s">
        <v>106</v>
      </c>
      <c r="B19" s="108" t="s">
        <v>240</v>
      </c>
      <c r="C19" s="108" t="s">
        <v>259</v>
      </c>
      <c r="D19" s="108" t="s">
        <v>253</v>
      </c>
      <c r="E19" s="108"/>
      <c r="H19" s="89" t="s">
        <v>106</v>
      </c>
      <c r="I19" s="90" t="str">
        <f t="shared" si="0"/>
        <v/>
      </c>
      <c r="J19" s="90" t="str">
        <f t="shared" si="1"/>
        <v/>
      </c>
      <c r="K19" s="90" t="str">
        <f t="shared" si="2"/>
        <v/>
      </c>
      <c r="L19" s="90" t="str">
        <f t="shared" si="3"/>
        <v/>
      </c>
      <c r="N19" s="92" t="s">
        <v>139</v>
      </c>
      <c r="O19" s="92" t="s">
        <v>176</v>
      </c>
      <c r="P19" s="109"/>
      <c r="Q19" s="109"/>
      <c r="R19" s="2"/>
      <c r="S19" s="2"/>
      <c r="T19" s="2"/>
      <c r="U19" s="2"/>
      <c r="V19" s="2"/>
      <c r="W19" s="2"/>
      <c r="X19" s="2"/>
      <c r="Y19" s="2"/>
    </row>
    <row r="20" spans="1:25" ht="15.6" x14ac:dyDescent="0.25">
      <c r="A20" s="93" t="s">
        <v>44</v>
      </c>
      <c r="B20" s="108" t="s">
        <v>298</v>
      </c>
      <c r="C20" s="108" t="s">
        <v>312</v>
      </c>
      <c r="D20" s="108" t="s">
        <v>264</v>
      </c>
      <c r="E20" s="108"/>
      <c r="H20" s="94" t="s">
        <v>44</v>
      </c>
      <c r="I20" s="90" t="str">
        <f>IF(ISERROR(SEARCH("%",B20,1))=FALSE,"Err1",IF(OR(B20="",ISNUMBER(INT(B20)))=FALSE,"Err2",IF(ISERROR(SEARCH(".",B20,1))=FALSE,"Err3",IF(OR(B20="",AND(INT(B20)&gt;=1,INT(B20)&lt;=9999))=FALSE,"Err4",IF(INT(B20)&lt;&gt;SUM(INT(B17)+INT(B18)+INT(B19)),"Err9","")))))</f>
        <v/>
      </c>
      <c r="J20" s="90" t="str">
        <f t="shared" si="1"/>
        <v/>
      </c>
      <c r="K20" s="90" t="str">
        <f>IF(ISERROR(SEARCH("%",D20,1))=FALSE,"Err1",IF(OR(D20="",ISNUMBER(INT(D20)))=FALSE,"Err2",IF(ISERROR(SEARCH(".",D20,1))=FALSE,"Err3",IF(OR(D20="",AND(INT(D20)&gt;=1,INT(D20)&lt;=9999))=FALSE,"Err4",IF(INT(D20)&lt;&gt;SUM(INT(D17)+INT(D18)+INT(D19)),"Err9","")))))</f>
        <v/>
      </c>
      <c r="L20" s="90" t="str">
        <f t="shared" si="3"/>
        <v/>
      </c>
      <c r="N20" s="92" t="s">
        <v>144</v>
      </c>
      <c r="O20" s="92" t="s">
        <v>181</v>
      </c>
      <c r="P20" s="109"/>
      <c r="Q20" s="109"/>
      <c r="R20" s="109"/>
      <c r="S20" s="109"/>
      <c r="T20" s="2"/>
      <c r="U20" s="2"/>
      <c r="V20" s="2"/>
      <c r="W20" s="2"/>
      <c r="X20" s="2"/>
      <c r="Y20" s="2"/>
    </row>
    <row r="21" spans="1:25" x14ac:dyDescent="0.25">
      <c r="A21" s="87" t="s">
        <v>45</v>
      </c>
      <c r="B21" s="108" t="s">
        <v>246</v>
      </c>
      <c r="C21" s="108" t="s">
        <v>250</v>
      </c>
      <c r="D21" s="108" t="s">
        <v>239</v>
      </c>
      <c r="E21" s="108"/>
      <c r="H21" s="89" t="s">
        <v>45</v>
      </c>
      <c r="I21" s="90" t="str">
        <f t="shared" si="0"/>
        <v/>
      </c>
      <c r="J21" s="90" t="str">
        <f t="shared" si="1"/>
        <v/>
      </c>
      <c r="K21" s="90" t="str">
        <f t="shared" si="2"/>
        <v/>
      </c>
      <c r="L21" s="90" t="str">
        <f t="shared" si="3"/>
        <v/>
      </c>
      <c r="N21" s="76" t="s">
        <v>149</v>
      </c>
      <c r="O21" s="76" t="s">
        <v>178</v>
      </c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x14ac:dyDescent="0.25">
      <c r="A22" s="87" t="s">
        <v>46</v>
      </c>
      <c r="B22" s="108" t="s">
        <v>248</v>
      </c>
      <c r="C22" s="108" t="s">
        <v>260</v>
      </c>
      <c r="D22" s="108" t="s">
        <v>254</v>
      </c>
      <c r="E22" s="108"/>
      <c r="H22" s="89" t="s">
        <v>46</v>
      </c>
      <c r="I22" s="90" t="str">
        <f t="shared" si="0"/>
        <v/>
      </c>
      <c r="J22" s="90" t="str">
        <f t="shared" si="1"/>
        <v/>
      </c>
      <c r="K22" s="90" t="str">
        <f t="shared" si="2"/>
        <v/>
      </c>
      <c r="L22" s="90" t="str">
        <f t="shared" si="3"/>
        <v/>
      </c>
      <c r="N22" s="76" t="s">
        <v>150</v>
      </c>
      <c r="O22" s="76" t="s">
        <v>179</v>
      </c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A23" s="87" t="s">
        <v>47</v>
      </c>
      <c r="B23" s="108" t="s">
        <v>265</v>
      </c>
      <c r="C23" s="108" t="s">
        <v>301</v>
      </c>
      <c r="D23" s="108" t="s">
        <v>296</v>
      </c>
      <c r="E23" s="108" t="s">
        <v>250</v>
      </c>
      <c r="H23" s="89" t="s">
        <v>47</v>
      </c>
      <c r="I23" s="90" t="str">
        <f t="shared" si="0"/>
        <v/>
      </c>
      <c r="J23" s="90" t="str">
        <f t="shared" si="1"/>
        <v/>
      </c>
      <c r="K23" s="90" t="str">
        <f t="shared" si="2"/>
        <v/>
      </c>
      <c r="L23" s="90" t="str">
        <f t="shared" si="3"/>
        <v/>
      </c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A24" s="87" t="s">
        <v>48</v>
      </c>
      <c r="B24" s="108" t="s">
        <v>243</v>
      </c>
      <c r="C24" s="108" t="s">
        <v>263</v>
      </c>
      <c r="D24" s="108" t="s">
        <v>247</v>
      </c>
      <c r="E24" s="108"/>
      <c r="H24" s="89" t="s">
        <v>48</v>
      </c>
      <c r="I24" s="90" t="str">
        <f t="shared" si="0"/>
        <v/>
      </c>
      <c r="J24" s="90" t="str">
        <f t="shared" si="1"/>
        <v/>
      </c>
      <c r="K24" s="90" t="str">
        <f t="shared" si="2"/>
        <v/>
      </c>
      <c r="L24" s="90" t="str">
        <f t="shared" si="3"/>
        <v/>
      </c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A25" s="87" t="s">
        <v>49</v>
      </c>
      <c r="B25" s="108" t="s">
        <v>299</v>
      </c>
      <c r="C25" s="108" t="s">
        <v>280</v>
      </c>
      <c r="D25" s="108" t="s">
        <v>243</v>
      </c>
      <c r="E25" s="108"/>
      <c r="H25" s="89" t="s">
        <v>49</v>
      </c>
      <c r="I25" s="90" t="str">
        <f t="shared" si="0"/>
        <v/>
      </c>
      <c r="J25" s="90" t="str">
        <f t="shared" si="1"/>
        <v/>
      </c>
      <c r="K25" s="90" t="str">
        <f t="shared" si="2"/>
        <v/>
      </c>
      <c r="L25" s="90" t="str">
        <f t="shared" si="3"/>
        <v/>
      </c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A26" s="87"/>
      <c r="B26" s="110"/>
      <c r="C26" s="110"/>
      <c r="D26" s="110"/>
      <c r="E26" s="110"/>
      <c r="H26" s="89"/>
      <c r="I26" s="96"/>
      <c r="J26" s="78"/>
      <c r="K26" s="78"/>
      <c r="L26" s="78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5.6" x14ac:dyDescent="0.25">
      <c r="A27" s="97" t="s">
        <v>50</v>
      </c>
      <c r="B27" s="125" t="s">
        <v>300</v>
      </c>
      <c r="C27" s="125" t="s">
        <v>302</v>
      </c>
      <c r="D27" s="125" t="s">
        <v>297</v>
      </c>
      <c r="E27" s="125" t="s">
        <v>249</v>
      </c>
      <c r="H27" s="98" t="s">
        <v>50</v>
      </c>
      <c r="I27" s="90" t="str">
        <f>IF(ISERROR(SEARCH("%",B27,1))=FALSE,"Err1",IF(OR(B27="",ISNUMBER(INT(B27)))=FALSE,"Err2",IF(ISERROR(SEARCH(".",B27,1))=FALSE,"Err3",IF(OR(B27="",AND(INT(B27)&gt;=1,INT(B27)&lt;=9999))=FALSE,"Err4",IF(B27="","Err6","")))))</f>
        <v/>
      </c>
      <c r="J27" s="90" t="str">
        <f>IF(ISERROR(SEARCH("%",C27,1))=FALSE,"Err1",IF(OR(C27="",ISNUMBER(INT(C27)))=FALSE,"Err2",IF(ISERROR(SEARCH(".",C27,1))=FALSE,"Err3",IF(OR(C27="",AND(INT(C27)&gt;=0,INT(C27)&lt;=100))=FALSE,"Err5",IF(C27="","Err6","")))))</f>
        <v/>
      </c>
      <c r="K27" s="90" t="str">
        <f>IF(ISERROR(SEARCH("%",D27,1))=FALSE,"Err1",IF(OR(D27="",ISNUMBER(INT(D27)))=FALSE,"Err2",IF(ISERROR(SEARCH(".",D27,1))=FALSE,"Err3",IF(OR(D27="",AND(INT(D27)&gt;=1,INT(D27)&lt;=9999))=FALSE,"Err4",IF(D27="","Err6","")))))</f>
        <v/>
      </c>
      <c r="L27" s="90" t="str">
        <f>IF(ISERROR(SEARCH("%",E27,1))=FALSE,"Err1",IF(OR(E27="",ISNUMBER(INT(E27)))=FALSE,"Err2",IF(ISERROR(SEARCH(".",E27,1))=FALSE,"Err3",IF(OR(E27="",AND(INT(E27)&gt;=0,INT(E27)&lt;=100))=FALSE,"Err5",IF(E27="","Err6",IF(E27&lt;&gt;'LEA2'!C13,"Err7",""))))))</f>
        <v/>
      </c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5" customHeight="1" x14ac:dyDescent="0.25">
      <c r="A28" s="190" t="s">
        <v>59</v>
      </c>
      <c r="B28" s="99"/>
      <c r="C28" s="100"/>
      <c r="D28" s="100"/>
      <c r="E28" s="101"/>
      <c r="H28" s="186" t="s">
        <v>59</v>
      </c>
      <c r="I28" s="81"/>
      <c r="J28" s="82"/>
      <c r="K28" s="82"/>
      <c r="L28" s="83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5" customHeight="1" x14ac:dyDescent="0.25">
      <c r="A29" s="191"/>
      <c r="B29" s="102"/>
      <c r="C29" s="103"/>
      <c r="D29" s="103"/>
      <c r="E29" s="104"/>
      <c r="H29" s="187"/>
      <c r="I29" s="84"/>
      <c r="J29" s="85"/>
      <c r="K29" s="85"/>
      <c r="L29" s="86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A30" s="87" t="s">
        <v>39</v>
      </c>
      <c r="B30" s="108"/>
      <c r="C30" s="108"/>
      <c r="D30" s="108" t="s">
        <v>293</v>
      </c>
      <c r="E30" s="108"/>
      <c r="H30" s="89" t="s">
        <v>39</v>
      </c>
      <c r="I30" s="90" t="str">
        <f>IF(ISERROR(SEARCH("%",B30,1))=FALSE,"Err1",IF(OR(B30="",ISNUMBER(INT(B30)))=FALSE,"Err2",IF(ISERROR(SEARCH(".",B30,1))=FALSE,"Err3",IF(OR(B30="",AND(INT(B30)&gt;=1,INT(B30)&lt;=9999))=FALSE,"Err4",""))))</f>
        <v/>
      </c>
      <c r="J30" s="90" t="str">
        <f>IF(ISERROR(SEARCH("%",C30,1))=FALSE,"Err1",IF(OR(C30="",ISNUMBER(INT(C30)))=FALSE,"Err2",IF(ISERROR(SEARCH(".",C30,1))=FALSE,"Err3",IF(OR(C30="",AND(INT(C30)&gt;=0,INT(C30)&lt;=100))=FALSE,"Err5",""))))</f>
        <v/>
      </c>
      <c r="K30" s="90" t="str">
        <f>IF(ISERROR(SEARCH("%",D30,1))=FALSE,"Err1",IF(OR(D30="",ISNUMBER(INT(D30)))=FALSE,"Err2",IF(ISERROR(SEARCH(".",D30,1))=FALSE,"Err3",IF(OR(D30="",AND(INT(D30)&gt;=1,INT(D30)&lt;=9999))=FALSE,"Err4",""))))</f>
        <v/>
      </c>
      <c r="L30" s="90" t="str">
        <f>IF(ISERROR(SEARCH("%",E30,1))=FALSE,"Err1",IF(OR(E30="",ISNUMBER(INT(E30)))=FALSE,"Err2",IF(ISERROR(SEARCH(".",E30,1))=FALSE,"Err3",IF(OR(E30="",AND(INT(E30)&gt;=0,INT(E30)&lt;=100))=FALSE,"Err5",""))))</f>
        <v/>
      </c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A31" s="87" t="s">
        <v>52</v>
      </c>
      <c r="B31" s="108"/>
      <c r="C31" s="108"/>
      <c r="D31" s="108" t="s">
        <v>294</v>
      </c>
      <c r="E31" s="108"/>
      <c r="H31" s="89" t="s">
        <v>52</v>
      </c>
      <c r="I31" s="90" t="str">
        <f t="shared" ref="I31:I42" si="4">IF(ISERROR(SEARCH("%",B31,1))=FALSE,"Err1",IF(OR(B31="",ISNUMBER(INT(B31)))=FALSE,"Err2",IF(ISERROR(SEARCH(".",B31,1))=FALSE,"Err3",IF(OR(B31="",AND(INT(B31)&gt;=1,INT(B31)&lt;=9999))=FALSE,"Err4",""))))</f>
        <v/>
      </c>
      <c r="J31" s="90" t="str">
        <f t="shared" ref="J31:J42" si="5">IF(ISERROR(SEARCH("%",C31,1))=FALSE,"Err1",IF(OR(C31="",ISNUMBER(INT(C31)))=FALSE,"Err2",IF(ISERROR(SEARCH(".",C31,1))=FALSE,"Err3",IF(OR(C31="",AND(INT(C31)&gt;=0,INT(C31)&lt;=100))=FALSE,"Err5",""))))</f>
        <v/>
      </c>
      <c r="K31" s="90" t="str">
        <f t="shared" ref="K31:K42" si="6">IF(ISERROR(SEARCH("%",D31,1))=FALSE,"Err1",IF(OR(D31="",ISNUMBER(INT(D31)))=FALSE,"Err2",IF(ISERROR(SEARCH(".",D31,1))=FALSE,"Err3",IF(OR(D31="",AND(INT(D31)&gt;=1,INT(D31)&lt;=9999))=FALSE,"Err4",""))))</f>
        <v/>
      </c>
      <c r="L31" s="90" t="str">
        <f t="shared" ref="L31:L42" si="7">IF(ISERROR(SEARCH("%",E31,1))=FALSE,"Err1",IF(OR(E31="",ISNUMBER(INT(E31)))=FALSE,"Err2",IF(ISERROR(SEARCH(".",E31,1))=FALSE,"Err3",IF(OR(E31="",AND(INT(E31)&gt;=0,INT(E31)&lt;=100))=FALSE,"Err5",""))))</f>
        <v/>
      </c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A32" s="87" t="s">
        <v>104</v>
      </c>
      <c r="B32" s="108"/>
      <c r="C32" s="108"/>
      <c r="D32" s="108" t="s">
        <v>241</v>
      </c>
      <c r="E32" s="108"/>
      <c r="H32" s="89" t="s">
        <v>104</v>
      </c>
      <c r="I32" s="90" t="str">
        <f t="shared" si="4"/>
        <v/>
      </c>
      <c r="J32" s="90" t="str">
        <f t="shared" si="5"/>
        <v/>
      </c>
      <c r="K32" s="90" t="str">
        <f t="shared" si="6"/>
        <v/>
      </c>
      <c r="L32" s="90" t="str">
        <f t="shared" si="7"/>
        <v/>
      </c>
    </row>
    <row r="33" spans="1:12" ht="15.6" x14ac:dyDescent="0.25">
      <c r="A33" s="93" t="s">
        <v>42</v>
      </c>
      <c r="B33" s="108" t="s">
        <v>316</v>
      </c>
      <c r="C33" s="108" t="s">
        <v>303</v>
      </c>
      <c r="D33" s="108" t="s">
        <v>295</v>
      </c>
      <c r="E33" s="108"/>
      <c r="H33" s="94" t="s">
        <v>42</v>
      </c>
      <c r="I33" s="90" t="str">
        <f>IF(ISERROR(SEARCH("%",B33,1))=FALSE,"Err1",IF(OR(B33="",ISNUMBER(INT(B33)))=FALSE,"Err2",IF(ISERROR(SEARCH(".",B33,1))=FALSE,"Err3",IF(OR(B33="",AND(INT(B33)&gt;=1,INT(B33)&lt;=9999))=FALSE,"Err4",IF(INT(B33)&lt;&gt;SUM(INT(B30)+INT(B31)+INT(B32)),"Err8","")))))</f>
        <v>Err8</v>
      </c>
      <c r="J33" s="90" t="str">
        <f t="shared" si="5"/>
        <v/>
      </c>
      <c r="K33" s="90" t="str">
        <f>IF(ISERROR(SEARCH("%",D33,1))=FALSE,"Err1",IF(OR(D33="",ISNUMBER(INT(D33)))=FALSE,"Err2",IF(ISERROR(SEARCH(".",D33,1))=FALSE,"Err3",IF(OR(D33="",AND(INT(D33)&gt;=1,INT(D33)&lt;=9999))=FALSE,"Err4",IF(D33&lt;&gt;SUM(D30,D31,D32),"Err8","")))))</f>
        <v>Err8</v>
      </c>
      <c r="L33" s="90" t="str">
        <f t="shared" si="7"/>
        <v/>
      </c>
    </row>
    <row r="34" spans="1:12" x14ac:dyDescent="0.25">
      <c r="A34" s="87" t="s">
        <v>105</v>
      </c>
      <c r="B34" s="108" t="s">
        <v>254</v>
      </c>
      <c r="C34" s="108" t="s">
        <v>260</v>
      </c>
      <c r="D34" s="108" t="s">
        <v>242</v>
      </c>
      <c r="E34" s="108"/>
      <c r="H34" s="89" t="s">
        <v>105</v>
      </c>
      <c r="I34" s="90" t="str">
        <f t="shared" si="4"/>
        <v/>
      </c>
      <c r="J34" s="90" t="str">
        <f t="shared" si="5"/>
        <v/>
      </c>
      <c r="K34" s="90" t="str">
        <f t="shared" si="6"/>
        <v/>
      </c>
      <c r="L34" s="90" t="str">
        <f t="shared" si="7"/>
        <v/>
      </c>
    </row>
    <row r="35" spans="1:12" x14ac:dyDescent="0.25">
      <c r="A35" s="87" t="s">
        <v>43</v>
      </c>
      <c r="B35" s="108" t="s">
        <v>242</v>
      </c>
      <c r="C35" s="108" t="s">
        <v>260</v>
      </c>
      <c r="D35" s="108" t="s">
        <v>253</v>
      </c>
      <c r="E35" s="108"/>
      <c r="H35" s="89" t="s">
        <v>43</v>
      </c>
      <c r="I35" s="90" t="str">
        <f t="shared" si="4"/>
        <v/>
      </c>
      <c r="J35" s="90" t="str">
        <f t="shared" si="5"/>
        <v/>
      </c>
      <c r="K35" s="90" t="str">
        <f t="shared" si="6"/>
        <v/>
      </c>
      <c r="L35" s="90" t="str">
        <f t="shared" si="7"/>
        <v/>
      </c>
    </row>
    <row r="36" spans="1:12" x14ac:dyDescent="0.25">
      <c r="A36" s="87" t="s">
        <v>106</v>
      </c>
      <c r="B36" s="108" t="s">
        <v>240</v>
      </c>
      <c r="C36" s="108" t="s">
        <v>259</v>
      </c>
      <c r="D36" s="108" t="s">
        <v>253</v>
      </c>
      <c r="E36" s="108"/>
      <c r="H36" s="89" t="s">
        <v>106</v>
      </c>
      <c r="I36" s="90" t="str">
        <f t="shared" si="4"/>
        <v/>
      </c>
      <c r="J36" s="90" t="str">
        <f t="shared" si="5"/>
        <v/>
      </c>
      <c r="K36" s="90" t="str">
        <f t="shared" si="6"/>
        <v/>
      </c>
      <c r="L36" s="90" t="str">
        <f t="shared" si="7"/>
        <v/>
      </c>
    </row>
    <row r="37" spans="1:12" ht="15.6" x14ac:dyDescent="0.25">
      <c r="A37" s="93" t="s">
        <v>44</v>
      </c>
      <c r="B37" s="108" t="s">
        <v>298</v>
      </c>
      <c r="C37" s="108" t="s">
        <v>312</v>
      </c>
      <c r="D37" s="108" t="s">
        <v>264</v>
      </c>
      <c r="E37" s="108"/>
      <c r="H37" s="94" t="s">
        <v>44</v>
      </c>
      <c r="I37" s="90" t="str">
        <f>IF(ISERROR(SEARCH("%",B37,1))=FALSE,"Err1",IF(OR(B37="",ISNUMBER(INT(B37)))=FALSE,"Err2",IF(ISERROR(SEARCH(".",B37,1))=FALSE,"Err3",IF(OR(B37="",AND(INT(B37)&gt;=1,INT(B37)&lt;=9999))=FALSE,"Err4",IF(INT(B37)&lt;&gt;SUM(INT(B34)+INT(B35)+INT(B36)),"Err9","")))))</f>
        <v/>
      </c>
      <c r="J37" s="90" t="str">
        <f t="shared" si="5"/>
        <v/>
      </c>
      <c r="K37" s="90" t="str">
        <f>IF(ISERROR(SEARCH("%",D37,1))=FALSE,"Err1",IF(OR(D37="",ISNUMBER(INT(D37)))=FALSE,"Err2",IF(ISERROR(SEARCH(".",D37,1))=FALSE,"Err3",IF(OR(D37="",AND(INT(D37)&gt;=1,INT(D37)&lt;=9999))=FALSE,"Err4",IF(INT(D37)&lt;&gt;SUM(INT(D34)+INT(D35)+INT(D36)),"Err9","")))))</f>
        <v/>
      </c>
      <c r="L37" s="90" t="str">
        <f t="shared" si="7"/>
        <v/>
      </c>
    </row>
    <row r="38" spans="1:12" x14ac:dyDescent="0.25">
      <c r="A38" s="87" t="s">
        <v>45</v>
      </c>
      <c r="B38" s="108" t="s">
        <v>246</v>
      </c>
      <c r="C38" s="108" t="s">
        <v>305</v>
      </c>
      <c r="D38" s="108" t="s">
        <v>239</v>
      </c>
      <c r="E38" s="108"/>
      <c r="H38" s="89" t="s">
        <v>45</v>
      </c>
      <c r="I38" s="90" t="str">
        <f t="shared" si="4"/>
        <v/>
      </c>
      <c r="J38" s="90" t="str">
        <f t="shared" si="5"/>
        <v/>
      </c>
      <c r="K38" s="90" t="str">
        <f t="shared" si="6"/>
        <v/>
      </c>
      <c r="L38" s="90" t="str">
        <f t="shared" si="7"/>
        <v/>
      </c>
    </row>
    <row r="39" spans="1:12" x14ac:dyDescent="0.25">
      <c r="A39" s="87" t="s">
        <v>46</v>
      </c>
      <c r="B39" s="108" t="s">
        <v>248</v>
      </c>
      <c r="C39" s="108" t="s">
        <v>260</v>
      </c>
      <c r="D39" s="108" t="s">
        <v>254</v>
      </c>
      <c r="E39" s="108"/>
      <c r="H39" s="89" t="s">
        <v>46</v>
      </c>
      <c r="I39" s="90" t="str">
        <f t="shared" si="4"/>
        <v/>
      </c>
      <c r="J39" s="90" t="str">
        <f t="shared" si="5"/>
        <v/>
      </c>
      <c r="K39" s="90" t="str">
        <f t="shared" si="6"/>
        <v/>
      </c>
      <c r="L39" s="90" t="str">
        <f t="shared" si="7"/>
        <v/>
      </c>
    </row>
    <row r="40" spans="1:12" x14ac:dyDescent="0.25">
      <c r="A40" s="87" t="s">
        <v>47</v>
      </c>
      <c r="B40" s="108" t="s">
        <v>265</v>
      </c>
      <c r="C40" s="108" t="s">
        <v>306</v>
      </c>
      <c r="D40" s="108" t="s">
        <v>296</v>
      </c>
      <c r="E40" s="108" t="s">
        <v>279</v>
      </c>
      <c r="H40" s="89" t="s">
        <v>47</v>
      </c>
      <c r="I40" s="90" t="str">
        <f t="shared" si="4"/>
        <v/>
      </c>
      <c r="J40" s="90" t="str">
        <f t="shared" si="5"/>
        <v/>
      </c>
      <c r="K40" s="90" t="str">
        <f t="shared" si="6"/>
        <v/>
      </c>
      <c r="L40" s="90" t="str">
        <f t="shared" si="7"/>
        <v/>
      </c>
    </row>
    <row r="41" spans="1:12" x14ac:dyDescent="0.25">
      <c r="A41" s="87" t="s">
        <v>48</v>
      </c>
      <c r="B41" s="108" t="s">
        <v>243</v>
      </c>
      <c r="C41" s="108" t="s">
        <v>260</v>
      </c>
      <c r="D41" s="108" t="s">
        <v>247</v>
      </c>
      <c r="E41" s="108"/>
      <c r="H41" s="89" t="s">
        <v>48</v>
      </c>
      <c r="I41" s="90" t="str">
        <f t="shared" si="4"/>
        <v/>
      </c>
      <c r="J41" s="90" t="str">
        <f t="shared" si="5"/>
        <v/>
      </c>
      <c r="K41" s="90" t="str">
        <f t="shared" si="6"/>
        <v/>
      </c>
      <c r="L41" s="90" t="str">
        <f t="shared" si="7"/>
        <v/>
      </c>
    </row>
    <row r="42" spans="1:12" x14ac:dyDescent="0.25">
      <c r="A42" s="87" t="s">
        <v>49</v>
      </c>
      <c r="B42" s="108" t="s">
        <v>299</v>
      </c>
      <c r="C42" s="108" t="s">
        <v>280</v>
      </c>
      <c r="D42" s="108" t="s">
        <v>243</v>
      </c>
      <c r="E42" s="108"/>
      <c r="H42" s="89" t="s">
        <v>49</v>
      </c>
      <c r="I42" s="90" t="str">
        <f t="shared" si="4"/>
        <v/>
      </c>
      <c r="J42" s="90" t="str">
        <f t="shared" si="5"/>
        <v/>
      </c>
      <c r="K42" s="90" t="str">
        <f t="shared" si="6"/>
        <v/>
      </c>
      <c r="L42" s="90" t="str">
        <f t="shared" si="7"/>
        <v/>
      </c>
    </row>
    <row r="43" spans="1:12" x14ac:dyDescent="0.25">
      <c r="A43" s="87"/>
      <c r="B43" s="110"/>
      <c r="C43" s="110"/>
      <c r="D43" s="110"/>
      <c r="E43" s="110"/>
      <c r="H43" s="89"/>
      <c r="I43" s="96"/>
      <c r="J43" s="78"/>
      <c r="K43" s="78"/>
      <c r="L43" s="78"/>
    </row>
    <row r="44" spans="1:12" ht="15.6" x14ac:dyDescent="0.25">
      <c r="A44" s="111" t="s">
        <v>50</v>
      </c>
      <c r="B44" s="125" t="s">
        <v>300</v>
      </c>
      <c r="C44" s="125" t="s">
        <v>303</v>
      </c>
      <c r="D44" s="125" t="s">
        <v>297</v>
      </c>
      <c r="E44" s="125" t="s">
        <v>280</v>
      </c>
      <c r="H44" s="112" t="s">
        <v>50</v>
      </c>
      <c r="I44" s="90" t="str">
        <f>IF(ISERROR(SEARCH("%",B44,1))=FALSE,"Err1",IF(OR(B44="",ISNUMBER(INT(B44)))=FALSE,"Err2",IF(ISERROR(SEARCH(".",B44,1))=FALSE,"Err3",IF(OR(B44="",AND(INT(B44)&gt;=1,INT(B44)&lt;=9999))=FALSE,"Err4",IF(B44="","Err6","")))))</f>
        <v/>
      </c>
      <c r="J44" s="90" t="str">
        <f>IF(ISERROR(SEARCH("%",C44,1))=FALSE,"Err1",IF(OR(C44="",ISNUMBER(INT(C44)))=FALSE,"Err2",IF(ISERROR(SEARCH(".",C44,1))=FALSE,"Err3",IF(OR(C44="",AND(INT(C44)&gt;=0,INT(C44)&lt;=100))=FALSE,"Err5",IF(C44="","Err6","")))))</f>
        <v/>
      </c>
      <c r="K44" s="90" t="str">
        <f>IF(ISERROR(SEARCH("%",D44,1))=FALSE,"Err1",IF(OR(D44="",ISNUMBER(INT(D44)))=FALSE,"Err2",IF(ISERROR(SEARCH(".",D44,1))=FALSE,"Err3",IF(OR(D44="",AND(INT(D44)&gt;=1,INT(D44)&lt;=9999))=FALSE,"Err4",IF(D44="","Err6","")))))</f>
        <v/>
      </c>
      <c r="L44" s="90" t="str">
        <f>IF(ISERROR(SEARCH("%",E44,1))=FALSE,"Err1",IF(OR(E44="",ISNUMBER(INT(E44)))=FALSE,"Err2",IF(ISERROR(SEARCH(".",E44,1))=FALSE,"Err3",IF(OR(E44="",AND(INT(E44)&gt;=0,INT(E44)&lt;=100))=FALSE,"Err5",IF(E44="","Err6",IF(E44&lt;&gt;'LEA2'!C15,"Err7",""))))))</f>
        <v/>
      </c>
    </row>
    <row r="45" spans="1:12" ht="15.6" x14ac:dyDescent="0.25">
      <c r="A45" s="113"/>
      <c r="B45" s="99"/>
      <c r="C45" s="100"/>
      <c r="D45" s="100"/>
      <c r="E45" s="101"/>
      <c r="H45" s="114"/>
      <c r="I45" s="81"/>
      <c r="J45" s="82"/>
      <c r="K45" s="82"/>
      <c r="L45" s="83"/>
    </row>
    <row r="46" spans="1:12" ht="15.6" x14ac:dyDescent="0.3">
      <c r="A46" s="115" t="s">
        <v>60</v>
      </c>
      <c r="B46" s="116"/>
      <c r="C46" s="103"/>
      <c r="D46" s="103"/>
      <c r="E46" s="104"/>
      <c r="H46" s="117" t="s">
        <v>60</v>
      </c>
      <c r="I46" s="118"/>
      <c r="J46" s="85"/>
      <c r="K46" s="85"/>
      <c r="L46" s="86"/>
    </row>
    <row r="47" spans="1:12" x14ac:dyDescent="0.25">
      <c r="A47" s="119" t="s">
        <v>61</v>
      </c>
      <c r="B47" s="108"/>
      <c r="C47" s="108"/>
      <c r="D47" s="108" t="s">
        <v>293</v>
      </c>
      <c r="E47" s="108"/>
      <c r="H47" s="120" t="s">
        <v>61</v>
      </c>
      <c r="I47" s="90" t="str">
        <f>IF(ISERROR(SEARCH("%",B47,1))=FALSE,"Err1",IF(OR(B47="",ISNUMBER(INT(B47)))=FALSE,"Err2",IF(ISERROR(SEARCH(".",B47,1))=FALSE,"Err3",IF(OR(B47="",AND(INT(B47)&gt;=1,INT(B47)&lt;=9999))=FALSE,"Err4",""))))</f>
        <v/>
      </c>
      <c r="J47" s="90" t="str">
        <f>IF(ISERROR(SEARCH("%",C47,1))=FALSE,"Err1",IF(OR(C47="",ISNUMBER(INT(C47)))=FALSE,"Err2",IF(ISERROR(SEARCH(".",C47,1))=FALSE,"Err3",IF(OR(C47="",AND(INT(C47)&gt;=0,INT(C47)&lt;=100))=FALSE,"Err5",""))))</f>
        <v/>
      </c>
      <c r="K47" s="90" t="str">
        <f>IF(ISERROR(SEARCH("%",D47,1))=FALSE,"Err1",IF(OR(D47="",ISNUMBER(INT(D47)))=FALSE,"Err2",IF(ISERROR(SEARCH(".",D47,1))=FALSE,"Err3",IF(OR(D47="",AND(INT(D47)&gt;=1,INT(D47)&lt;=9999))=FALSE,"Err4",""))))</f>
        <v/>
      </c>
      <c r="L47" s="90" t="str">
        <f>IF(ISERROR(SEARCH("%",E47,1))=FALSE,"Err1",IF(OR(E47="",ISNUMBER(INT(E47)))=FALSE,"Err2",IF(ISERROR(SEARCH(".",E47,1))=FALSE,"Err3",IF(OR(E47="",AND(INT(E47)&gt;=0,INT(E47)&lt;=100))=FALSE,"Err5",""))))</f>
        <v/>
      </c>
    </row>
    <row r="48" spans="1:12" x14ac:dyDescent="0.25">
      <c r="A48" s="77" t="s">
        <v>40</v>
      </c>
      <c r="B48" s="108"/>
      <c r="C48" s="108"/>
      <c r="D48" s="108" t="s">
        <v>294</v>
      </c>
      <c r="E48" s="108"/>
      <c r="H48" s="78" t="s">
        <v>40</v>
      </c>
      <c r="I48" s="90" t="str">
        <f t="shared" ref="I48:I59" si="8">IF(ISERROR(SEARCH("%",B48,1))=FALSE,"Err1",IF(OR(B48="",ISNUMBER(INT(B48)))=FALSE,"Err2",IF(ISERROR(SEARCH(".",B48,1))=FALSE,"Err3",IF(OR(B48="",AND(INT(B48)&gt;=1,INT(B48)&lt;=9999))=FALSE,"Err4",""))))</f>
        <v/>
      </c>
      <c r="J48" s="90" t="str">
        <f t="shared" ref="J48:J59" si="9">IF(ISERROR(SEARCH("%",C48,1))=FALSE,"Err1",IF(OR(C48="",ISNUMBER(INT(C48)))=FALSE,"Err2",IF(ISERROR(SEARCH(".",C48,1))=FALSE,"Err3",IF(OR(C48="",AND(INT(C48)&gt;=0,INT(C48)&lt;=100))=FALSE,"Err5",""))))</f>
        <v/>
      </c>
      <c r="K48" s="90" t="str">
        <f t="shared" ref="K48:K59" si="10">IF(ISERROR(SEARCH("%",D48,1))=FALSE,"Err1",IF(OR(D48="",ISNUMBER(INT(D48)))=FALSE,"Err2",IF(ISERROR(SEARCH(".",D48,1))=FALSE,"Err3",IF(OR(D48="",AND(INT(D48)&gt;=1,INT(D48)&lt;=9999))=FALSE,"Err4",""))))</f>
        <v/>
      </c>
      <c r="L48" s="90" t="str">
        <f t="shared" ref="L48:L59" si="11">IF(ISERROR(SEARCH("%",E48,1))=FALSE,"Err1",IF(OR(E48="",ISNUMBER(INT(E48)))=FALSE,"Err2",IF(ISERROR(SEARCH(".",E48,1))=FALSE,"Err3",IF(OR(E48="",AND(INT(E48)&gt;=0,INT(E48)&lt;=100))=FALSE,"Err5",""))))</f>
        <v/>
      </c>
    </row>
    <row r="49" spans="1:12" x14ac:dyDescent="0.25">
      <c r="A49" s="77" t="s">
        <v>41</v>
      </c>
      <c r="B49" s="108"/>
      <c r="C49" s="108"/>
      <c r="D49" s="108" t="s">
        <v>241</v>
      </c>
      <c r="E49" s="108"/>
      <c r="H49" s="78" t="s">
        <v>41</v>
      </c>
      <c r="I49" s="90" t="str">
        <f t="shared" si="8"/>
        <v/>
      </c>
      <c r="J49" s="90" t="str">
        <f t="shared" si="9"/>
        <v/>
      </c>
      <c r="K49" s="90" t="str">
        <f t="shared" si="10"/>
        <v/>
      </c>
      <c r="L49" s="90" t="str">
        <f t="shared" si="11"/>
        <v/>
      </c>
    </row>
    <row r="50" spans="1:12" ht="15.6" x14ac:dyDescent="0.3">
      <c r="A50" s="121" t="s">
        <v>62</v>
      </c>
      <c r="B50" s="108" t="s">
        <v>316</v>
      </c>
      <c r="C50" s="108" t="s">
        <v>304</v>
      </c>
      <c r="D50" s="108" t="s">
        <v>295</v>
      </c>
      <c r="E50" s="108"/>
      <c r="H50" s="122" t="s">
        <v>62</v>
      </c>
      <c r="I50" s="90" t="str">
        <f>IF(ISERROR(SEARCH("%",B50,1))=FALSE,"Err1",IF(OR(B50="",ISNUMBER(INT(B50)))=FALSE,"Err2",IF(ISERROR(SEARCH(".",B50,1))=FALSE,"Err3",IF(OR(B50="",AND(INT(B50)&gt;=1,INT(B50)&lt;=9999))=FALSE,"Err4",IF(INT(B50)&lt;&gt;SUM(INT(B47)+INT(B48)+INT(B49)),"Err8","")))))</f>
        <v>Err8</v>
      </c>
      <c r="J50" s="90" t="str">
        <f t="shared" si="9"/>
        <v/>
      </c>
      <c r="K50" s="90" t="str">
        <f>IF(ISERROR(SEARCH("%",D50,1))=FALSE,"Err1",IF(OR(D50="",ISNUMBER(INT(D50)))=FALSE,"Err2",IF(ISERROR(SEARCH(".",D50,1))=FALSE,"Err3",IF(OR(D50="",AND(INT(D50)&gt;=1,INT(D50)&lt;=9999))=FALSE,"Err4",IF(INT(D50)&lt;&gt;SUM(INT(D47)+INT(D48)+INT(D49)),"Err8","")))))</f>
        <v/>
      </c>
      <c r="L50" s="90" t="str">
        <f t="shared" si="11"/>
        <v/>
      </c>
    </row>
    <row r="51" spans="1:12" x14ac:dyDescent="0.25">
      <c r="A51" s="77" t="s">
        <v>63</v>
      </c>
      <c r="B51" s="108" t="s">
        <v>254</v>
      </c>
      <c r="C51" s="108" t="s">
        <v>307</v>
      </c>
      <c r="D51" s="108" t="s">
        <v>242</v>
      </c>
      <c r="E51" s="108"/>
      <c r="H51" s="78" t="s">
        <v>63</v>
      </c>
      <c r="I51" s="90" t="str">
        <f t="shared" si="8"/>
        <v/>
      </c>
      <c r="J51" s="90" t="str">
        <f t="shared" si="9"/>
        <v/>
      </c>
      <c r="K51" s="90" t="str">
        <f t="shared" si="10"/>
        <v/>
      </c>
      <c r="L51" s="90" t="str">
        <f t="shared" si="11"/>
        <v/>
      </c>
    </row>
    <row r="52" spans="1:12" x14ac:dyDescent="0.25">
      <c r="A52" s="77" t="s">
        <v>64</v>
      </c>
      <c r="B52" s="108" t="s">
        <v>242</v>
      </c>
      <c r="C52" s="108" t="s">
        <v>308</v>
      </c>
      <c r="D52" s="108" t="s">
        <v>253</v>
      </c>
      <c r="E52" s="108"/>
      <c r="H52" s="78" t="s">
        <v>64</v>
      </c>
      <c r="I52" s="90" t="str">
        <f t="shared" si="8"/>
        <v/>
      </c>
      <c r="J52" s="90" t="str">
        <f t="shared" si="9"/>
        <v/>
      </c>
      <c r="K52" s="90" t="str">
        <f t="shared" si="10"/>
        <v/>
      </c>
      <c r="L52" s="90" t="str">
        <f t="shared" si="11"/>
        <v/>
      </c>
    </row>
    <row r="53" spans="1:12" x14ac:dyDescent="0.25">
      <c r="A53" s="77" t="s">
        <v>65</v>
      </c>
      <c r="B53" s="108" t="s">
        <v>240</v>
      </c>
      <c r="C53" s="108" t="s">
        <v>259</v>
      </c>
      <c r="D53" s="108" t="s">
        <v>253</v>
      </c>
      <c r="E53" s="108"/>
      <c r="H53" s="78" t="s">
        <v>65</v>
      </c>
      <c r="I53" s="90" t="str">
        <f t="shared" si="8"/>
        <v/>
      </c>
      <c r="J53" s="90" t="str">
        <f t="shared" si="9"/>
        <v/>
      </c>
      <c r="K53" s="90" t="str">
        <f t="shared" si="10"/>
        <v/>
      </c>
      <c r="L53" s="90" t="str">
        <f t="shared" si="11"/>
        <v/>
      </c>
    </row>
    <row r="54" spans="1:12" ht="15.6" x14ac:dyDescent="0.3">
      <c r="A54" s="121" t="s">
        <v>66</v>
      </c>
      <c r="B54" s="108" t="s">
        <v>298</v>
      </c>
      <c r="C54" s="108" t="s">
        <v>308</v>
      </c>
      <c r="D54" s="108" t="s">
        <v>264</v>
      </c>
      <c r="E54" s="108"/>
      <c r="H54" s="122" t="s">
        <v>66</v>
      </c>
      <c r="I54" s="90" t="str">
        <f>IF(ISERROR(SEARCH("%",B54,1))=FALSE,"Err1",IF(OR(B54="",ISNUMBER(INT(B54)))=FALSE,"Err2",IF(ISERROR(SEARCH(".",B54,1))=FALSE,"Err3",IF(OR(B54="",AND(INT(B54)&gt;=1,INT(B54)&lt;=9999))=FALSE,"Err4",IF(INT(B54)&lt;&gt;SUM(INT(B51)+INT(B52)+INT(B53)),"Err9","")))))</f>
        <v/>
      </c>
      <c r="J54" s="90" t="str">
        <f t="shared" si="9"/>
        <v/>
      </c>
      <c r="K54" s="90" t="str">
        <f>IF(ISERROR(SEARCH("%",D54,1))=FALSE,"Err1",IF(OR(D54="",ISNUMBER(INT(D54)))=FALSE,"Err2",IF(ISERROR(SEARCH(".",D54,1))=FALSE,"Err3",IF(OR(D54="",AND(INT(D54)&gt;=1,INT(D54)&lt;=9999))=FALSE,"Err4",IF(INT(D54)&lt;&gt;SUM(INT(D51)+INT(D52)+INT(D53)),"Err9","")))))</f>
        <v/>
      </c>
      <c r="L54" s="90" t="str">
        <f t="shared" si="11"/>
        <v/>
      </c>
    </row>
    <row r="55" spans="1:12" x14ac:dyDescent="0.25">
      <c r="A55" s="77" t="s">
        <v>45</v>
      </c>
      <c r="B55" s="108" t="s">
        <v>246</v>
      </c>
      <c r="C55" s="108" t="s">
        <v>305</v>
      </c>
      <c r="D55" s="108" t="s">
        <v>239</v>
      </c>
      <c r="E55" s="108"/>
      <c r="H55" s="78" t="s">
        <v>45</v>
      </c>
      <c r="I55" s="90" t="str">
        <f t="shared" si="8"/>
        <v/>
      </c>
      <c r="J55" s="90" t="str">
        <f t="shared" si="9"/>
        <v/>
      </c>
      <c r="K55" s="90" t="str">
        <f t="shared" si="10"/>
        <v/>
      </c>
      <c r="L55" s="90" t="str">
        <f t="shared" si="11"/>
        <v/>
      </c>
    </row>
    <row r="56" spans="1:12" x14ac:dyDescent="0.25">
      <c r="A56" s="77" t="s">
        <v>46</v>
      </c>
      <c r="B56" s="108" t="s">
        <v>248</v>
      </c>
      <c r="C56" s="108" t="s">
        <v>260</v>
      </c>
      <c r="D56" s="108" t="s">
        <v>254</v>
      </c>
      <c r="E56" s="108"/>
      <c r="H56" s="78" t="s">
        <v>46</v>
      </c>
      <c r="I56" s="90" t="str">
        <f t="shared" si="8"/>
        <v/>
      </c>
      <c r="J56" s="90" t="str">
        <f t="shared" si="9"/>
        <v/>
      </c>
      <c r="K56" s="90" t="str">
        <f t="shared" si="10"/>
        <v/>
      </c>
      <c r="L56" s="90" t="str">
        <f t="shared" si="11"/>
        <v/>
      </c>
    </row>
    <row r="57" spans="1:12" x14ac:dyDescent="0.25">
      <c r="A57" s="77" t="s">
        <v>47</v>
      </c>
      <c r="B57" s="108" t="s">
        <v>265</v>
      </c>
      <c r="C57" s="108" t="s">
        <v>281</v>
      </c>
      <c r="D57" s="108" t="s">
        <v>296</v>
      </c>
      <c r="E57" s="108" t="s">
        <v>250</v>
      </c>
      <c r="H57" s="78" t="s">
        <v>47</v>
      </c>
      <c r="I57" s="90" t="str">
        <f t="shared" si="8"/>
        <v/>
      </c>
      <c r="J57" s="90" t="str">
        <f t="shared" si="9"/>
        <v/>
      </c>
      <c r="K57" s="90" t="str">
        <f t="shared" si="10"/>
        <v/>
      </c>
      <c r="L57" s="90" t="str">
        <f t="shared" si="11"/>
        <v/>
      </c>
    </row>
    <row r="58" spans="1:12" x14ac:dyDescent="0.25">
      <c r="A58" s="77" t="s">
        <v>48</v>
      </c>
      <c r="B58" s="108" t="s">
        <v>243</v>
      </c>
      <c r="C58" s="108" t="s">
        <v>250</v>
      </c>
      <c r="D58" s="108" t="s">
        <v>247</v>
      </c>
      <c r="E58" s="108"/>
      <c r="H58" s="78" t="s">
        <v>48</v>
      </c>
      <c r="I58" s="90" t="str">
        <f t="shared" si="8"/>
        <v/>
      </c>
      <c r="J58" s="90" t="str">
        <f t="shared" si="9"/>
        <v/>
      </c>
      <c r="K58" s="90" t="str">
        <f t="shared" si="10"/>
        <v/>
      </c>
      <c r="L58" s="90" t="str">
        <f t="shared" si="11"/>
        <v/>
      </c>
    </row>
    <row r="59" spans="1:12" x14ac:dyDescent="0.25">
      <c r="A59" s="77" t="s">
        <v>49</v>
      </c>
      <c r="B59" s="108" t="s">
        <v>299</v>
      </c>
      <c r="C59" s="108" t="s">
        <v>309</v>
      </c>
      <c r="D59" s="108" t="s">
        <v>243</v>
      </c>
      <c r="E59" s="108"/>
      <c r="H59" s="78" t="s">
        <v>49</v>
      </c>
      <c r="I59" s="90" t="str">
        <f t="shared" si="8"/>
        <v/>
      </c>
      <c r="J59" s="90" t="str">
        <f t="shared" si="9"/>
        <v/>
      </c>
      <c r="K59" s="90" t="str">
        <f t="shared" si="10"/>
        <v/>
      </c>
      <c r="L59" s="90" t="str">
        <f t="shared" si="11"/>
        <v/>
      </c>
    </row>
    <row r="60" spans="1:12" x14ac:dyDescent="0.25">
      <c r="A60" s="77"/>
      <c r="B60" s="110"/>
      <c r="C60" s="110"/>
      <c r="D60" s="110"/>
      <c r="E60" s="110"/>
      <c r="H60" s="78"/>
      <c r="I60" s="78"/>
      <c r="J60" s="78"/>
      <c r="K60" s="78"/>
      <c r="L60" s="78"/>
    </row>
    <row r="61" spans="1:12" ht="15.6" x14ac:dyDescent="0.3">
      <c r="A61" s="123" t="s">
        <v>50</v>
      </c>
      <c r="B61" s="125" t="s">
        <v>300</v>
      </c>
      <c r="C61" s="125" t="s">
        <v>304</v>
      </c>
      <c r="D61" s="125" t="s">
        <v>297</v>
      </c>
      <c r="E61" s="125" t="s">
        <v>263</v>
      </c>
      <c r="H61" s="124" t="s">
        <v>50</v>
      </c>
      <c r="I61" s="90" t="str">
        <f>IF(ISERROR(SEARCH("%",B61,1))=FALSE,"Err1",IF(OR(B61="",ISNUMBER(INT(B61)))=FALSE,"Err2",IF(ISERROR(SEARCH(".",B61,1))=FALSE,"Err3",IF(OR(B61="",AND(INT(B61)&gt;=1,INT(B61)&lt;=9999))=FALSE,"Err4",IF(B61="","Err6","")))))</f>
        <v/>
      </c>
      <c r="J61" s="90" t="str">
        <f>IF(ISERROR(SEARCH("%",C61,1))=FALSE,"Err1",IF(OR(C61="",ISNUMBER(INT(C61)))=FALSE,"Err2",IF(ISERROR(SEARCH(".",C61,1))=FALSE,"Err3",IF(OR(C61="",AND(INT(C61)&gt;=0,INT(C61)&lt;=100))=FALSE,"Err5",IF(C61="","Err6","")))))</f>
        <v/>
      </c>
      <c r="K61" s="90" t="str">
        <f>IF(ISERROR(SEARCH("%",D61,1))=FALSE,"Err1",IF(OR(D61="",ISNUMBER(INT(D61)))=FALSE,"Err2",IF(ISERROR(SEARCH(".",D61,1))=FALSE,"Err3",IF(OR(D61="",AND(INT(D61)&gt;=1,INT(D61)&lt;=9999))=FALSE,"Err4",IF(D61="","Err6","")))))</f>
        <v/>
      </c>
      <c r="L61" s="90" t="str">
        <f>IF(ISERROR(SEARCH("%",E61,1))=FALSE,"Err1",IF(OR(E61="",ISNUMBER(INT(E61)))=FALSE,"Err2",IF(ISERROR(SEARCH(".",E61,1))=FALSE,"Err3",IF(OR(E61="",AND(INT(E61)&gt;=0,INT(E61)&lt;=100))=FALSE,"Err5",IF(E61="","Err6",IF(E61&lt;&gt;'LEA2'!C17,"Err7",""))))))</f>
        <v/>
      </c>
    </row>
    <row r="63" spans="1:12" x14ac:dyDescent="0.25">
      <c r="A63" s="107" t="s">
        <v>53</v>
      </c>
    </row>
  </sheetData>
  <sheetProtection password="E48C" sheet="1" objects="1" scenarios="1"/>
  <mergeCells count="8">
    <mergeCell ref="A11:A12"/>
    <mergeCell ref="A28:A29"/>
    <mergeCell ref="I9:J9"/>
    <mergeCell ref="K9:L9"/>
    <mergeCell ref="H11:H12"/>
    <mergeCell ref="H28:H29"/>
    <mergeCell ref="B9:C9"/>
    <mergeCell ref="D9:E9"/>
  </mergeCells>
  <pageMargins left="0.75" right="0.75" top="0.33" bottom="0.68" header="0.17" footer="0.5"/>
  <pageSetup paperSize="9" scale="72" fitToWidth="3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W64"/>
  <sheetViews>
    <sheetView showGridLines="0" topLeftCell="H41" zoomScale="75" workbookViewId="0">
      <selection activeCell="D31" sqref="D31"/>
    </sheetView>
  </sheetViews>
  <sheetFormatPr defaultColWidth="9.109375" defaultRowHeight="15" x14ac:dyDescent="0.25"/>
  <cols>
    <col min="1" max="1" width="38.44140625" style="1" customWidth="1"/>
    <col min="2" max="5" width="15.44140625" style="1" customWidth="1"/>
    <col min="6" max="7" width="9.109375" style="1"/>
    <col min="8" max="8" width="36.109375" style="1" customWidth="1"/>
    <col min="9" max="12" width="17.88671875" style="1" customWidth="1"/>
    <col min="13" max="14" width="9.109375" style="1"/>
    <col min="15" max="15" width="85.33203125" style="1" bestFit="1" customWidth="1"/>
    <col min="16" max="16384" width="9.109375" style="1"/>
  </cols>
  <sheetData>
    <row r="1" spans="1:23" ht="15.6" x14ac:dyDescent="0.3">
      <c r="A1" s="74" t="s">
        <v>187</v>
      </c>
    </row>
    <row r="2" spans="1:23" ht="15.6" x14ac:dyDescent="0.3">
      <c r="A2" s="74" t="s">
        <v>188</v>
      </c>
    </row>
    <row r="4" spans="1:23" ht="15.6" x14ac:dyDescent="0.3">
      <c r="A4" s="74" t="s">
        <v>54</v>
      </c>
      <c r="H4" s="75" t="s">
        <v>29</v>
      </c>
      <c r="I4" s="76"/>
      <c r="J4" s="76"/>
      <c r="K4" s="76"/>
      <c r="L4" s="76"/>
    </row>
    <row r="5" spans="1:23" x14ac:dyDescent="0.25">
      <c r="H5" s="76"/>
      <c r="I5" s="76"/>
      <c r="J5" s="76"/>
      <c r="K5" s="76"/>
      <c r="L5" s="76"/>
    </row>
    <row r="6" spans="1:23" x14ac:dyDescent="0.25">
      <c r="H6" s="76"/>
      <c r="I6" s="76"/>
      <c r="J6" s="76"/>
      <c r="K6" s="76"/>
      <c r="L6" s="76"/>
    </row>
    <row r="7" spans="1:23" ht="15.6" x14ac:dyDescent="0.3">
      <c r="A7" s="74" t="s">
        <v>107</v>
      </c>
      <c r="H7" s="75" t="s">
        <v>107</v>
      </c>
      <c r="I7" s="76"/>
      <c r="J7" s="76"/>
      <c r="K7" s="76"/>
      <c r="L7" s="76"/>
    </row>
    <row r="8" spans="1:23" x14ac:dyDescent="0.25">
      <c r="H8" s="76"/>
      <c r="I8" s="76"/>
      <c r="J8" s="76"/>
      <c r="K8" s="76"/>
      <c r="L8" s="76"/>
    </row>
    <row r="9" spans="1:23" x14ac:dyDescent="0.25">
      <c r="A9" s="77"/>
      <c r="B9" s="189" t="s">
        <v>1</v>
      </c>
      <c r="C9" s="189"/>
      <c r="D9" s="189" t="s">
        <v>33</v>
      </c>
      <c r="E9" s="189"/>
      <c r="H9" s="78"/>
      <c r="I9" s="185" t="s">
        <v>1</v>
      </c>
      <c r="J9" s="185"/>
      <c r="K9" s="185" t="s">
        <v>33</v>
      </c>
      <c r="L9" s="185"/>
    </row>
    <row r="10" spans="1:23" ht="61.5" customHeight="1" x14ac:dyDescent="0.25">
      <c r="A10" s="77"/>
      <c r="B10" s="79" t="s">
        <v>34</v>
      </c>
      <c r="C10" s="79" t="s">
        <v>67</v>
      </c>
      <c r="D10" s="79" t="s">
        <v>36</v>
      </c>
      <c r="E10" s="79" t="s">
        <v>68</v>
      </c>
      <c r="H10" s="78"/>
      <c r="I10" s="80" t="s">
        <v>34</v>
      </c>
      <c r="J10" s="80" t="s">
        <v>67</v>
      </c>
      <c r="K10" s="80" t="s">
        <v>36</v>
      </c>
      <c r="L10" s="80" t="s">
        <v>68</v>
      </c>
      <c r="P10" s="2"/>
      <c r="Q10" s="2"/>
      <c r="R10" s="2"/>
      <c r="S10" s="2"/>
      <c r="T10" s="2"/>
      <c r="U10" s="2"/>
      <c r="V10" s="2"/>
      <c r="W10" s="2"/>
    </row>
    <row r="11" spans="1:23" x14ac:dyDescent="0.25">
      <c r="A11" s="190" t="s">
        <v>69</v>
      </c>
      <c r="B11" s="81"/>
      <c r="C11" s="82"/>
      <c r="D11" s="82"/>
      <c r="E11" s="83"/>
      <c r="H11" s="186" t="s">
        <v>69</v>
      </c>
      <c r="I11" s="81"/>
      <c r="J11" s="82"/>
      <c r="K11" s="82"/>
      <c r="L11" s="83"/>
      <c r="P11" s="2"/>
      <c r="Q11" s="2"/>
      <c r="R11" s="2"/>
      <c r="S11" s="2"/>
      <c r="T11" s="2"/>
      <c r="U11" s="2"/>
      <c r="V11" s="2"/>
      <c r="W11" s="2"/>
    </row>
    <row r="12" spans="1:23" x14ac:dyDescent="0.25">
      <c r="A12" s="191"/>
      <c r="B12" s="84"/>
      <c r="C12" s="85"/>
      <c r="D12" s="85"/>
      <c r="E12" s="86"/>
      <c r="H12" s="187"/>
      <c r="I12" s="84"/>
      <c r="J12" s="85"/>
      <c r="K12" s="85"/>
      <c r="L12" s="86"/>
      <c r="P12" s="2"/>
      <c r="Q12" s="2"/>
      <c r="R12" s="2"/>
      <c r="S12" s="2"/>
      <c r="T12" s="2"/>
      <c r="U12" s="2"/>
      <c r="V12" s="2"/>
      <c r="W12" s="2"/>
    </row>
    <row r="13" spans="1:23" ht="15.6" x14ac:dyDescent="0.25">
      <c r="A13" s="87" t="s">
        <v>39</v>
      </c>
      <c r="B13" s="108"/>
      <c r="C13" s="108"/>
      <c r="D13" s="108" t="s">
        <v>315</v>
      </c>
      <c r="E13" s="108"/>
      <c r="H13" s="89" t="s">
        <v>39</v>
      </c>
      <c r="I13" s="90" t="str">
        <f>IF(ISERROR(SEARCH("%",B13,1))=FALSE,"Err1",IF(OR(B13="",ISNUMBER(INT(B13)))=FALSE,"Err2",IF(ISERROR(SEARCH(".",B13,1))=FALSE,"Err3",IF(OR(B13="",AND(INT(B13)&gt;=1,INT(B13)&lt;=9999))=FALSE,"Err4",""))))</f>
        <v/>
      </c>
      <c r="J13" s="90" t="str">
        <f t="shared" ref="J13:J25" si="0">IF(ISERROR(SEARCH("%",C13,1))=FALSE,"Err1",IF(OR(C13="",ISNUMBER(INT(C13)))=FALSE,"Err2",IF(ISERROR(SEARCH(".",C13,1))=FALSE,"Err3",IF(OR(C13="",AND(INT(C13)&gt;=0,INT(C13)&lt;=100))=FALSE,"Err5",""))))</f>
        <v/>
      </c>
      <c r="K13" s="90" t="str">
        <f>IF(ISERROR(SEARCH("%",D13,1))=FALSE,"Err1",IF(OR(D13="",ISNUMBER(INT(D13)))=FALSE,"Err2",IF(ISERROR(SEARCH(".",D13,1))=FALSE,"Err3",IF(OR(D13="",AND(INT(D13)&gt;=1,INT(D13)&lt;=9999))=FALSE,"Err4",""))))</f>
        <v/>
      </c>
      <c r="L13" s="90" t="str">
        <f>IF(ISERROR(SEARCH("%",E13,1))=FALSE,"Err1",IF(OR(E13="",ISNUMBER(INT(E13)))=FALSE,"Err2",IF(ISERROR(SEARCH(".",E13,1))=FALSE,"Err3",IF(OR(E13="",AND(INT(E13)&gt;=0,INT(E13)&lt;=100))=FALSE,"Err5",""))))</f>
        <v/>
      </c>
      <c r="N13" s="91" t="s">
        <v>128</v>
      </c>
      <c r="O13" s="92"/>
      <c r="P13" s="2"/>
      <c r="Q13" s="2"/>
      <c r="R13" s="2"/>
      <c r="S13" s="2"/>
      <c r="T13" s="2"/>
      <c r="U13" s="2"/>
      <c r="V13" s="2"/>
      <c r="W13" s="2"/>
    </row>
    <row r="14" spans="1:23" x14ac:dyDescent="0.25">
      <c r="A14" s="87" t="s">
        <v>52</v>
      </c>
      <c r="B14" s="108"/>
      <c r="C14" s="108"/>
      <c r="D14" s="108" t="s">
        <v>330</v>
      </c>
      <c r="E14" s="108"/>
      <c r="H14" s="89" t="s">
        <v>52</v>
      </c>
      <c r="I14" s="90" t="str">
        <f t="shared" ref="I14:I25" si="1">IF(ISERROR(SEARCH("%",B14,1))=FALSE,"Err1",IF(OR(B14="",ISNUMBER(INT(B14)))=FALSE,"Err2",IF(ISERROR(SEARCH(".",B14,1))=FALSE,"Err3",IF(OR(B14="",AND(INT(B14)&gt;=1,INT(B14)&lt;=9999))=FALSE,"Err4",""))))</f>
        <v/>
      </c>
      <c r="J14" s="90" t="str">
        <f t="shared" si="0"/>
        <v/>
      </c>
      <c r="K14" s="90" t="str">
        <f t="shared" ref="K14:K25" si="2">IF(ISERROR(SEARCH("%",D14,1))=FALSE,"Err1",IF(OR(D14="",ISNUMBER(INT(D14)))=FALSE,"Err2",IF(ISERROR(SEARCH(".",D14,1))=FALSE,"Err3",IF(OR(D14="",AND(INT(D14)&gt;=1,INT(D14)&lt;=9999))=FALSE,"Err4",""))))</f>
        <v/>
      </c>
      <c r="L14" s="90" t="str">
        <f t="shared" ref="L14:L25" si="3">IF(ISERROR(SEARCH("%",E14,1))=FALSE,"Err1",IF(OR(E14="",ISNUMBER(INT(E14)))=FALSE,"Err2",IF(ISERROR(SEARCH(".",E14,1))=FALSE,"Err3",IF(OR(E14="",AND(INT(E14)&gt;=0,INT(E14)&lt;=100))=FALSE,"Err5",""))))</f>
        <v/>
      </c>
      <c r="N14" s="92" t="s">
        <v>129</v>
      </c>
      <c r="O14" s="92" t="s">
        <v>132</v>
      </c>
      <c r="P14" s="2"/>
      <c r="Q14" s="2"/>
      <c r="R14" s="2"/>
      <c r="S14" s="2"/>
      <c r="T14" s="2"/>
      <c r="U14" s="2"/>
      <c r="V14" s="2"/>
      <c r="W14" s="2"/>
    </row>
    <row r="15" spans="1:23" x14ac:dyDescent="0.25">
      <c r="A15" s="87" t="s">
        <v>104</v>
      </c>
      <c r="B15" s="108"/>
      <c r="C15" s="108"/>
      <c r="D15" s="108" t="s">
        <v>253</v>
      </c>
      <c r="E15" s="108"/>
      <c r="H15" s="89" t="s">
        <v>104</v>
      </c>
      <c r="I15" s="90" t="str">
        <f t="shared" si="1"/>
        <v/>
      </c>
      <c r="J15" s="90" t="str">
        <f t="shared" si="0"/>
        <v/>
      </c>
      <c r="K15" s="90" t="str">
        <f t="shared" si="2"/>
        <v/>
      </c>
      <c r="L15" s="90" t="str">
        <f t="shared" si="3"/>
        <v/>
      </c>
      <c r="N15" s="92" t="s">
        <v>131</v>
      </c>
      <c r="O15" s="92" t="s">
        <v>147</v>
      </c>
      <c r="P15" s="2"/>
      <c r="Q15" s="2"/>
      <c r="R15" s="2"/>
      <c r="S15" s="2"/>
      <c r="T15" s="2"/>
      <c r="U15" s="2"/>
      <c r="V15" s="2"/>
      <c r="W15" s="2"/>
    </row>
    <row r="16" spans="1:23" ht="15.6" x14ac:dyDescent="0.25">
      <c r="A16" s="93" t="s">
        <v>42</v>
      </c>
      <c r="B16" s="108" t="s">
        <v>317</v>
      </c>
      <c r="C16" s="108" t="s">
        <v>296</v>
      </c>
      <c r="D16" s="108" t="s">
        <v>331</v>
      </c>
      <c r="E16" s="108"/>
      <c r="H16" s="94" t="s">
        <v>42</v>
      </c>
      <c r="I16" s="90" t="str">
        <f>IF(ISERROR(SEARCH("%",B16,1))=FALSE,"Err1",IF(OR(B16="",ISNUMBER(INT(B16)))=FALSE,"Err2",IF(ISERROR(SEARCH(".",B16,1))=FALSE,"Err3",IF(OR(B16="",AND(INT(B16)&gt;=1,INT(B16)&lt;=9999))=FALSE,"Err4",IF(INT(B16)&lt;&gt;SUM(INT(B13)+INT(B14)+INT(B15)),"Err8","")))))</f>
        <v>Err8</v>
      </c>
      <c r="J16" s="90" t="str">
        <f t="shared" si="0"/>
        <v/>
      </c>
      <c r="K16" s="90" t="str">
        <f>IF(ISERROR(SEARCH("%",D16,1))=FALSE,"Err1",IF(OR(D16="",ISNUMBER(INT(D16)))=FALSE,"Err2",IF(ISERROR(SEARCH(".",D16,1))=FALSE,"Err3",IF(OR(D16="",AND(INT(D16)&gt;=1,INT(D16)&lt;=9999))=FALSE,"Err4",IF(INT(D16)&lt;&gt;SUM(INT(D13)+INT(D14)+INT(D15)),"Err8","")))))</f>
        <v/>
      </c>
      <c r="L16" s="90" t="str">
        <f t="shared" si="3"/>
        <v/>
      </c>
      <c r="N16" s="92" t="s">
        <v>133</v>
      </c>
      <c r="O16" s="92" t="s">
        <v>148</v>
      </c>
      <c r="P16" s="2"/>
      <c r="Q16" s="2"/>
      <c r="R16" s="2"/>
      <c r="S16" s="2"/>
      <c r="T16" s="2"/>
      <c r="U16" s="2"/>
      <c r="V16" s="2"/>
      <c r="W16" s="2"/>
    </row>
    <row r="17" spans="1:23" x14ac:dyDescent="0.25">
      <c r="A17" s="87" t="s">
        <v>105</v>
      </c>
      <c r="B17" s="108" t="s">
        <v>240</v>
      </c>
      <c r="C17" s="108" t="s">
        <v>307</v>
      </c>
      <c r="D17" s="108" t="s">
        <v>242</v>
      </c>
      <c r="E17" s="108"/>
      <c r="H17" s="89" t="s">
        <v>105</v>
      </c>
      <c r="I17" s="90" t="str">
        <f t="shared" si="1"/>
        <v/>
      </c>
      <c r="J17" s="90" t="str">
        <f t="shared" si="0"/>
        <v/>
      </c>
      <c r="K17" s="90" t="str">
        <f t="shared" si="2"/>
        <v/>
      </c>
      <c r="L17" s="90" t="str">
        <f t="shared" si="3"/>
        <v/>
      </c>
      <c r="N17" s="92" t="s">
        <v>135</v>
      </c>
      <c r="O17" s="92" t="s">
        <v>174</v>
      </c>
      <c r="P17" s="2"/>
      <c r="Q17" s="2"/>
      <c r="R17" s="2"/>
      <c r="S17" s="2"/>
      <c r="T17" s="2"/>
      <c r="U17" s="2"/>
      <c r="V17" s="2"/>
      <c r="W17" s="2"/>
    </row>
    <row r="18" spans="1:23" x14ac:dyDescent="0.25">
      <c r="A18" s="87" t="s">
        <v>43</v>
      </c>
      <c r="B18" s="108" t="s">
        <v>248</v>
      </c>
      <c r="C18" s="108" t="s">
        <v>307</v>
      </c>
      <c r="D18" s="108" t="s">
        <v>253</v>
      </c>
      <c r="E18" s="108"/>
      <c r="H18" s="89" t="s">
        <v>43</v>
      </c>
      <c r="I18" s="90" t="str">
        <f t="shared" si="1"/>
        <v/>
      </c>
      <c r="J18" s="90" t="str">
        <f t="shared" si="0"/>
        <v/>
      </c>
      <c r="K18" s="90" t="str">
        <f t="shared" si="2"/>
        <v/>
      </c>
      <c r="L18" s="90" t="str">
        <f t="shared" si="3"/>
        <v/>
      </c>
      <c r="N18" s="92" t="s">
        <v>137</v>
      </c>
      <c r="O18" s="92" t="s">
        <v>175</v>
      </c>
      <c r="P18" s="2"/>
      <c r="Q18" s="2"/>
      <c r="R18" s="2"/>
      <c r="S18" s="2"/>
      <c r="T18" s="2"/>
      <c r="U18" s="2"/>
      <c r="V18" s="2"/>
      <c r="W18" s="2"/>
    </row>
    <row r="19" spans="1:23" x14ac:dyDescent="0.25">
      <c r="A19" s="87" t="s">
        <v>106</v>
      </c>
      <c r="B19" s="108" t="s">
        <v>242</v>
      </c>
      <c r="C19" s="108" t="s">
        <v>308</v>
      </c>
      <c r="D19" s="108" t="s">
        <v>248</v>
      </c>
      <c r="E19" s="108"/>
      <c r="H19" s="89" t="s">
        <v>106</v>
      </c>
      <c r="I19" s="90" t="str">
        <f t="shared" si="1"/>
        <v/>
      </c>
      <c r="J19" s="90" t="str">
        <f t="shared" si="0"/>
        <v/>
      </c>
      <c r="K19" s="90" t="str">
        <f t="shared" si="2"/>
        <v/>
      </c>
      <c r="L19" s="90" t="str">
        <f t="shared" si="3"/>
        <v/>
      </c>
      <c r="N19" s="92" t="s">
        <v>139</v>
      </c>
      <c r="O19" s="92" t="s">
        <v>176</v>
      </c>
      <c r="P19" s="109"/>
      <c r="Q19" s="109"/>
      <c r="R19" s="2"/>
      <c r="S19" s="2"/>
      <c r="T19" s="2"/>
      <c r="U19" s="2"/>
      <c r="V19" s="2"/>
      <c r="W19" s="2"/>
    </row>
    <row r="20" spans="1:23" ht="15.6" x14ac:dyDescent="0.25">
      <c r="A20" s="93" t="s">
        <v>44</v>
      </c>
      <c r="B20" s="108" t="s">
        <v>241</v>
      </c>
      <c r="C20" s="108" t="s">
        <v>244</v>
      </c>
      <c r="D20" s="108" t="s">
        <v>244</v>
      </c>
      <c r="E20" s="108"/>
      <c r="H20" s="94" t="s">
        <v>44</v>
      </c>
      <c r="I20" s="90" t="str">
        <f>IF(ISERROR(SEARCH("%",B20,1))=FALSE,"Err1",IF(OR(B20="",ISNUMBER(INT(B20)))=FALSE,"Err2",IF(ISERROR(SEARCH(".",B20,1))=FALSE,"Err3",IF(OR(B20="",AND(INT(B20)&gt;=1,INT(B20)&lt;=9999))=FALSE,"Err4",IF(INT(B20)&lt;&gt;SUM(INT(B17)+INT(B18)+INT(B19)),"Err9","")))))</f>
        <v/>
      </c>
      <c r="J20" s="90" t="str">
        <f t="shared" si="0"/>
        <v/>
      </c>
      <c r="K20" s="90" t="str">
        <f>IF(ISERROR(SEARCH("%",D20,1))=FALSE,"Err1",IF(OR(D20="",ISNUMBER(INT(D20)))=FALSE,"Err2",IF(ISERROR(SEARCH(".",D20,1))=FALSE,"Err3",IF(OR(D20="",AND(INT(D20)&gt;=1,INT(D20)&lt;=9999))=FALSE,"Err4",IF(INT(D20)&lt;&gt;SUM(INT(D17)+INT(D18)+INT(D19)),"Err9","")))))</f>
        <v/>
      </c>
      <c r="L20" s="90" t="str">
        <f t="shared" si="3"/>
        <v/>
      </c>
      <c r="N20" s="92" t="s">
        <v>144</v>
      </c>
      <c r="O20" s="92" t="s">
        <v>177</v>
      </c>
      <c r="P20" s="109"/>
      <c r="Q20" s="109"/>
      <c r="R20" s="109"/>
      <c r="S20" s="109"/>
      <c r="T20" s="2"/>
      <c r="U20" s="2"/>
      <c r="V20" s="2"/>
      <c r="W20" s="2"/>
    </row>
    <row r="21" spans="1:23" x14ac:dyDescent="0.25">
      <c r="A21" s="87" t="s">
        <v>45</v>
      </c>
      <c r="B21" s="108" t="s">
        <v>253</v>
      </c>
      <c r="C21" s="108" t="s">
        <v>287</v>
      </c>
      <c r="D21" s="108" t="s">
        <v>246</v>
      </c>
      <c r="E21" s="108"/>
      <c r="H21" s="89" t="s">
        <v>45</v>
      </c>
      <c r="I21" s="90" t="str">
        <f t="shared" si="1"/>
        <v/>
      </c>
      <c r="J21" s="90" t="str">
        <f t="shared" si="0"/>
        <v/>
      </c>
      <c r="K21" s="90" t="str">
        <f t="shared" si="2"/>
        <v/>
      </c>
      <c r="L21" s="90" t="str">
        <f t="shared" si="3"/>
        <v/>
      </c>
      <c r="N21" s="76" t="s">
        <v>149</v>
      </c>
      <c r="O21" s="76" t="s">
        <v>178</v>
      </c>
      <c r="P21" s="2"/>
      <c r="Q21" s="2"/>
      <c r="R21" s="2"/>
      <c r="S21" s="2"/>
      <c r="T21" s="2"/>
      <c r="U21" s="2"/>
      <c r="V21" s="2"/>
      <c r="W21" s="2"/>
    </row>
    <row r="22" spans="1:23" x14ac:dyDescent="0.25">
      <c r="A22" s="87" t="s">
        <v>46</v>
      </c>
      <c r="B22" s="108" t="s">
        <v>242</v>
      </c>
      <c r="C22" s="108" t="s">
        <v>308</v>
      </c>
      <c r="D22" s="108"/>
      <c r="E22" s="108"/>
      <c r="H22" s="89" t="s">
        <v>46</v>
      </c>
      <c r="I22" s="90" t="str">
        <f t="shared" si="1"/>
        <v/>
      </c>
      <c r="J22" s="90" t="str">
        <f t="shared" si="0"/>
        <v/>
      </c>
      <c r="K22" s="90" t="str">
        <f t="shared" si="2"/>
        <v/>
      </c>
      <c r="L22" s="90" t="str">
        <f t="shared" si="3"/>
        <v/>
      </c>
      <c r="N22" s="76" t="s">
        <v>150</v>
      </c>
      <c r="O22" s="76" t="s">
        <v>179</v>
      </c>
      <c r="P22" s="2"/>
      <c r="Q22" s="2"/>
      <c r="R22" s="2"/>
      <c r="S22" s="2"/>
      <c r="T22" s="2"/>
      <c r="U22" s="2"/>
      <c r="V22" s="2"/>
      <c r="W22" s="2"/>
    </row>
    <row r="23" spans="1:23" x14ac:dyDescent="0.25">
      <c r="A23" s="87" t="s">
        <v>47</v>
      </c>
      <c r="B23" s="108" t="s">
        <v>309</v>
      </c>
      <c r="C23" s="108" t="s">
        <v>276</v>
      </c>
      <c r="D23" s="108" t="s">
        <v>332</v>
      </c>
      <c r="E23" s="108" t="s">
        <v>306</v>
      </c>
      <c r="H23" s="89" t="s">
        <v>47</v>
      </c>
      <c r="I23" s="90" t="str">
        <f t="shared" si="1"/>
        <v/>
      </c>
      <c r="J23" s="90" t="str">
        <f t="shared" si="0"/>
        <v/>
      </c>
      <c r="K23" s="90" t="str">
        <f t="shared" si="2"/>
        <v/>
      </c>
      <c r="L23" s="90" t="str">
        <f t="shared" si="3"/>
        <v/>
      </c>
      <c r="P23" s="2"/>
      <c r="Q23" s="2"/>
      <c r="R23" s="2"/>
      <c r="S23" s="2"/>
      <c r="T23" s="2"/>
      <c r="U23" s="2"/>
      <c r="V23" s="2"/>
      <c r="W23" s="2"/>
    </row>
    <row r="24" spans="1:23" x14ac:dyDescent="0.25">
      <c r="A24" s="87" t="s">
        <v>48</v>
      </c>
      <c r="B24" s="108" t="s">
        <v>243</v>
      </c>
      <c r="C24" s="108" t="s">
        <v>263</v>
      </c>
      <c r="D24" s="108" t="s">
        <v>241</v>
      </c>
      <c r="E24" s="108"/>
      <c r="H24" s="89" t="s">
        <v>48</v>
      </c>
      <c r="I24" s="90" t="str">
        <f t="shared" si="1"/>
        <v/>
      </c>
      <c r="J24" s="90" t="str">
        <f t="shared" si="0"/>
        <v/>
      </c>
      <c r="K24" s="90" t="str">
        <f t="shared" si="2"/>
        <v/>
      </c>
      <c r="L24" s="90" t="str">
        <f t="shared" si="3"/>
        <v/>
      </c>
      <c r="P24" s="2"/>
      <c r="Q24" s="2"/>
      <c r="R24" s="2"/>
      <c r="S24" s="2"/>
      <c r="T24" s="2"/>
      <c r="U24" s="2"/>
      <c r="V24" s="2"/>
      <c r="W24" s="2"/>
    </row>
    <row r="25" spans="1:23" x14ac:dyDescent="0.25">
      <c r="A25" s="87" t="s">
        <v>49</v>
      </c>
      <c r="B25" s="108" t="s">
        <v>257</v>
      </c>
      <c r="C25" s="108" t="s">
        <v>314</v>
      </c>
      <c r="D25" s="108" t="s">
        <v>333</v>
      </c>
      <c r="E25" s="108"/>
      <c r="H25" s="89" t="s">
        <v>49</v>
      </c>
      <c r="I25" s="90" t="str">
        <f t="shared" si="1"/>
        <v/>
      </c>
      <c r="J25" s="90" t="str">
        <f t="shared" si="0"/>
        <v/>
      </c>
      <c r="K25" s="90" t="str">
        <f t="shared" si="2"/>
        <v/>
      </c>
      <c r="L25" s="90" t="str">
        <f t="shared" si="3"/>
        <v/>
      </c>
      <c r="P25" s="2"/>
      <c r="Q25" s="2"/>
      <c r="R25" s="2"/>
      <c r="S25" s="2"/>
      <c r="T25" s="2"/>
      <c r="U25" s="2"/>
      <c r="V25" s="2"/>
      <c r="W25" s="2"/>
    </row>
    <row r="26" spans="1:23" x14ac:dyDescent="0.25">
      <c r="A26" s="87"/>
      <c r="B26" s="88"/>
      <c r="C26" s="88"/>
      <c r="D26" s="88"/>
      <c r="E26" s="88"/>
      <c r="H26" s="89"/>
      <c r="I26" s="96"/>
      <c r="J26" s="78"/>
      <c r="K26" s="78"/>
      <c r="L26" s="78"/>
    </row>
    <row r="27" spans="1:23" ht="15.6" x14ac:dyDescent="0.25">
      <c r="A27" s="97" t="s">
        <v>50</v>
      </c>
      <c r="B27" s="108" t="s">
        <v>313</v>
      </c>
      <c r="C27" s="108" t="s">
        <v>296</v>
      </c>
      <c r="D27" s="108" t="s">
        <v>334</v>
      </c>
      <c r="E27" s="108" t="s">
        <v>281</v>
      </c>
      <c r="H27" s="98" t="s">
        <v>50</v>
      </c>
      <c r="I27" s="90" t="str">
        <f>IF(ISERROR(SEARCH("%",B27,1))=FALSE,"Err1",IF(OR(B27="",ISNUMBER(INT(B27)))=FALSE,"Err2",IF(ISERROR(SEARCH(".",B27,1))=FALSE,"Err3",IF(OR(B27="",AND(INT(B27)&gt;=1,INT(B27)&lt;=9999))=FALSE,"Err4",IF(B27="","Err6","")))))</f>
        <v/>
      </c>
      <c r="J27" s="90" t="str">
        <f>IF(ISERROR(SEARCH("%",C27,1))=FALSE,"Err1",IF(OR(C27="",ISNUMBER(INT(C27)))=FALSE,"Err2",IF(ISERROR(SEARCH(".",C27,1))=FALSE,"Err3",IF(OR(C27="",AND(INT(C27)&gt;=0,INT(C27)&lt;=100))=FALSE,"Err5",IF(C27="","Err6","")))))</f>
        <v/>
      </c>
      <c r="K27" s="90" t="str">
        <f>IF(ISERROR(SEARCH("%",D27,1))=FALSE,"Err1",IF(OR(D27="",ISNUMBER(INT(D27)))=FALSE,"Err2",IF(ISERROR(SEARCH(".",D27,1))=FALSE,"Err3",IF(OR(D27="",AND(INT(D27)&gt;=1,INT(D27)&lt;=9999))=FALSE,"Err4",IF(D27="","Err6","")))))</f>
        <v/>
      </c>
      <c r="L27" s="90" t="str">
        <f>IF(ISERROR(SEARCH("%",E27,1))=FALSE,"Err1",IF(OR(E27="",ISNUMBER(INT(E27)))=FALSE,"Err2",IF(ISERROR(SEARCH(".",E27,1))=FALSE,"Err3",IF(OR(E27="",AND(INT(E27)&gt;=0,INT(E27)&lt;=100))=FALSE,"Err5",IF(E27="","Err6",IF(E27&lt;&gt;'LEA3'!C11,"Err7",""))))))</f>
        <v/>
      </c>
    </row>
    <row r="28" spans="1:23" x14ac:dyDescent="0.25">
      <c r="A28" s="192" t="s">
        <v>108</v>
      </c>
      <c r="B28" s="99"/>
      <c r="C28" s="100"/>
      <c r="D28" s="100"/>
      <c r="E28" s="101"/>
      <c r="H28" s="188" t="s">
        <v>108</v>
      </c>
      <c r="I28" s="81"/>
      <c r="J28" s="82"/>
      <c r="K28" s="82"/>
      <c r="L28" s="83"/>
    </row>
    <row r="29" spans="1:23" x14ac:dyDescent="0.25">
      <c r="A29" s="191"/>
      <c r="B29" s="102"/>
      <c r="C29" s="103"/>
      <c r="D29" s="103"/>
      <c r="E29" s="104"/>
      <c r="H29" s="187"/>
      <c r="I29" s="84"/>
      <c r="J29" s="85"/>
      <c r="K29" s="85"/>
      <c r="L29" s="86"/>
    </row>
    <row r="30" spans="1:23" x14ac:dyDescent="0.25">
      <c r="A30" s="87" t="s">
        <v>39</v>
      </c>
      <c r="B30" s="108"/>
      <c r="C30" s="108"/>
      <c r="D30" s="108" t="s">
        <v>315</v>
      </c>
      <c r="E30" s="108"/>
      <c r="H30" s="89" t="s">
        <v>39</v>
      </c>
      <c r="I30" s="90" t="str">
        <f>IF(ISERROR(SEARCH("%",B30,1))=FALSE,"Err1",IF(OR(B30="",ISNUMBER(INT(B30)))=FALSE,"Err2",IF(ISERROR(SEARCH(".",B30,1))=FALSE,"Err3",IF(OR(B30="",AND(INT(B30)&gt;=1,INT(B30)&lt;=9999))=FALSE,"Err4",""))))</f>
        <v/>
      </c>
      <c r="J30" s="90" t="str">
        <f t="shared" ref="J30:J42" si="4">IF(ISERROR(SEARCH("%",C30,1))=FALSE,"Err1",IF(OR(C30="",ISNUMBER(INT(C30)))=FALSE,"Err2",IF(ISERROR(SEARCH(".",C30,1))=FALSE,"Err3",IF(OR(C30="",AND(INT(C30)&gt;=0,INT(C30)&lt;=100))=FALSE,"Err5",""))))</f>
        <v/>
      </c>
      <c r="K30" s="90" t="str">
        <f>IF(ISERROR(SEARCH("%",D30,1))=FALSE,"Err1",IF(OR(D930="",ISNUMBER(INT(D30)))=FALSE,"Err2",IF(ISERROR(SEARCH(".",D30,1))=FALSE,"Err3",IF(OR(D30="",AND(INT(D30)&gt;=1,INT(D30)&lt;=999))=FALSE,"Err4",""))))</f>
        <v>Err4</v>
      </c>
      <c r="L30" s="90" t="str">
        <f t="shared" ref="L30:L41" si="5">IF(ISERROR(SEARCH("%",E30,1))=FALSE,"Err1",IF(OR(E30="",ISNUMBER(INT(E30)))=FALSE,"Err2",IF(ISERROR(SEARCH(".",E30,1))=FALSE,"Err3",IF(OR(E30="",AND(INT(E30)&gt;=0,INT(E30)&lt;=100))=FALSE,"Err5",""))))</f>
        <v/>
      </c>
    </row>
    <row r="31" spans="1:23" x14ac:dyDescent="0.25">
      <c r="A31" s="87" t="s">
        <v>52</v>
      </c>
      <c r="B31" s="108"/>
      <c r="C31" s="108"/>
      <c r="D31" s="108" t="s">
        <v>330</v>
      </c>
      <c r="E31" s="108"/>
      <c r="H31" s="89" t="s">
        <v>52</v>
      </c>
      <c r="I31" s="90" t="str">
        <f t="shared" ref="I31:I42" si="6">IF(ISERROR(SEARCH("%",B31,1))=FALSE,"Err1",IF(OR(B31="",ISNUMBER(INT(B31)))=FALSE,"Err2",IF(ISERROR(SEARCH(".",B31,1))=FALSE,"Err3",IF(OR(B31="",AND(INT(B31)&gt;=1,INT(B31)&lt;=9999))=FALSE,"Err4",""))))</f>
        <v/>
      </c>
      <c r="J31" s="90" t="str">
        <f t="shared" si="4"/>
        <v/>
      </c>
      <c r="K31" s="90" t="str">
        <f t="shared" ref="K31:K42" si="7">IF(ISERROR(SEARCH("%",D31,1))=FALSE,"Err1",IF(OR(D931="",ISNUMBER(INT(D31)))=FALSE,"Err2",IF(ISERROR(SEARCH(".",D31,1))=FALSE,"Err3",IF(OR(D31="",AND(INT(D31)&gt;=1,INT(D31)&lt;=999))=FALSE,"Err4",""))))</f>
        <v/>
      </c>
      <c r="L31" s="90" t="str">
        <f t="shared" si="5"/>
        <v/>
      </c>
    </row>
    <row r="32" spans="1:23" x14ac:dyDescent="0.25">
      <c r="A32" s="87" t="s">
        <v>104</v>
      </c>
      <c r="B32" s="108"/>
      <c r="C32" s="108"/>
      <c r="D32" s="108" t="s">
        <v>253</v>
      </c>
      <c r="E32" s="108"/>
      <c r="H32" s="89" t="s">
        <v>104</v>
      </c>
      <c r="I32" s="90" t="str">
        <f t="shared" si="6"/>
        <v/>
      </c>
      <c r="J32" s="90" t="str">
        <f t="shared" si="4"/>
        <v/>
      </c>
      <c r="K32" s="90" t="str">
        <f t="shared" si="7"/>
        <v/>
      </c>
      <c r="L32" s="90" t="str">
        <f t="shared" si="5"/>
        <v/>
      </c>
    </row>
    <row r="33" spans="1:12" ht="15.6" x14ac:dyDescent="0.25">
      <c r="A33" s="93" t="s">
        <v>42</v>
      </c>
      <c r="B33" s="108" t="s">
        <v>317</v>
      </c>
      <c r="C33" s="108" t="s">
        <v>318</v>
      </c>
      <c r="D33" s="108" t="s">
        <v>331</v>
      </c>
      <c r="E33" s="108"/>
      <c r="H33" s="94" t="s">
        <v>42</v>
      </c>
      <c r="I33" s="90" t="str">
        <f>IF(ISERROR(SEARCH("%",B33,1))=FALSE,"Err1",IF(OR(B33="",ISNUMBER(INT(B33)))=FALSE,"Err2",IF(ISERROR(SEARCH(".",B33,1))=FALSE,"Err3",IF(OR(B33="",AND(INT(B33)&gt;=1,INT(B33)&lt;=9999))=FALSE,"Err4",IF(INT(B33)&lt;&gt;SUM(INT(B30)+INT(B31)+INT(B32)),"Err8","")))))</f>
        <v>Err8</v>
      </c>
      <c r="J33" s="90" t="str">
        <f t="shared" si="4"/>
        <v/>
      </c>
      <c r="K33" s="90" t="str">
        <f>IF(ISERROR(SEARCH("%",D33,1))=FALSE,"Err1",IF(OR(D933="",ISNUMBER(INT(D33)))=FALSE,"Err2",IF(ISERROR(SEARCH(".",D33,1))=FALSE,"Err3",IF(OR(D33="",AND(INT(D33)&gt;=1,INT(D33)&lt;=999))=FALSE,"Err4",IF(INT(D33)&lt;&gt;SUM(INT(D30)+INT(D31)+INT(D32)),"Err8","")))))</f>
        <v>Err4</v>
      </c>
      <c r="L33" s="90" t="str">
        <f t="shared" si="5"/>
        <v/>
      </c>
    </row>
    <row r="34" spans="1:12" x14ac:dyDescent="0.25">
      <c r="A34" s="87" t="s">
        <v>105</v>
      </c>
      <c r="B34" s="108" t="s">
        <v>240</v>
      </c>
      <c r="C34" s="108" t="s">
        <v>260</v>
      </c>
      <c r="D34" s="108" t="s">
        <v>242</v>
      </c>
      <c r="E34" s="108"/>
      <c r="H34" s="89" t="s">
        <v>105</v>
      </c>
      <c r="I34" s="90" t="str">
        <f t="shared" si="6"/>
        <v/>
      </c>
      <c r="J34" s="90" t="str">
        <f t="shared" si="4"/>
        <v/>
      </c>
      <c r="K34" s="90" t="str">
        <f t="shared" si="7"/>
        <v/>
      </c>
      <c r="L34" s="90" t="str">
        <f t="shared" si="5"/>
        <v/>
      </c>
    </row>
    <row r="35" spans="1:12" x14ac:dyDescent="0.25">
      <c r="A35" s="87" t="s">
        <v>43</v>
      </c>
      <c r="B35" s="108" t="s">
        <v>248</v>
      </c>
      <c r="C35" s="108" t="s">
        <v>275</v>
      </c>
      <c r="D35" s="108" t="s">
        <v>253</v>
      </c>
      <c r="E35" s="108"/>
      <c r="H35" s="89" t="s">
        <v>43</v>
      </c>
      <c r="I35" s="90" t="str">
        <f t="shared" si="6"/>
        <v/>
      </c>
      <c r="J35" s="90" t="str">
        <f t="shared" si="4"/>
        <v/>
      </c>
      <c r="K35" s="90" t="str">
        <f t="shared" si="7"/>
        <v/>
      </c>
      <c r="L35" s="90" t="str">
        <f t="shared" si="5"/>
        <v/>
      </c>
    </row>
    <row r="36" spans="1:12" x14ac:dyDescent="0.25">
      <c r="A36" s="87" t="s">
        <v>106</v>
      </c>
      <c r="B36" s="108" t="s">
        <v>242</v>
      </c>
      <c r="C36" s="108" t="s">
        <v>260</v>
      </c>
      <c r="D36" s="108" t="s">
        <v>248</v>
      </c>
      <c r="E36" s="108"/>
      <c r="H36" s="89" t="s">
        <v>106</v>
      </c>
      <c r="I36" s="90" t="str">
        <f t="shared" si="6"/>
        <v/>
      </c>
      <c r="J36" s="90" t="str">
        <f t="shared" si="4"/>
        <v/>
      </c>
      <c r="K36" s="90" t="str">
        <f t="shared" si="7"/>
        <v/>
      </c>
      <c r="L36" s="90" t="str">
        <f t="shared" si="5"/>
        <v/>
      </c>
    </row>
    <row r="37" spans="1:12" ht="15.6" x14ac:dyDescent="0.25">
      <c r="A37" s="93" t="s">
        <v>44</v>
      </c>
      <c r="B37" s="108" t="s">
        <v>241</v>
      </c>
      <c r="C37" s="108" t="s">
        <v>282</v>
      </c>
      <c r="D37" s="108" t="s">
        <v>244</v>
      </c>
      <c r="E37" s="108"/>
      <c r="H37" s="94" t="s">
        <v>44</v>
      </c>
      <c r="I37" s="90" t="str">
        <f>IF(ISERROR(SEARCH("%",B37,1))=FALSE,"Err1",IF(OR(B37="",ISNUMBER(INT(B37)))=FALSE,"Err2",IF(ISERROR(SEARCH(".",B37,1))=FALSE,"Err3",IF(OR(B37="",AND(INT(B37)&gt;=1,INT(B37)&lt;=9999))=FALSE,"Err4",IF(INT(B37)&lt;&gt;SUM(INT(B34)+INT(B35)+INT(B36)),"Err9","")))))</f>
        <v/>
      </c>
      <c r="J37" s="90" t="str">
        <f t="shared" si="4"/>
        <v/>
      </c>
      <c r="K37" s="90" t="str">
        <f>IF(ISERROR(SEARCH("%",D37,1))=FALSE,"Err1",IF(OR(D937="",ISNUMBER(INT(D37)))=FALSE,"Err2",IF(ISERROR(SEARCH(".",D37,1))=FALSE,"Err3",IF(OR(D37="",AND(INT(D37)&gt;=1,INT(D37)&lt;=999))=FALSE,"Err4",IF(INT(D37)&lt;&gt;SUM(INT(D34)+INT(D35)+INT(D36)),"Err9","")))))</f>
        <v/>
      </c>
      <c r="L37" s="90" t="str">
        <f t="shared" si="5"/>
        <v/>
      </c>
    </row>
    <row r="38" spans="1:12" x14ac:dyDescent="0.25">
      <c r="A38" s="87" t="s">
        <v>45</v>
      </c>
      <c r="B38" s="108" t="s">
        <v>253</v>
      </c>
      <c r="C38" s="108" t="s">
        <v>260</v>
      </c>
      <c r="D38" s="108" t="s">
        <v>246</v>
      </c>
      <c r="E38" s="108"/>
      <c r="H38" s="89" t="s">
        <v>45</v>
      </c>
      <c r="I38" s="90" t="str">
        <f t="shared" si="6"/>
        <v/>
      </c>
      <c r="J38" s="90" t="str">
        <f t="shared" si="4"/>
        <v/>
      </c>
      <c r="K38" s="90" t="str">
        <f t="shared" si="7"/>
        <v/>
      </c>
      <c r="L38" s="90" t="str">
        <f t="shared" si="5"/>
        <v/>
      </c>
    </row>
    <row r="39" spans="1:12" x14ac:dyDescent="0.25">
      <c r="A39" s="87" t="s">
        <v>46</v>
      </c>
      <c r="B39" s="108" t="s">
        <v>242</v>
      </c>
      <c r="C39" s="108" t="s">
        <v>260</v>
      </c>
      <c r="D39" s="108"/>
      <c r="E39" s="108"/>
      <c r="H39" s="89" t="s">
        <v>46</v>
      </c>
      <c r="I39" s="90" t="str">
        <f t="shared" si="6"/>
        <v/>
      </c>
      <c r="J39" s="90" t="str">
        <f t="shared" si="4"/>
        <v/>
      </c>
      <c r="K39" s="90" t="str">
        <f t="shared" si="7"/>
        <v/>
      </c>
      <c r="L39" s="90" t="str">
        <f t="shared" si="5"/>
        <v/>
      </c>
    </row>
    <row r="40" spans="1:12" x14ac:dyDescent="0.25">
      <c r="A40" s="87" t="s">
        <v>47</v>
      </c>
      <c r="B40" s="108" t="s">
        <v>309</v>
      </c>
      <c r="C40" s="108" t="s">
        <v>282</v>
      </c>
      <c r="D40" s="108" t="s">
        <v>332</v>
      </c>
      <c r="E40" s="108" t="s">
        <v>275</v>
      </c>
      <c r="H40" s="89" t="s">
        <v>47</v>
      </c>
      <c r="I40" s="90" t="str">
        <f t="shared" si="6"/>
        <v/>
      </c>
      <c r="J40" s="90" t="str">
        <f t="shared" si="4"/>
        <v/>
      </c>
      <c r="K40" s="90" t="str">
        <f t="shared" si="7"/>
        <v/>
      </c>
      <c r="L40" s="90" t="str">
        <f t="shared" si="5"/>
        <v/>
      </c>
    </row>
    <row r="41" spans="1:12" x14ac:dyDescent="0.25">
      <c r="A41" s="87" t="s">
        <v>48</v>
      </c>
      <c r="B41" s="108" t="s">
        <v>243</v>
      </c>
      <c r="C41" s="108" t="s">
        <v>305</v>
      </c>
      <c r="D41" s="108" t="s">
        <v>241</v>
      </c>
      <c r="E41" s="108"/>
      <c r="H41" s="89" t="s">
        <v>48</v>
      </c>
      <c r="I41" s="90" t="str">
        <f t="shared" si="6"/>
        <v/>
      </c>
      <c r="J41" s="90" t="str">
        <f t="shared" si="4"/>
        <v/>
      </c>
      <c r="K41" s="90" t="str">
        <f t="shared" si="7"/>
        <v/>
      </c>
      <c r="L41" s="90" t="str">
        <f t="shared" si="5"/>
        <v/>
      </c>
    </row>
    <row r="42" spans="1:12" x14ac:dyDescent="0.25">
      <c r="A42" s="87" t="s">
        <v>49</v>
      </c>
      <c r="B42" s="108" t="s">
        <v>257</v>
      </c>
      <c r="C42" s="108" t="s">
        <v>319</v>
      </c>
      <c r="D42" s="108" t="s">
        <v>333</v>
      </c>
      <c r="E42" s="108"/>
      <c r="H42" s="89" t="s">
        <v>49</v>
      </c>
      <c r="I42" s="90" t="str">
        <f t="shared" si="6"/>
        <v/>
      </c>
      <c r="J42" s="90" t="str">
        <f t="shared" si="4"/>
        <v/>
      </c>
      <c r="K42" s="90" t="str">
        <f t="shared" si="7"/>
        <v/>
      </c>
      <c r="L42" s="90" t="str">
        <f>IF(ISERROR(SEARCH("%",E42,1))=FALSE,"Err1",IF(OR(E42="",ISNUMBER(INT(E42)))=FALSE,"Err2",IF(ISERROR(SEARCH(".",E42,1))=FALSE,"Err3",IF(OR(E42="",AND(INT(E42)&gt;=0,INT(E42)&lt;=100))=FALSE,"Err5",""))))</f>
        <v/>
      </c>
    </row>
    <row r="43" spans="1:12" x14ac:dyDescent="0.25">
      <c r="A43" s="87"/>
      <c r="B43" s="88"/>
      <c r="C43" s="88"/>
      <c r="D43" s="88"/>
      <c r="E43" s="88"/>
      <c r="H43" s="89"/>
      <c r="I43" s="96"/>
      <c r="J43" s="78"/>
      <c r="K43" s="78"/>
      <c r="L43" s="78"/>
    </row>
    <row r="44" spans="1:12" ht="15.6" x14ac:dyDescent="0.25">
      <c r="A44" s="97" t="s">
        <v>50</v>
      </c>
      <c r="B44" s="108" t="s">
        <v>313</v>
      </c>
      <c r="C44" s="108" t="s">
        <v>318</v>
      </c>
      <c r="D44" s="108" t="s">
        <v>334</v>
      </c>
      <c r="E44" s="108" t="s">
        <v>283</v>
      </c>
      <c r="H44" s="98" t="s">
        <v>50</v>
      </c>
      <c r="I44" s="90" t="str">
        <f>IF(ISERROR(SEARCH("%",B44,1))=FALSE,"Err1",IF(OR(B44="",ISNUMBER(INT(B44)))=FALSE,"Err2",IF(ISERROR(SEARCH(".",B44,1))=FALSE,"Err3",IF(OR(B44="",AND(INT(B44)&gt;=1,INT(B44)&lt;=9999))=FALSE,"Err4",IF(B44="","Err6","")))))</f>
        <v/>
      </c>
      <c r="J44" s="90" t="str">
        <f>IF(ISERROR(SEARCH("%",C44,1))=FALSE,"Err1",IF(OR(C44="",ISNUMBER(INT(C44)))=FALSE,"Err2",IF(ISERROR(SEARCH(".",C44,1))=FALSE,"Err3",IF(OR(C44="",AND(INT(C44)&gt;=0,INT(C44)&lt;=100))=FALSE,"Err5",IF(C44="","Err6","")))))</f>
        <v/>
      </c>
      <c r="K44" s="90" t="str">
        <f>IF(ISERROR(SEARCH("%",D44,1))=FALSE,"Err1",IF(OR(D44="",ISNUMBER(INT(D44)))=FALSE,"Err2",IF(ISERROR(SEARCH(".",D44,1))=FALSE,"Err3",IF(OR(D44="",AND(INT(D44)&gt;=1,INT(D44)&lt;=9999))=FALSE,"Err4",IF(D44="","Err6","")))))</f>
        <v/>
      </c>
      <c r="L44" s="90" t="str">
        <f>IF(ISERROR(SEARCH("%",E44,1))=FALSE,"Err1",IF(OR(E44="",ISNUMBER(INT(E44)))=FALSE,"Err2",IF(ISERROR(SEARCH(".",E44,1))=FALSE,"Err3",IF(OR(E44="",AND(INT(E44)&gt;=0,INT(E44)&lt;=100))=FALSE,"Err5",IF(E44="","Err6",IF(E44&lt;&gt;'LEA3'!B13,"Err7",""))))))</f>
        <v>Err7</v>
      </c>
    </row>
    <row r="45" spans="1:12" x14ac:dyDescent="0.25">
      <c r="A45" s="126"/>
      <c r="B45" s="127"/>
      <c r="C45" s="193"/>
      <c r="D45" s="100"/>
      <c r="E45" s="195"/>
      <c r="H45" s="128"/>
      <c r="I45" s="128"/>
      <c r="J45" s="197" t="s">
        <v>71</v>
      </c>
      <c r="K45" s="82"/>
      <c r="L45" s="199" t="s">
        <v>72</v>
      </c>
    </row>
    <row r="46" spans="1:12" ht="15.6" x14ac:dyDescent="0.3">
      <c r="A46" s="115" t="s">
        <v>70</v>
      </c>
      <c r="B46" s="116"/>
      <c r="C46" s="194"/>
      <c r="D46" s="103"/>
      <c r="E46" s="196"/>
      <c r="H46" s="117" t="s">
        <v>70</v>
      </c>
      <c r="I46" s="118"/>
      <c r="J46" s="198"/>
      <c r="K46" s="85"/>
      <c r="L46" s="200"/>
    </row>
    <row r="47" spans="1:12" x14ac:dyDescent="0.25">
      <c r="A47" s="87" t="s">
        <v>39</v>
      </c>
      <c r="B47" s="108"/>
      <c r="C47" s="108"/>
      <c r="D47" s="108" t="s">
        <v>315</v>
      </c>
      <c r="E47" s="108"/>
      <c r="H47" s="89" t="s">
        <v>39</v>
      </c>
      <c r="I47" s="90" t="str">
        <f>IF(ISERROR(SEARCH("%",B47,1))=FALSE,"Err1",IF(OR(B47="",ISNUMBER(INT(B47)))=FALSE,"Err2",IF(ISERROR(SEARCH(".",B47,1))=FALSE,"Err3",IF(OR(B47="",AND(INT(B47)&gt;=1,INT(B47)&lt;=9999))=FALSE,"Err4",""))))</f>
        <v/>
      </c>
      <c r="J47" s="90" t="str">
        <f t="shared" ref="J47:J59" si="8">IF(ISERROR(SEARCH("%",C47,1))=FALSE,"Err1",IF(OR(C47="",ISNUMBER(INT(C47)))=FALSE,"Err2",IF(ISERROR(SEARCH(".",C47,1))=FALSE,"Err3",IF(OR(C47="",AND(INT(C47)&gt;=0,INT(C47)&lt;=100))=FALSE,"Err5",""))))</f>
        <v/>
      </c>
      <c r="K47" s="90" t="str">
        <f>IF(ISERROR(SEARCH("%",D47,1))=FALSE,"Err1",IF(OR(D47="",ISNUMBER(INT(D47)))=FALSE,"Err2",IF(ISERROR(SEARCH(".",D47,1))=FALSE,"Err3",IF(OR(D47="",AND(INT(D47)&gt;=1,INT(D47)&lt;=9999))=FALSE,"Err4",""))))</f>
        <v/>
      </c>
      <c r="L47" s="90" t="str">
        <f t="shared" ref="L47:L59" si="9">IF(ISERROR(SEARCH("%",E47,1))=FALSE,"Err1",IF(OR(E47="",ISNUMBER(INT(E47)))=FALSE,"Err2",IF(ISERROR(SEARCH(".",E47,1))=FALSE,"Err3",IF(OR(E47="",AND(INT(E47)&gt;=0,INT(E47)&lt;=100))=FALSE,"Err5",""))))</f>
        <v/>
      </c>
    </row>
    <row r="48" spans="1:12" x14ac:dyDescent="0.25">
      <c r="A48" s="87" t="s">
        <v>52</v>
      </c>
      <c r="B48" s="108"/>
      <c r="C48" s="108"/>
      <c r="D48" s="108" t="s">
        <v>330</v>
      </c>
      <c r="E48" s="108"/>
      <c r="H48" s="89" t="s">
        <v>52</v>
      </c>
      <c r="I48" s="90" t="str">
        <f t="shared" ref="I48:I59" si="10">IF(ISERROR(SEARCH("%",B48,1))=FALSE,"Err1",IF(OR(B48="",ISNUMBER(INT(B48)))=FALSE,"Err2",IF(ISERROR(SEARCH(".",B48,1))=FALSE,"Err3",IF(OR(B48="",AND(INT(B48)&gt;=1,INT(B48)&lt;=9999))=FALSE,"Err4",""))))</f>
        <v/>
      </c>
      <c r="J48" s="90" t="str">
        <f t="shared" si="8"/>
        <v/>
      </c>
      <c r="K48" s="90" t="str">
        <f t="shared" ref="K48:K59" si="11">IF(ISERROR(SEARCH("%",D48,1))=FALSE,"Err1",IF(OR(D48="",ISNUMBER(INT(D48)))=FALSE,"Err2",IF(ISERROR(SEARCH(".",D48,1))=FALSE,"Err3",IF(OR(D48="",AND(INT(D48)&gt;=1,INT(D48)&lt;=9999))=FALSE,"Err4",""))))</f>
        <v/>
      </c>
      <c r="L48" s="90" t="str">
        <f t="shared" si="9"/>
        <v/>
      </c>
    </row>
    <row r="49" spans="1:12" x14ac:dyDescent="0.25">
      <c r="A49" s="87" t="s">
        <v>104</v>
      </c>
      <c r="B49" s="108"/>
      <c r="C49" s="108"/>
      <c r="D49" s="108" t="s">
        <v>253</v>
      </c>
      <c r="E49" s="108"/>
      <c r="H49" s="89" t="s">
        <v>104</v>
      </c>
      <c r="I49" s="90" t="str">
        <f t="shared" si="10"/>
        <v/>
      </c>
      <c r="J49" s="90" t="str">
        <f t="shared" si="8"/>
        <v/>
      </c>
      <c r="K49" s="90" t="str">
        <f t="shared" si="11"/>
        <v/>
      </c>
      <c r="L49" s="90" t="str">
        <f t="shared" si="9"/>
        <v/>
      </c>
    </row>
    <row r="50" spans="1:12" ht="15.6" x14ac:dyDescent="0.25">
      <c r="A50" s="93" t="s">
        <v>42</v>
      </c>
      <c r="B50" s="108" t="s">
        <v>317</v>
      </c>
      <c r="C50" s="108" t="s">
        <v>320</v>
      </c>
      <c r="D50" s="108" t="s">
        <v>331</v>
      </c>
      <c r="E50" s="108"/>
      <c r="H50" s="94" t="s">
        <v>42</v>
      </c>
      <c r="I50" s="90" t="str">
        <f>IF(ISERROR(SEARCH("%",B50,1))=FALSE,"Err1",IF(OR(B50="",ISNUMBER(INT(B50)))=FALSE,"Err2",IF(ISERROR(SEARCH(".",B50,1))=FALSE,"Err3",IF(OR(B50="",AND(INT(B50)&gt;=1,INT(B50)&lt;=9999))=FALSE,"Err4",IF(INT(B50)&lt;&gt;SUM(INT(B47)+INT(B48)+INT(B49)),"Err8","")))))</f>
        <v>Err8</v>
      </c>
      <c r="J50" s="90" t="str">
        <f t="shared" si="8"/>
        <v>Err3</v>
      </c>
      <c r="K50" s="90" t="str">
        <f>IF(ISERROR(SEARCH("%",D50,1))=FALSE,"Err1",IF(OR(D50="",ISNUMBER(INT(D50)))=FALSE,"Err2",IF(ISERROR(SEARCH(".",D50,1))=FALSE,"Err3",IF(OR(D50="",AND(INT(D50)&gt;=1,INT(D50)&lt;=9999))=FALSE,"Err4",IF(INT(D50)&lt;&gt;SUM(INT(D47)+INT(D48)+INT(D49)),"Err8","")))))</f>
        <v/>
      </c>
      <c r="L50" s="90" t="str">
        <f t="shared" si="9"/>
        <v/>
      </c>
    </row>
    <row r="51" spans="1:12" x14ac:dyDescent="0.25">
      <c r="A51" s="87" t="s">
        <v>105</v>
      </c>
      <c r="B51" s="108" t="s">
        <v>240</v>
      </c>
      <c r="C51" s="108" t="s">
        <v>321</v>
      </c>
      <c r="D51" s="108" t="s">
        <v>242</v>
      </c>
      <c r="E51" s="108"/>
      <c r="H51" s="89" t="s">
        <v>105</v>
      </c>
      <c r="I51" s="90" t="str">
        <f t="shared" si="10"/>
        <v/>
      </c>
      <c r="J51" s="90" t="str">
        <f t="shared" si="8"/>
        <v>Err3</v>
      </c>
      <c r="K51" s="90" t="str">
        <f t="shared" si="11"/>
        <v/>
      </c>
      <c r="L51" s="90" t="str">
        <f t="shared" si="9"/>
        <v/>
      </c>
    </row>
    <row r="52" spans="1:12" x14ac:dyDescent="0.25">
      <c r="A52" s="87" t="s">
        <v>43</v>
      </c>
      <c r="B52" s="108" t="s">
        <v>248</v>
      </c>
      <c r="C52" s="108" t="s">
        <v>322</v>
      </c>
      <c r="D52" s="108" t="s">
        <v>253</v>
      </c>
      <c r="E52" s="108"/>
      <c r="H52" s="89" t="s">
        <v>43</v>
      </c>
      <c r="I52" s="90" t="str">
        <f t="shared" si="10"/>
        <v/>
      </c>
      <c r="J52" s="90" t="str">
        <f t="shared" si="8"/>
        <v>Err3</v>
      </c>
      <c r="K52" s="90" t="str">
        <f t="shared" si="11"/>
        <v/>
      </c>
      <c r="L52" s="90" t="str">
        <f t="shared" si="9"/>
        <v/>
      </c>
    </row>
    <row r="53" spans="1:12" x14ac:dyDescent="0.25">
      <c r="A53" s="87" t="s">
        <v>106</v>
      </c>
      <c r="B53" s="108" t="s">
        <v>242</v>
      </c>
      <c r="C53" s="108" t="s">
        <v>323</v>
      </c>
      <c r="D53" s="108" t="s">
        <v>248</v>
      </c>
      <c r="E53" s="108"/>
      <c r="H53" s="89" t="s">
        <v>106</v>
      </c>
      <c r="I53" s="90" t="str">
        <f t="shared" si="10"/>
        <v/>
      </c>
      <c r="J53" s="90" t="str">
        <f t="shared" si="8"/>
        <v>Err3</v>
      </c>
      <c r="K53" s="90" t="str">
        <f t="shared" si="11"/>
        <v/>
      </c>
      <c r="L53" s="90" t="str">
        <f t="shared" si="9"/>
        <v/>
      </c>
    </row>
    <row r="54" spans="1:12" ht="15.6" x14ac:dyDescent="0.25">
      <c r="A54" s="93" t="s">
        <v>44</v>
      </c>
      <c r="B54" s="108" t="s">
        <v>241</v>
      </c>
      <c r="C54" s="108" t="s">
        <v>324</v>
      </c>
      <c r="D54" s="108" t="s">
        <v>244</v>
      </c>
      <c r="E54" s="108"/>
      <c r="H54" s="94" t="s">
        <v>44</v>
      </c>
      <c r="I54" s="90" t="str">
        <f>IF(ISERROR(SEARCH("%",B54,1))=FALSE,"Err1",IF(OR(B54="",ISNUMBER(INT(B54)))=FALSE,"Err2",IF(ISERROR(SEARCH(".",B54,1))=FALSE,"Err3",IF(OR(B54="",AND(INT(B54)&gt;=1,INT(B54)&lt;=9999))=FALSE,"Err4",IF(INT(B54)&lt;&gt;SUM(INT(B51)+INT(B52)+INT(B53)),"Err9","")))))</f>
        <v/>
      </c>
      <c r="J54" s="90" t="str">
        <f t="shared" si="8"/>
        <v>Err3</v>
      </c>
      <c r="K54" s="90" t="str">
        <f>IF(ISERROR(SEARCH("%",D54,1))=FALSE,"Err1",IF(OR(D54="",ISNUMBER(INT(D54)))=FALSE,"Err2",IF(ISERROR(SEARCH(".",D54,1))=FALSE,"Err3",IF(OR(D54="",AND(INT(D54)&gt;=1,INT(D54)&lt;=9999))=FALSE,"Err4",IF(INT(B20)&lt;&gt;SUM(INT(B17)+INT(B18)+INT(B19)),"Err9","")))))</f>
        <v/>
      </c>
      <c r="L54" s="90" t="str">
        <f t="shared" si="9"/>
        <v/>
      </c>
    </row>
    <row r="55" spans="1:12" x14ac:dyDescent="0.25">
      <c r="A55" s="77" t="s">
        <v>45</v>
      </c>
      <c r="B55" s="108" t="s">
        <v>253</v>
      </c>
      <c r="C55" s="108" t="s">
        <v>284</v>
      </c>
      <c r="D55" s="108" t="s">
        <v>246</v>
      </c>
      <c r="E55" s="108"/>
      <c r="H55" s="78" t="s">
        <v>45</v>
      </c>
      <c r="I55" s="90" t="str">
        <f t="shared" si="10"/>
        <v/>
      </c>
      <c r="J55" s="90" t="str">
        <f t="shared" si="8"/>
        <v>Err3</v>
      </c>
      <c r="K55" s="90" t="str">
        <f>IF(ISERROR(SEARCH("%",D55,1))=FALSE,"Err1",IF(OR(D55="",ISNUMBER(INT(D55)))=FALSE,"Err2",IF(ISERROR(SEARCH(".",D55,1))=FALSE,"Err3",IF(OR(D55="",AND(INT(D55)&gt;=1,INT(D55)&lt;=9999))=FALSE,"Err4",""))))</f>
        <v/>
      </c>
      <c r="L55" s="90" t="str">
        <f t="shared" si="9"/>
        <v/>
      </c>
    </row>
    <row r="56" spans="1:12" x14ac:dyDescent="0.25">
      <c r="A56" s="77" t="s">
        <v>46</v>
      </c>
      <c r="B56" s="108" t="s">
        <v>242</v>
      </c>
      <c r="C56" s="108" t="s">
        <v>325</v>
      </c>
      <c r="D56" s="108"/>
      <c r="E56" s="108"/>
      <c r="H56" s="78" t="s">
        <v>46</v>
      </c>
      <c r="I56" s="90" t="str">
        <f t="shared" si="10"/>
        <v/>
      </c>
      <c r="J56" s="90" t="str">
        <f t="shared" si="8"/>
        <v>Err3</v>
      </c>
      <c r="K56" s="90" t="str">
        <f t="shared" si="11"/>
        <v/>
      </c>
      <c r="L56" s="90" t="str">
        <f t="shared" si="9"/>
        <v/>
      </c>
    </row>
    <row r="57" spans="1:12" x14ac:dyDescent="0.25">
      <c r="A57" s="77" t="s">
        <v>47</v>
      </c>
      <c r="B57" s="108" t="s">
        <v>309</v>
      </c>
      <c r="C57" s="108" t="s">
        <v>326</v>
      </c>
      <c r="D57" s="108" t="s">
        <v>332</v>
      </c>
      <c r="E57" s="108" t="s">
        <v>335</v>
      </c>
      <c r="H57" s="78" t="s">
        <v>47</v>
      </c>
      <c r="I57" s="90" t="str">
        <f t="shared" si="10"/>
        <v/>
      </c>
      <c r="J57" s="90" t="str">
        <f t="shared" si="8"/>
        <v>Err3</v>
      </c>
      <c r="K57" s="90" t="str">
        <f t="shared" si="11"/>
        <v/>
      </c>
      <c r="L57" s="90" t="str">
        <f t="shared" si="9"/>
        <v>Err3</v>
      </c>
    </row>
    <row r="58" spans="1:12" x14ac:dyDescent="0.25">
      <c r="A58" s="77" t="s">
        <v>48</v>
      </c>
      <c r="B58" s="108" t="s">
        <v>243</v>
      </c>
      <c r="C58" s="108" t="s">
        <v>327</v>
      </c>
      <c r="D58" s="108" t="s">
        <v>241</v>
      </c>
      <c r="E58" s="108"/>
      <c r="H58" s="78" t="s">
        <v>48</v>
      </c>
      <c r="I58" s="90" t="str">
        <f t="shared" si="10"/>
        <v/>
      </c>
      <c r="J58" s="90" t="str">
        <f t="shared" si="8"/>
        <v>Err3</v>
      </c>
      <c r="K58" s="90" t="str">
        <f t="shared" si="11"/>
        <v/>
      </c>
      <c r="L58" s="90" t="str">
        <f t="shared" si="9"/>
        <v/>
      </c>
    </row>
    <row r="59" spans="1:12" x14ac:dyDescent="0.25">
      <c r="A59" s="77" t="s">
        <v>49</v>
      </c>
      <c r="B59" s="108" t="s">
        <v>257</v>
      </c>
      <c r="C59" s="108" t="s">
        <v>328</v>
      </c>
      <c r="D59" s="108" t="s">
        <v>333</v>
      </c>
      <c r="E59" s="108"/>
      <c r="H59" s="78" t="s">
        <v>49</v>
      </c>
      <c r="I59" s="90" t="str">
        <f t="shared" si="10"/>
        <v/>
      </c>
      <c r="J59" s="90" t="str">
        <f t="shared" si="8"/>
        <v>Err3</v>
      </c>
      <c r="K59" s="90" t="str">
        <f t="shared" si="11"/>
        <v/>
      </c>
      <c r="L59" s="90" t="str">
        <f t="shared" si="9"/>
        <v/>
      </c>
    </row>
    <row r="60" spans="1:12" x14ac:dyDescent="0.25">
      <c r="A60" s="77"/>
      <c r="B60" s="88"/>
      <c r="C60" s="88"/>
      <c r="D60" s="88"/>
      <c r="E60" s="88"/>
      <c r="H60" s="78"/>
      <c r="I60" s="90"/>
      <c r="J60" s="90"/>
      <c r="K60" s="90"/>
      <c r="L60" s="90"/>
    </row>
    <row r="61" spans="1:12" ht="15.6" x14ac:dyDescent="0.3">
      <c r="A61" s="123" t="s">
        <v>50</v>
      </c>
      <c r="B61" s="108" t="s">
        <v>313</v>
      </c>
      <c r="C61" s="108" t="s">
        <v>329</v>
      </c>
      <c r="D61" s="108" t="s">
        <v>334</v>
      </c>
      <c r="E61" s="108" t="s">
        <v>285</v>
      </c>
      <c r="H61" s="124" t="s">
        <v>50</v>
      </c>
      <c r="I61" s="90" t="str">
        <f>IF(ISERROR(SEARCH("%",B61,1))=FALSE,"Err1",IF(OR(B61="",ISNUMBER(INT(B61)))=FALSE,"Err2",IF(ISERROR(SEARCH(".",B61,1))=FALSE,"Err3",IF(OR(B61="",AND(INT(B61)&gt;=1,INT(B61)&lt;=9999))=FALSE,"Err4",IF(B61="","Err6","")))))</f>
        <v/>
      </c>
      <c r="J61" s="90" t="str">
        <f>IF(ISERROR(SEARCH("%",C61,1))=FALSE,"Err1",IF(OR(C61="",ISNUMBER(INT(C61)))=FALSE,"Err2",IF(ISERROR(SEARCH(".",C61,1))=FALSE,"Err3",IF(OR(C61="",AND(INT(C61)&gt;=0,INT(C61)&lt;=100))=FALSE,"Err5",IF(C61="","Err6","")))))</f>
        <v>Err3</v>
      </c>
      <c r="K61" s="90" t="str">
        <f>IF(ISERROR(SEARCH("%",D61,1))=FALSE,"Err1",IF(OR(D61="",ISNUMBER(INT(D61)))=FALSE,"Err2",IF(ISERROR(SEARCH(".",D61,1))=FALSE,"Err3",IF(OR(D61="",AND(INT(D61)&gt;=1,INT(D61)&lt;=9999))=FALSE,"Err4",IF(D61="","Err6","")))))</f>
        <v/>
      </c>
      <c r="L61" s="90" t="str">
        <f>IF(ISERROR(SEARCH("%",E61,1))=FALSE,"Err1",IF(OR(E61="",ISNUMBER(INT(E61)))=FALSE,"Err2",IF(ISERROR(SEARCH(".",E61,1))=FALSE,"Err3",IF(OR(E61="",AND(INT(E61)&gt;=0,INT(E61)&lt;=100))=FALSE,"Err5",IF(E61="","Err6",IF(E61&lt;&gt;'LEA3'!C15,"Err7",""))))))</f>
        <v>Err3</v>
      </c>
    </row>
    <row r="62" spans="1:12" x14ac:dyDescent="0.25">
      <c r="B62" s="129"/>
      <c r="C62" s="129"/>
      <c r="D62" s="129"/>
      <c r="E62" s="129"/>
    </row>
    <row r="63" spans="1:12" x14ac:dyDescent="0.25">
      <c r="A63" s="107" t="s">
        <v>53</v>
      </c>
    </row>
    <row r="64" spans="1:12" x14ac:dyDescent="0.25">
      <c r="A64" s="107" t="s">
        <v>73</v>
      </c>
    </row>
  </sheetData>
  <sheetProtection password="E48C" sheet="1" objects="1" scenarios="1"/>
  <mergeCells count="12">
    <mergeCell ref="J45:J46"/>
    <mergeCell ref="L45:L46"/>
    <mergeCell ref="B9:C9"/>
    <mergeCell ref="D9:E9"/>
    <mergeCell ref="I9:J9"/>
    <mergeCell ref="K9:L9"/>
    <mergeCell ref="A11:A12"/>
    <mergeCell ref="A28:A29"/>
    <mergeCell ref="C45:C46"/>
    <mergeCell ref="E45:E46"/>
    <mergeCell ref="H11:H12"/>
    <mergeCell ref="H28:H29"/>
  </mergeCells>
  <pageMargins left="0.75" right="0.75" top="0.59" bottom="0.56000000000000005" header="0.5" footer="0.5"/>
  <pageSetup paperSize="9" scale="75" fitToWidth="3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K76"/>
  <sheetViews>
    <sheetView showGridLines="0" view="pageBreakPreview" zoomScale="60" zoomScaleNormal="60" workbookViewId="0">
      <pane xSplit="3" ySplit="10" topLeftCell="L41" activePane="bottomRight" state="frozen"/>
      <selection pane="topRight" activeCell="D1" sqref="D1"/>
      <selection pane="bottomLeft" activeCell="A11" sqref="A11"/>
      <selection pane="bottomRight" activeCell="F44" sqref="F44"/>
    </sheetView>
  </sheetViews>
  <sheetFormatPr defaultColWidth="9.109375" defaultRowHeight="15" x14ac:dyDescent="0.25"/>
  <cols>
    <col min="1" max="1" width="12" style="131" customWidth="1"/>
    <col min="2" max="2" width="20" style="131" customWidth="1"/>
    <col min="3" max="3" width="47.6640625" style="131" customWidth="1"/>
    <col min="4" max="4" width="13" style="132" customWidth="1"/>
    <col min="5" max="8" width="18" style="131" customWidth="1"/>
    <col min="9" max="9" width="4.33203125" style="131" customWidth="1"/>
    <col min="10" max="10" width="12.5546875" style="131" customWidth="1"/>
    <col min="11" max="11" width="19.33203125" style="131" customWidth="1"/>
    <col min="12" max="12" width="35.33203125" style="131" customWidth="1"/>
    <col min="13" max="13" width="13" style="131" customWidth="1"/>
    <col min="14" max="17" width="19.33203125" style="131" customWidth="1"/>
    <col min="18" max="18" width="6.5546875" style="131" customWidth="1"/>
    <col min="19" max="19" width="7.44140625" style="131" bestFit="1" customWidth="1"/>
    <col min="20" max="20" width="78.33203125" style="131" bestFit="1" customWidth="1"/>
    <col min="21" max="16384" width="9.109375" style="131"/>
  </cols>
  <sheetData>
    <row r="1" spans="1:37" ht="15.6" x14ac:dyDescent="0.3">
      <c r="A1" s="130" t="s">
        <v>187</v>
      </c>
      <c r="B1" s="130"/>
      <c r="R1" s="133"/>
      <c r="S1" s="133"/>
      <c r="T1" s="133"/>
      <c r="U1" s="133"/>
      <c r="V1" s="133"/>
      <c r="W1" s="133"/>
      <c r="X1" s="133"/>
      <c r="Y1" s="133"/>
    </row>
    <row r="2" spans="1:37" ht="15.6" x14ac:dyDescent="0.3">
      <c r="A2" s="130" t="s">
        <v>188</v>
      </c>
      <c r="B2" s="130"/>
      <c r="R2" s="133"/>
      <c r="S2" s="133"/>
      <c r="T2" s="133"/>
      <c r="U2" s="133"/>
      <c r="V2" s="133"/>
      <c r="W2" s="133"/>
      <c r="X2" s="133"/>
      <c r="Y2" s="133"/>
    </row>
    <row r="3" spans="1:37" x14ac:dyDescent="0.25">
      <c r="R3" s="133"/>
      <c r="S3" s="133"/>
      <c r="T3" s="133"/>
      <c r="U3" s="133"/>
      <c r="V3" s="133"/>
      <c r="W3" s="133"/>
      <c r="X3" s="133"/>
      <c r="Y3" s="133"/>
    </row>
    <row r="4" spans="1:37" ht="15.6" x14ac:dyDescent="0.3">
      <c r="A4" s="130" t="s">
        <v>114</v>
      </c>
      <c r="B4" s="130"/>
      <c r="J4" s="134" t="s">
        <v>29</v>
      </c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33"/>
      <c r="V4" s="133"/>
      <c r="W4" s="133"/>
      <c r="X4" s="133"/>
      <c r="Y4" s="133"/>
    </row>
    <row r="5" spans="1:37" ht="15.6" x14ac:dyDescent="0.3">
      <c r="A5" s="130"/>
      <c r="B5" s="130"/>
      <c r="J5" s="134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33"/>
      <c r="V5" s="133"/>
      <c r="W5" s="133"/>
      <c r="X5" s="133"/>
      <c r="Y5" s="133"/>
    </row>
    <row r="6" spans="1:37" ht="15.6" x14ac:dyDescent="0.3">
      <c r="A6" s="130"/>
      <c r="B6" s="130"/>
      <c r="J6" s="134"/>
      <c r="K6" s="135"/>
      <c r="L6" s="135"/>
      <c r="M6" s="135"/>
      <c r="N6" s="135"/>
      <c r="O6" s="135"/>
      <c r="P6" s="135"/>
      <c r="Q6" s="135"/>
      <c r="R6" s="135"/>
      <c r="S6" s="135"/>
      <c r="T6" s="135"/>
      <c r="U6" s="133"/>
      <c r="V6" s="133"/>
      <c r="W6" s="133"/>
      <c r="X6" s="133"/>
      <c r="Y6" s="133"/>
    </row>
    <row r="7" spans="1:37" ht="15.6" x14ac:dyDescent="0.3">
      <c r="A7" s="136" t="s">
        <v>109</v>
      </c>
      <c r="B7" s="136"/>
      <c r="C7" s="137"/>
      <c r="D7" s="138"/>
      <c r="E7" s="137"/>
      <c r="F7" s="137"/>
      <c r="G7" s="137"/>
      <c r="H7" s="137"/>
      <c r="J7" s="139" t="s">
        <v>109</v>
      </c>
      <c r="K7" s="140"/>
      <c r="L7" s="140"/>
      <c r="M7" s="140"/>
      <c r="N7" s="140"/>
      <c r="O7" s="140"/>
      <c r="P7" s="140"/>
      <c r="Q7" s="135"/>
      <c r="R7" s="135"/>
      <c r="S7" s="135"/>
      <c r="T7" s="135"/>
      <c r="U7" s="133"/>
      <c r="V7" s="133"/>
      <c r="W7" s="133"/>
      <c r="X7" s="133"/>
      <c r="Y7" s="133"/>
    </row>
    <row r="8" spans="1:37" x14ac:dyDescent="0.25">
      <c r="A8" s="137"/>
      <c r="B8" s="137"/>
      <c r="C8" s="137"/>
      <c r="D8" s="138"/>
      <c r="E8" s="137"/>
      <c r="F8" s="137"/>
      <c r="G8" s="137"/>
      <c r="H8" s="137"/>
      <c r="J8" s="140"/>
      <c r="K8" s="140"/>
      <c r="L8" s="140"/>
      <c r="M8" s="140"/>
      <c r="N8" s="140"/>
      <c r="O8" s="140"/>
      <c r="P8" s="140"/>
      <c r="Q8" s="135"/>
      <c r="R8" s="135"/>
      <c r="S8" s="135"/>
      <c r="T8" s="135"/>
      <c r="U8" s="133"/>
      <c r="V8" s="133"/>
      <c r="W8" s="133"/>
      <c r="X8" s="133"/>
      <c r="Y8" s="133"/>
    </row>
    <row r="9" spans="1:37" x14ac:dyDescent="0.25">
      <c r="A9" s="141" t="s">
        <v>5</v>
      </c>
      <c r="B9" s="142" t="s">
        <v>6</v>
      </c>
      <c r="C9" s="142" t="s">
        <v>7</v>
      </c>
      <c r="D9" s="142" t="s">
        <v>8</v>
      </c>
      <c r="E9" s="142" t="s">
        <v>9</v>
      </c>
      <c r="F9" s="142" t="s">
        <v>10</v>
      </c>
      <c r="G9" s="142" t="s">
        <v>11</v>
      </c>
      <c r="H9" s="143" t="s">
        <v>21</v>
      </c>
      <c r="J9" s="144" t="s">
        <v>5</v>
      </c>
      <c r="K9" s="145" t="s">
        <v>6</v>
      </c>
      <c r="L9" s="145" t="s">
        <v>7</v>
      </c>
      <c r="M9" s="145" t="s">
        <v>8</v>
      </c>
      <c r="N9" s="145" t="s">
        <v>9</v>
      </c>
      <c r="O9" s="145" t="s">
        <v>10</v>
      </c>
      <c r="P9" s="145" t="s">
        <v>11</v>
      </c>
      <c r="Q9" s="146" t="s">
        <v>21</v>
      </c>
      <c r="R9" s="135"/>
      <c r="S9" s="135"/>
      <c r="T9" s="135"/>
      <c r="U9" s="133"/>
      <c r="V9" s="133"/>
      <c r="W9" s="133"/>
      <c r="X9" s="133"/>
      <c r="Y9" s="133"/>
    </row>
    <row r="10" spans="1:37" ht="120" x14ac:dyDescent="0.3">
      <c r="A10" s="147" t="s">
        <v>110</v>
      </c>
      <c r="B10" s="148" t="s">
        <v>112</v>
      </c>
      <c r="C10" s="148" t="s">
        <v>13</v>
      </c>
      <c r="D10" s="148" t="s">
        <v>14</v>
      </c>
      <c r="E10" s="148" t="s">
        <v>117</v>
      </c>
      <c r="F10" s="148" t="s">
        <v>118</v>
      </c>
      <c r="G10" s="148" t="s">
        <v>15</v>
      </c>
      <c r="H10" s="148" t="s">
        <v>16</v>
      </c>
      <c r="J10" s="149" t="s">
        <v>110</v>
      </c>
      <c r="K10" s="150" t="s">
        <v>112</v>
      </c>
      <c r="L10" s="150" t="s">
        <v>13</v>
      </c>
      <c r="M10" s="150" t="s">
        <v>14</v>
      </c>
      <c r="N10" s="150" t="s">
        <v>117</v>
      </c>
      <c r="O10" s="150" t="s">
        <v>118</v>
      </c>
      <c r="P10" s="150" t="s">
        <v>15</v>
      </c>
      <c r="Q10" s="150" t="s">
        <v>16</v>
      </c>
      <c r="R10" s="151"/>
      <c r="S10" s="152" t="s">
        <v>128</v>
      </c>
      <c r="T10" s="153"/>
      <c r="U10" s="133"/>
      <c r="V10" s="133"/>
      <c r="W10" s="133"/>
      <c r="X10" s="133"/>
      <c r="Y10" s="133"/>
    </row>
    <row r="11" spans="1:37" s="154" customFormat="1" ht="17.25" customHeight="1" x14ac:dyDescent="0.25">
      <c r="A11" s="28">
        <v>8512000</v>
      </c>
      <c r="B11" s="7">
        <v>131210</v>
      </c>
      <c r="C11" s="30" t="s">
        <v>189</v>
      </c>
      <c r="D11" s="176">
        <v>44</v>
      </c>
      <c r="E11" s="176">
        <v>67</v>
      </c>
      <c r="F11" s="176">
        <v>70</v>
      </c>
      <c r="G11" s="6"/>
      <c r="H11" s="6"/>
      <c r="J11" s="149"/>
      <c r="K11" s="150"/>
      <c r="L11" s="155" t="str">
        <f>IF(ISTEXT(C11)=FALSE,"Err1","")</f>
        <v/>
      </c>
      <c r="M11" s="156" t="str">
        <f>IF(ISERROR(SEARCH("%",D11,1))=FALSE,"Err2",IF(OR(D11="",ISNUMBER(INT(D11)))=FALSE,"Err3",IF(ISERROR(SEARCH(".",D11,1))=FALSE,"Err4",IF(OR(D11="",AND(INT(D11)&gt;=1,INT(D11)&lt;=999))=FALSE,"Err5",IF(AND(D11&lt;&gt;"",E11="",F11="")=TRUE,"Err7",IF(AND(D11="",OR(E11&lt;&gt;"",F11&lt;&gt;""))=TRUE,"Err8",""))))))</f>
        <v/>
      </c>
      <c r="N11" s="156" t="str">
        <f>IF(ISERROR(SEARCH("%",E11,1))=FALSE,"Err2",IF(OR(E11="",ISNUMBER(INT(E11)))=FALSE,"Err3",IF(ISERROR(SEARCH(".",D11,1))=FALSE,"Err4",IF(OR(E11="",AND(INT(E11)&gt;=1,INT(E11)&lt;=100))=FALSE,"Err6",IF(OR(AND(E11="",F11="",OR(D11&lt;&gt;"")))=TRUE,"Err9","")))))</f>
        <v/>
      </c>
      <c r="O11" s="156" t="str">
        <f>IF(ISERROR(SEARCH("%",F11,1))=FALSE,"Err2",IF(OR(F11="",ISNUMBER(INT(F11)))=FALSE,"Err3",IF(ISERROR(SEARCH(".",E11,1))=FALSE,"Err4",IF(OR(F11="",AND(INT(F11)&gt;=1,INT(F11)&lt;=100))=FALSE,"Err6",IF(OR(AND(E11="",F11="",OR(D11&lt;&gt;"")))=TRUE,"Err9","")))))</f>
        <v/>
      </c>
      <c r="P11" s="157" t="str">
        <f>IF(OR(G11="A",G11="X",G11="")=FALSE,"Err10",IF(OR(AND(G11="A",OR(D11&lt;&gt;"",E11&lt;&gt;"",F11&lt;&gt;"",H11&lt;&gt;"")),AND(G11="X",OR(D11&lt;&gt;"",E11&lt;&gt;"",F11&lt;&gt;"",H11&lt;&gt;"")))=TRUE,"Err11",""))</f>
        <v/>
      </c>
      <c r="Q11" s="156" t="str">
        <f>IF(OR(H11="Y",H11="")=FALSE,"Err13",IF(AND(H11="Y",D11="",E11="",F11="")=TRUE,"Err13",""))</f>
        <v/>
      </c>
      <c r="R11" s="158"/>
      <c r="S11" s="153"/>
      <c r="T11" s="153"/>
      <c r="U11" s="159"/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</row>
    <row r="12" spans="1:37" s="154" customFormat="1" x14ac:dyDescent="0.25">
      <c r="A12" s="28">
        <v>8512638</v>
      </c>
      <c r="B12" s="7">
        <v>116183</v>
      </c>
      <c r="C12" s="30" t="s">
        <v>190</v>
      </c>
      <c r="D12" s="176">
        <v>58</v>
      </c>
      <c r="E12" s="176">
        <v>69</v>
      </c>
      <c r="F12" s="176">
        <v>86</v>
      </c>
      <c r="G12" s="6"/>
      <c r="H12" s="6"/>
      <c r="J12" s="149"/>
      <c r="K12" s="150"/>
      <c r="L12" s="155" t="str">
        <f t="shared" ref="L12:L45" si="0">IF(ISTEXT(C12)=FALSE,"Err1","")</f>
        <v/>
      </c>
      <c r="M12" s="156" t="str">
        <f t="shared" ref="M12:M45" si="1">IF(ISERROR(SEARCH("%",D12,1))=FALSE,"Err2",IF(OR(D12="",ISNUMBER(INT(D12)))=FALSE,"Err3",IF(ISERROR(SEARCH(".",D12,1))=FALSE,"Err4",IF(OR(D12="",AND(INT(D12)&gt;=1,INT(D12)&lt;=999))=FALSE,"Err5",IF(AND(D12&lt;&gt;"",E12="",F12="")=TRUE,"Err7",IF(AND(D12="",OR(E12&lt;&gt;"",F12&lt;&gt;""))=TRUE,"Err8",""))))))</f>
        <v/>
      </c>
      <c r="N12" s="156" t="str">
        <f t="shared" ref="N12:N45" si="2">IF(ISERROR(SEARCH("%",E12,1))=FALSE,"Err2",IF(OR(E12="",ISNUMBER(INT(E12)))=FALSE,"Err3",IF(ISERROR(SEARCH(".",D12,1))=FALSE,"Err4",IF(OR(E12="",AND(INT(E12)&gt;=1,INT(E12)&lt;=100))=FALSE,"Err6",IF(OR(AND(E12="",F12="",OR(D12&lt;&gt;"")))=TRUE,"Err9","")))))</f>
        <v/>
      </c>
      <c r="O12" s="156" t="str">
        <f t="shared" ref="O12:O45" si="3">IF(ISERROR(SEARCH("%",F12,1))=FALSE,"Err2",IF(OR(F12="",ISNUMBER(INT(F12)))=FALSE,"Err3",IF(ISERROR(SEARCH(".",E12,1))=FALSE,"Err4",IF(OR(F12="",AND(INT(F12)&gt;=1,INT(F12)&lt;=100))=FALSE,"Err6",IF(OR(AND(E12="",F12="",OR(D12&lt;&gt;"")))=TRUE,"Err9","")))))</f>
        <v/>
      </c>
      <c r="P12" s="157" t="str">
        <f>IF(OR(G12="A",G12="X",G12="")=FALSE,"Err10",IF(OR(AND(G12="A",OR(D12&lt;&gt;"",E12&lt;&gt;"",F12&lt;&gt;"",H12&lt;&gt;"")),AND(G12="X",OR(D12&lt;&gt;"",E12&lt;&gt;"",F12&lt;&gt;"",H12&lt;&gt;"")))=TRUE,"Err11",IF(AND(OR(D12&lt;&gt;"",E12&lt;&gt;"",F12&lt;&gt;"",H12&lt;&gt;""),AND(OR(G48="A",G48="X")))=TRUE,"Err12","")))</f>
        <v/>
      </c>
      <c r="Q12" s="156" t="str">
        <f t="shared" ref="Q12:Q45" si="4">IF(OR(H12="Y",H12="")=FALSE,"Err13",IF(AND(H12="Y",D12="",E12="",F12="")=TRUE,"Err13",""))</f>
        <v/>
      </c>
      <c r="R12" s="153"/>
      <c r="S12" s="153" t="s">
        <v>129</v>
      </c>
      <c r="T12" s="153" t="s">
        <v>153</v>
      </c>
      <c r="U12" s="159"/>
      <c r="V12" s="159"/>
      <c r="W12" s="159"/>
      <c r="X12" s="159"/>
      <c r="Y12" s="159"/>
      <c r="Z12" s="159"/>
      <c r="AA12" s="159"/>
      <c r="AB12" s="159"/>
      <c r="AC12" s="159"/>
      <c r="AD12" s="159"/>
      <c r="AE12" s="159"/>
      <c r="AF12" s="159"/>
      <c r="AG12" s="159"/>
      <c r="AH12" s="159"/>
      <c r="AI12" s="159"/>
      <c r="AJ12" s="159"/>
      <c r="AK12" s="159"/>
    </row>
    <row r="13" spans="1:37" s="154" customFormat="1" x14ac:dyDescent="0.25">
      <c r="A13" s="28">
        <v>8512644</v>
      </c>
      <c r="B13" s="7">
        <v>116185</v>
      </c>
      <c r="C13" s="30" t="s">
        <v>191</v>
      </c>
      <c r="D13" s="176">
        <v>118</v>
      </c>
      <c r="E13" s="176">
        <v>90</v>
      </c>
      <c r="F13" s="176">
        <v>87</v>
      </c>
      <c r="G13" s="6"/>
      <c r="H13" s="6"/>
      <c r="J13" s="149"/>
      <c r="K13" s="150"/>
      <c r="L13" s="155" t="str">
        <f t="shared" si="0"/>
        <v/>
      </c>
      <c r="M13" s="156" t="str">
        <f t="shared" si="1"/>
        <v/>
      </c>
      <c r="N13" s="156" t="str">
        <f t="shared" si="2"/>
        <v/>
      </c>
      <c r="O13" s="156" t="str">
        <f t="shared" si="3"/>
        <v/>
      </c>
      <c r="P13" s="157" t="str">
        <f>IF(OR(G13="A",G13="X",G13="")=FALSE,"Err10",IF(OR(AND(G13="A",OR(D13&lt;&gt;"",E13&lt;&gt;"",F13&lt;&gt;"",H13&lt;&gt;"")),AND(G13="X",OR(D13&lt;&gt;"",E13&lt;&gt;"",F13&lt;&gt;"",H13&lt;&gt;"")))=TRUE,"Err11",IF(AND(OR(D13&lt;&gt;"",E13&lt;&gt;"",F13&lt;&gt;"",H13&lt;&gt;""),AND(OR(G48="A",G48="X")))=TRUE,"Err12","")))</f>
        <v/>
      </c>
      <c r="Q13" s="156" t="str">
        <f t="shared" si="4"/>
        <v/>
      </c>
      <c r="R13" s="153"/>
      <c r="S13" s="153" t="s">
        <v>131</v>
      </c>
      <c r="T13" s="153" t="s">
        <v>132</v>
      </c>
      <c r="U13" s="159"/>
      <c r="V13" s="159"/>
      <c r="W13" s="159"/>
      <c r="X13" s="159"/>
      <c r="Y13" s="159"/>
      <c r="Z13" s="159"/>
      <c r="AA13" s="159"/>
      <c r="AB13" s="159"/>
      <c r="AC13" s="159"/>
      <c r="AD13" s="159"/>
      <c r="AE13" s="159"/>
      <c r="AF13" s="159"/>
      <c r="AG13" s="159"/>
      <c r="AH13" s="159"/>
      <c r="AI13" s="159"/>
      <c r="AJ13" s="159"/>
      <c r="AK13" s="159"/>
    </row>
    <row r="14" spans="1:37" s="154" customFormat="1" x14ac:dyDescent="0.25">
      <c r="A14" s="28">
        <v>8512658</v>
      </c>
      <c r="B14" s="7">
        <v>116190</v>
      </c>
      <c r="C14" s="30" t="s">
        <v>192</v>
      </c>
      <c r="D14" s="176">
        <v>79</v>
      </c>
      <c r="E14" s="176">
        <v>82</v>
      </c>
      <c r="F14" s="176">
        <v>83</v>
      </c>
      <c r="G14" s="6"/>
      <c r="H14" s="6"/>
      <c r="J14" s="149"/>
      <c r="K14" s="150"/>
      <c r="L14" s="155" t="str">
        <f t="shared" si="0"/>
        <v/>
      </c>
      <c r="M14" s="156" t="str">
        <f t="shared" si="1"/>
        <v/>
      </c>
      <c r="N14" s="156" t="str">
        <f t="shared" si="2"/>
        <v/>
      </c>
      <c r="O14" s="156" t="str">
        <f t="shared" si="3"/>
        <v/>
      </c>
      <c r="P14" s="157" t="str">
        <f>IF(OR(G14="A",G14="X",G14="")=FALSE,"Err10",IF(OR(AND(G14="A",OR(D14&lt;&gt;"",E14&lt;&gt;"",F14&lt;&gt;"",H14&lt;&gt;"")),AND(G14="X",OR(D14&lt;&gt;"",E14&lt;&gt;"",F14&lt;&gt;"",H14&lt;&gt;"")))=TRUE,"Err11",IF(AND(OR(D14&lt;&gt;"",E14&lt;&gt;"",F14&lt;&gt;"",H14&lt;&gt;""),AND(OR(G48="A",G48="X")))=TRUE,"Err12","")))</f>
        <v/>
      </c>
      <c r="Q14" s="156" t="str">
        <f t="shared" si="4"/>
        <v/>
      </c>
      <c r="R14" s="153"/>
      <c r="S14" s="153" t="s">
        <v>133</v>
      </c>
      <c r="T14" s="153" t="s">
        <v>147</v>
      </c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59"/>
      <c r="AH14" s="159"/>
      <c r="AI14" s="159"/>
      <c r="AJ14" s="159"/>
      <c r="AK14" s="159"/>
    </row>
    <row r="15" spans="1:37" s="154" customFormat="1" x14ac:dyDescent="0.25">
      <c r="A15" s="28">
        <v>8512666</v>
      </c>
      <c r="B15" s="7">
        <v>116193</v>
      </c>
      <c r="C15" s="30" t="s">
        <v>193</v>
      </c>
      <c r="D15" s="176">
        <v>82</v>
      </c>
      <c r="E15" s="176">
        <v>87</v>
      </c>
      <c r="F15" s="176">
        <v>85</v>
      </c>
      <c r="G15" s="6"/>
      <c r="H15" s="6"/>
      <c r="J15" s="149"/>
      <c r="K15" s="150"/>
      <c r="L15" s="155" t="str">
        <f t="shared" si="0"/>
        <v/>
      </c>
      <c r="M15" s="156" t="str">
        <f t="shared" si="1"/>
        <v/>
      </c>
      <c r="N15" s="156" t="str">
        <f t="shared" si="2"/>
        <v/>
      </c>
      <c r="O15" s="156" t="str">
        <f t="shared" si="3"/>
        <v/>
      </c>
      <c r="P15" s="157" t="str">
        <f>IF(OR(G15="A",G15="X",G15="")=FALSE,"Err10",IF(OR(AND(G15="A",OR(D15&lt;&gt;"",E15&lt;&gt;"",F15&lt;&gt;"",H15&lt;&gt;"")),AND(G15="X",OR(D15&lt;&gt;"",E15&lt;&gt;"",F15&lt;&gt;"",H15&lt;&gt;"")))=TRUE,"Err11",IF(AND(OR(D15&lt;&gt;"",E15&lt;&gt;"",F15&lt;&gt;"",H15&lt;&gt;""),AND(OR(G48="A",G48="X")))=TRUE,"Err12","")))</f>
        <v/>
      </c>
      <c r="Q15" s="156" t="str">
        <f t="shared" si="4"/>
        <v/>
      </c>
      <c r="R15" s="153"/>
      <c r="S15" s="153" t="s">
        <v>135</v>
      </c>
      <c r="T15" s="153" t="s">
        <v>148</v>
      </c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</row>
    <row r="16" spans="1:37" s="154" customFormat="1" x14ac:dyDescent="0.25">
      <c r="A16" s="28">
        <v>8512670</v>
      </c>
      <c r="B16" s="7">
        <v>116194</v>
      </c>
      <c r="C16" s="30" t="s">
        <v>194</v>
      </c>
      <c r="D16" s="176">
        <v>48</v>
      </c>
      <c r="E16" s="176">
        <v>88</v>
      </c>
      <c r="F16" s="176">
        <v>94</v>
      </c>
      <c r="G16" s="6"/>
      <c r="H16" s="6"/>
      <c r="J16" s="149"/>
      <c r="K16" s="150"/>
      <c r="L16" s="155" t="str">
        <f t="shared" si="0"/>
        <v/>
      </c>
      <c r="M16" s="156" t="str">
        <f t="shared" si="1"/>
        <v/>
      </c>
      <c r="N16" s="156" t="str">
        <f t="shared" si="2"/>
        <v/>
      </c>
      <c r="O16" s="156" t="str">
        <f t="shared" si="3"/>
        <v/>
      </c>
      <c r="P16" s="157" t="str">
        <f>IF(OR(G16="A",G16="X",G16="")=FALSE,"Err10",IF(OR(AND(G16="A",OR(D16&lt;&gt;"",E16&lt;&gt;"",F16&lt;&gt;"",H16&lt;&gt;"")),AND(G16="X",OR(D16&lt;&gt;"",E16&lt;&gt;"",F16&lt;&gt;"",H16&lt;&gt;"")))=TRUE,"Err11",IF(AND(OR(D16&lt;&gt;"",E16&lt;&gt;"",F16&lt;&gt;"",H16&lt;&gt;""),AND(OR(G48="A",G48="X")))=TRUE,"Err12","")))</f>
        <v/>
      </c>
      <c r="Q16" s="156" t="str">
        <f t="shared" si="4"/>
        <v/>
      </c>
      <c r="R16" s="153"/>
      <c r="S16" s="153" t="s">
        <v>137</v>
      </c>
      <c r="T16" s="153" t="s">
        <v>161</v>
      </c>
      <c r="U16" s="159"/>
      <c r="V16" s="159"/>
      <c r="W16" s="159"/>
      <c r="X16" s="159"/>
      <c r="Y16" s="159"/>
      <c r="Z16" s="159"/>
      <c r="AA16" s="159"/>
      <c r="AB16" s="159"/>
      <c r="AC16" s="159"/>
      <c r="AD16" s="159"/>
      <c r="AE16" s="159"/>
      <c r="AF16" s="159"/>
      <c r="AG16" s="159"/>
      <c r="AH16" s="159"/>
      <c r="AI16" s="159"/>
      <c r="AJ16" s="159"/>
      <c r="AK16" s="159"/>
    </row>
    <row r="17" spans="1:37" s="154" customFormat="1" x14ac:dyDescent="0.25">
      <c r="A17" s="28">
        <v>8512673</v>
      </c>
      <c r="B17" s="7">
        <v>116195</v>
      </c>
      <c r="C17" s="30" t="s">
        <v>195</v>
      </c>
      <c r="D17" s="176">
        <v>33</v>
      </c>
      <c r="E17" s="176">
        <v>83</v>
      </c>
      <c r="F17" s="176">
        <v>79</v>
      </c>
      <c r="G17" s="6"/>
      <c r="H17" s="6"/>
      <c r="J17" s="149"/>
      <c r="K17" s="150"/>
      <c r="L17" s="155" t="str">
        <f t="shared" si="0"/>
        <v/>
      </c>
      <c r="M17" s="156" t="str">
        <f t="shared" si="1"/>
        <v/>
      </c>
      <c r="N17" s="156" t="str">
        <f t="shared" si="2"/>
        <v/>
      </c>
      <c r="O17" s="156" t="str">
        <f t="shared" si="3"/>
        <v/>
      </c>
      <c r="P17" s="157" t="str">
        <f>IF(OR(G17="A",G17="X",G17="")=FALSE,"Err10",IF(OR(AND(G17="A",OR(D17&lt;&gt;"",E17&lt;&gt;"",F17&lt;&gt;"",H17&lt;&gt;"")),AND(G17="X",OR(D17&lt;&gt;"",E17&lt;&gt;"",F17&lt;&gt;"",H17&lt;&gt;"")))=TRUE,"Err11",IF(AND(OR(D17&lt;&gt;"",E17&lt;&gt;"",F17&lt;&gt;"",H17&lt;&gt;""),AND(OR(G48="A",G48="X")))=TRUE,"Err12","")))</f>
        <v/>
      </c>
      <c r="Q17" s="156" t="str">
        <f t="shared" si="4"/>
        <v/>
      </c>
      <c r="R17" s="153"/>
      <c r="S17" s="153" t="s">
        <v>139</v>
      </c>
      <c r="T17" s="153" t="s">
        <v>154</v>
      </c>
      <c r="U17" s="159"/>
      <c r="V17" s="159"/>
      <c r="W17" s="159"/>
      <c r="X17" s="159"/>
      <c r="Y17" s="159"/>
      <c r="Z17" s="159"/>
      <c r="AA17" s="159"/>
      <c r="AB17" s="159"/>
      <c r="AC17" s="159"/>
      <c r="AD17" s="159"/>
      <c r="AE17" s="159"/>
      <c r="AF17" s="159"/>
      <c r="AG17" s="159"/>
      <c r="AH17" s="159"/>
      <c r="AI17" s="159"/>
      <c r="AJ17" s="159"/>
      <c r="AK17" s="159"/>
    </row>
    <row r="18" spans="1:37" s="154" customFormat="1" x14ac:dyDescent="0.25">
      <c r="A18" s="28">
        <v>8512674</v>
      </c>
      <c r="B18" s="7">
        <v>116196</v>
      </c>
      <c r="C18" s="30" t="s">
        <v>196</v>
      </c>
      <c r="D18" s="176">
        <v>51</v>
      </c>
      <c r="E18" s="176">
        <v>82</v>
      </c>
      <c r="F18" s="176">
        <v>78</v>
      </c>
      <c r="G18" s="6"/>
      <c r="H18" s="6"/>
      <c r="J18" s="149"/>
      <c r="K18" s="150"/>
      <c r="L18" s="155" t="str">
        <f t="shared" si="0"/>
        <v/>
      </c>
      <c r="M18" s="156" t="str">
        <f t="shared" si="1"/>
        <v/>
      </c>
      <c r="N18" s="156" t="str">
        <f t="shared" si="2"/>
        <v/>
      </c>
      <c r="O18" s="156" t="str">
        <f t="shared" si="3"/>
        <v/>
      </c>
      <c r="P18" s="157" t="str">
        <f>IF(OR(G18="A",G18="X",G18="")=FALSE,"Err10",IF(OR(AND(G18="A",OR(D18&lt;&gt;"",E18&lt;&gt;"",F18&lt;&gt;"",H18&lt;&gt;"")),AND(G18="X",OR(D18&lt;&gt;"",E18&lt;&gt;"",F18&lt;&gt;"",H18&lt;&gt;"")))=TRUE,"Err11",IF(AND(OR(D18&lt;&gt;"",E18&lt;&gt;"",F18&lt;&gt;"",H18&lt;&gt;""),AND(OR(G48="A",G48="X")))=TRUE,"Err12","")))</f>
        <v/>
      </c>
      <c r="Q18" s="156" t="str">
        <f t="shared" si="4"/>
        <v/>
      </c>
      <c r="R18" s="153"/>
      <c r="S18" s="153" t="s">
        <v>144</v>
      </c>
      <c r="T18" s="153" t="s">
        <v>156</v>
      </c>
      <c r="U18" s="159"/>
      <c r="V18" s="159"/>
      <c r="W18" s="159"/>
      <c r="X18" s="159"/>
      <c r="Y18" s="159"/>
      <c r="Z18" s="159"/>
      <c r="AA18" s="159"/>
      <c r="AB18" s="159"/>
      <c r="AC18" s="159"/>
      <c r="AD18" s="159"/>
      <c r="AE18" s="159"/>
      <c r="AF18" s="159"/>
      <c r="AG18" s="159"/>
      <c r="AH18" s="159"/>
      <c r="AI18" s="159"/>
      <c r="AJ18" s="159"/>
      <c r="AK18" s="159"/>
    </row>
    <row r="19" spans="1:37" s="154" customFormat="1" x14ac:dyDescent="0.25">
      <c r="A19" s="28">
        <v>8512687</v>
      </c>
      <c r="B19" s="7">
        <v>116201</v>
      </c>
      <c r="C19" s="30" t="s">
        <v>197</v>
      </c>
      <c r="D19" s="176">
        <v>55</v>
      </c>
      <c r="E19" s="176">
        <v>73</v>
      </c>
      <c r="F19" s="176">
        <v>85</v>
      </c>
      <c r="G19" s="6"/>
      <c r="H19" s="6"/>
      <c r="J19" s="149"/>
      <c r="K19" s="150"/>
      <c r="L19" s="155" t="str">
        <f t="shared" si="0"/>
        <v/>
      </c>
      <c r="M19" s="156" t="str">
        <f t="shared" si="1"/>
        <v/>
      </c>
      <c r="N19" s="156" t="str">
        <f t="shared" si="2"/>
        <v/>
      </c>
      <c r="O19" s="156" t="str">
        <f t="shared" si="3"/>
        <v/>
      </c>
      <c r="P19" s="157" t="str">
        <f>IF(OR(G19="A",G19="X",G19="")=FALSE,"Err10",IF(OR(AND(G19="A",OR(D19&lt;&gt;"",E19&lt;&gt;"",F19&lt;&gt;"",H19&lt;&gt;"")),AND(G19="X",OR(D19&lt;&gt;"",E19&lt;&gt;"",F19&lt;&gt;"",H19&lt;&gt;"")))=TRUE,"Err11",IF(AND(OR(D19&lt;&gt;"",E19&lt;&gt;"",F19&lt;&gt;"",H19&lt;&gt;""),AND(OR(G48="A",G48="X")))=TRUE,"Err12","")))</f>
        <v/>
      </c>
      <c r="Q19" s="156" t="str">
        <f t="shared" si="4"/>
        <v/>
      </c>
      <c r="R19" s="153"/>
      <c r="S19" s="153" t="s">
        <v>149</v>
      </c>
      <c r="T19" s="153" t="s">
        <v>155</v>
      </c>
      <c r="U19" s="159"/>
      <c r="V19" s="159"/>
      <c r="W19" s="159"/>
      <c r="X19" s="159"/>
      <c r="Y19" s="159"/>
      <c r="Z19" s="159"/>
      <c r="AA19" s="159"/>
      <c r="AB19" s="159"/>
      <c r="AC19" s="159"/>
      <c r="AD19" s="159"/>
      <c r="AE19" s="159"/>
      <c r="AF19" s="159"/>
      <c r="AG19" s="159"/>
      <c r="AH19" s="159"/>
      <c r="AI19" s="159"/>
      <c r="AJ19" s="159"/>
      <c r="AK19" s="159"/>
    </row>
    <row r="20" spans="1:37" s="154" customFormat="1" x14ac:dyDescent="0.25">
      <c r="A20" s="28">
        <v>8512689</v>
      </c>
      <c r="B20" s="7">
        <v>116203</v>
      </c>
      <c r="C20" s="30" t="s">
        <v>198</v>
      </c>
      <c r="D20" s="176">
        <v>45</v>
      </c>
      <c r="E20" s="176">
        <v>65</v>
      </c>
      <c r="F20" s="176">
        <v>80</v>
      </c>
      <c r="G20" s="6"/>
      <c r="H20" s="6"/>
      <c r="J20" s="149"/>
      <c r="K20" s="150"/>
      <c r="L20" s="155" t="str">
        <f t="shared" si="0"/>
        <v/>
      </c>
      <c r="M20" s="156" t="str">
        <f t="shared" si="1"/>
        <v/>
      </c>
      <c r="N20" s="156" t="str">
        <f t="shared" si="2"/>
        <v/>
      </c>
      <c r="O20" s="156" t="str">
        <f t="shared" si="3"/>
        <v/>
      </c>
      <c r="P20" s="157" t="str">
        <f>IF(OR(G20="A",G20="X",G20="")=FALSE,"Err10",IF(OR(AND(G20="A",OR(D20&lt;&gt;"",E20&lt;&gt;"",F20&lt;&gt;"",H20&lt;&gt;"")),AND(G20="X",OR(D20&lt;&gt;"",E20&lt;&gt;"",F20&lt;&gt;"",H20&lt;&gt;"")))=TRUE,"Err11",IF(AND(OR(D20&lt;&gt;"",E20&lt;&gt;"",F20&lt;&gt;"",H20&lt;&gt;""),AND(OR(G48="A",G48="X")))=TRUE,"Err12","")))</f>
        <v/>
      </c>
      <c r="Q20" s="156" t="str">
        <f t="shared" si="4"/>
        <v/>
      </c>
      <c r="R20" s="153"/>
      <c r="S20" s="153" t="s">
        <v>150</v>
      </c>
      <c r="T20" s="153" t="s">
        <v>168</v>
      </c>
      <c r="U20" s="159"/>
      <c r="V20" s="159"/>
      <c r="W20" s="159"/>
      <c r="X20" s="159"/>
      <c r="Y20" s="159"/>
      <c r="Z20" s="159"/>
      <c r="AA20" s="159"/>
      <c r="AB20" s="159"/>
      <c r="AC20" s="159"/>
      <c r="AD20" s="159"/>
      <c r="AE20" s="159"/>
      <c r="AF20" s="159"/>
      <c r="AG20" s="159"/>
      <c r="AH20" s="159"/>
      <c r="AI20" s="159"/>
      <c r="AJ20" s="159"/>
      <c r="AK20" s="159"/>
    </row>
    <row r="21" spans="1:37" s="154" customFormat="1" x14ac:dyDescent="0.25">
      <c r="A21" s="28">
        <v>8512700</v>
      </c>
      <c r="B21" s="7">
        <v>116213</v>
      </c>
      <c r="C21" s="30" t="s">
        <v>199</v>
      </c>
      <c r="D21" s="176">
        <v>93</v>
      </c>
      <c r="E21" s="176">
        <v>81</v>
      </c>
      <c r="F21" s="176">
        <v>78</v>
      </c>
      <c r="G21" s="6"/>
      <c r="H21" s="6"/>
      <c r="J21" s="149"/>
      <c r="K21" s="150"/>
      <c r="L21" s="155" t="str">
        <f t="shared" si="0"/>
        <v/>
      </c>
      <c r="M21" s="156" t="str">
        <f t="shared" si="1"/>
        <v/>
      </c>
      <c r="N21" s="156" t="str">
        <f t="shared" si="2"/>
        <v/>
      </c>
      <c r="O21" s="156" t="str">
        <f t="shared" si="3"/>
        <v/>
      </c>
      <c r="P21" s="157" t="str">
        <f>IF(OR(G21="A",G21="X",G21="")=FALSE,"Err10",IF(OR(AND(G21="A",OR(D21&lt;&gt;"",E21&lt;&gt;"",F21&lt;&gt;"",H21&lt;&gt;"")),AND(G21="X",OR(D21&lt;&gt;"",E21&lt;&gt;"",F21&lt;&gt;"",H21&lt;&gt;"")))=TRUE,"Err11",IF(AND(OR(D21&lt;&gt;"",E21&lt;&gt;"",F21&lt;&gt;"",H21&lt;&gt;""),AND(OR(G48="A",G48="X")))=TRUE,"Err12","")))</f>
        <v/>
      </c>
      <c r="Q21" s="156" t="str">
        <f t="shared" si="4"/>
        <v/>
      </c>
      <c r="R21" s="153"/>
      <c r="S21" s="153" t="s">
        <v>152</v>
      </c>
      <c r="T21" s="153" t="s">
        <v>158</v>
      </c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</row>
    <row r="22" spans="1:37" s="154" customFormat="1" x14ac:dyDescent="0.25">
      <c r="A22" s="28">
        <v>8512701</v>
      </c>
      <c r="B22" s="7">
        <v>116214</v>
      </c>
      <c r="C22" s="30" t="s">
        <v>200</v>
      </c>
      <c r="D22" s="176">
        <v>103</v>
      </c>
      <c r="E22" s="176">
        <v>85</v>
      </c>
      <c r="F22" s="176">
        <v>86</v>
      </c>
      <c r="G22" s="6"/>
      <c r="H22" s="6"/>
      <c r="J22" s="149"/>
      <c r="K22" s="150"/>
      <c r="L22" s="155" t="str">
        <f t="shared" si="0"/>
        <v/>
      </c>
      <c r="M22" s="156" t="str">
        <f t="shared" si="1"/>
        <v/>
      </c>
      <c r="N22" s="156" t="str">
        <f t="shared" si="2"/>
        <v/>
      </c>
      <c r="O22" s="156" t="str">
        <f t="shared" si="3"/>
        <v/>
      </c>
      <c r="P22" s="157" t="str">
        <f>IF(OR(G22="A",G22="X",G22="")=FALSE,"Err10",IF(OR(AND(G22="A",OR(D22&lt;&gt;"",E22&lt;&gt;"",F22&lt;&gt;"",H22&lt;&gt;"")),AND(G22="X",OR(D22&lt;&gt;"",E22&lt;&gt;"",F22&lt;&gt;"",H22&lt;&gt;"")))=TRUE,"Err11",IF(AND(OR(D22&lt;&gt;"",E22&lt;&gt;"",F22&lt;&gt;"",H22&lt;&gt;""),AND(OR(G48="A",G48="X")))=TRUE,"Err12","")))</f>
        <v/>
      </c>
      <c r="Q22" s="156" t="str">
        <f t="shared" si="4"/>
        <v/>
      </c>
      <c r="R22" s="153"/>
      <c r="S22" s="153" t="s">
        <v>162</v>
      </c>
      <c r="T22" s="153" t="s">
        <v>159</v>
      </c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</row>
    <row r="23" spans="1:37" s="154" customFormat="1" x14ac:dyDescent="0.25">
      <c r="A23" s="28">
        <v>8512702</v>
      </c>
      <c r="B23" s="7">
        <v>116215</v>
      </c>
      <c r="C23" s="30" t="s">
        <v>201</v>
      </c>
      <c r="D23" s="176">
        <v>58</v>
      </c>
      <c r="E23" s="176">
        <v>80</v>
      </c>
      <c r="F23" s="176">
        <v>80</v>
      </c>
      <c r="G23" s="6"/>
      <c r="H23" s="6"/>
      <c r="J23" s="149"/>
      <c r="K23" s="150"/>
      <c r="L23" s="155" t="str">
        <f t="shared" si="0"/>
        <v/>
      </c>
      <c r="M23" s="156" t="str">
        <f t="shared" si="1"/>
        <v/>
      </c>
      <c r="N23" s="156" t="str">
        <f t="shared" si="2"/>
        <v/>
      </c>
      <c r="O23" s="156" t="str">
        <f t="shared" si="3"/>
        <v/>
      </c>
      <c r="P23" s="157" t="str">
        <f>IF(OR(G23="A",G23="X",G23="")=FALSE,"Err10",IF(OR(AND(G23="A",OR(D23&lt;&gt;"",E23&lt;&gt;"",F23&lt;&gt;"",H23&lt;&gt;"")),AND(G23="X",OR(D23&lt;&gt;"",E23&lt;&gt;"",F23&lt;&gt;"",H23&lt;&gt;"")))=TRUE,"Err11",IF(AND(OR(D23&lt;&gt;"",E23&lt;&gt;"",F23&lt;&gt;"",H23&lt;&gt;""),AND(OR(G48="A",G48="X")))=TRUE,"Err12","")))</f>
        <v/>
      </c>
      <c r="Q23" s="156" t="str">
        <f t="shared" si="4"/>
        <v/>
      </c>
      <c r="R23" s="153"/>
      <c r="S23" s="153" t="s">
        <v>163</v>
      </c>
      <c r="T23" s="153" t="s">
        <v>157</v>
      </c>
      <c r="U23" s="159"/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</row>
    <row r="24" spans="1:37" s="154" customFormat="1" x14ac:dyDescent="0.25">
      <c r="A24" s="28">
        <v>8512704</v>
      </c>
      <c r="B24" s="7">
        <v>116216</v>
      </c>
      <c r="C24" s="30" t="s">
        <v>202</v>
      </c>
      <c r="D24" s="176">
        <v>87</v>
      </c>
      <c r="E24" s="176">
        <v>72</v>
      </c>
      <c r="F24" s="176">
        <v>78</v>
      </c>
      <c r="G24" s="6"/>
      <c r="H24" s="6"/>
      <c r="J24" s="149"/>
      <c r="K24" s="150"/>
      <c r="L24" s="155" t="str">
        <f t="shared" si="0"/>
        <v/>
      </c>
      <c r="M24" s="156" t="str">
        <f t="shared" si="1"/>
        <v/>
      </c>
      <c r="N24" s="156" t="str">
        <f t="shared" si="2"/>
        <v/>
      </c>
      <c r="O24" s="156" t="str">
        <f t="shared" si="3"/>
        <v/>
      </c>
      <c r="P24" s="157" t="str">
        <f>IF(OR(G24="A",G24="X",G24="")=FALSE,"Err10",IF(OR(AND(G24="A",OR(D24&lt;&gt;"",E24&lt;&gt;"",F24&lt;&gt;"",H24&lt;&gt;"")),AND(G24="X",OR(D24&lt;&gt;"",E24&lt;&gt;"",F24&lt;&gt;"",H24&lt;&gt;"")))=TRUE,"Err11",IF(AND(OR(D24&lt;&gt;"",E24&lt;&gt;"",F24&lt;&gt;"",H24&lt;&gt;""),AND(OR(G48="A",G48="X")))=TRUE,"Err12","")))</f>
        <v/>
      </c>
      <c r="Q24" s="156" t="str">
        <f t="shared" si="4"/>
        <v/>
      </c>
      <c r="R24" s="153"/>
      <c r="S24" s="153" t="s">
        <v>164</v>
      </c>
      <c r="T24" s="153" t="s">
        <v>160</v>
      </c>
      <c r="U24" s="159"/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</row>
    <row r="25" spans="1:37" s="154" customFormat="1" x14ac:dyDescent="0.25">
      <c r="A25" s="28">
        <v>8512705</v>
      </c>
      <c r="B25" s="7">
        <v>116217</v>
      </c>
      <c r="C25" s="30" t="s">
        <v>203</v>
      </c>
      <c r="D25" s="176">
        <v>82</v>
      </c>
      <c r="E25" s="176">
        <v>82</v>
      </c>
      <c r="F25" s="176">
        <v>84</v>
      </c>
      <c r="G25" s="6"/>
      <c r="H25" s="6"/>
      <c r="J25" s="149"/>
      <c r="K25" s="150"/>
      <c r="L25" s="155" t="str">
        <f t="shared" si="0"/>
        <v/>
      </c>
      <c r="M25" s="156" t="str">
        <f t="shared" si="1"/>
        <v/>
      </c>
      <c r="N25" s="156" t="str">
        <f t="shared" si="2"/>
        <v/>
      </c>
      <c r="O25" s="156" t="str">
        <f t="shared" si="3"/>
        <v/>
      </c>
      <c r="P25" s="157" t="str">
        <f>IF(OR(G25="A",G25="X",G25="")=FALSE,"Err10",IF(OR(AND(G25="A",OR(D25&lt;&gt;"",E25&lt;&gt;"",F25&lt;&gt;"",H25&lt;&gt;"")),AND(G25="X",OR(D25&lt;&gt;"",E25&lt;&gt;"",F25&lt;&gt;"",H25&lt;&gt;"")))=TRUE,"Err11",IF(AND(OR(D25&lt;&gt;"",E25&lt;&gt;"",F25&lt;&gt;"",H25&lt;&gt;""),AND(OR(G48="A",G48="X")))=TRUE,"Err12","")))</f>
        <v/>
      </c>
      <c r="Q25" s="156" t="str">
        <f t="shared" si="4"/>
        <v/>
      </c>
      <c r="R25" s="153"/>
      <c r="S25" s="153"/>
      <c r="T25" s="153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</row>
    <row r="26" spans="1:37" s="154" customFormat="1" x14ac:dyDescent="0.25">
      <c r="A26" s="28">
        <v>8512706</v>
      </c>
      <c r="B26" s="7">
        <v>116218</v>
      </c>
      <c r="C26" s="30" t="s">
        <v>204</v>
      </c>
      <c r="D26" s="176">
        <v>94</v>
      </c>
      <c r="E26" s="176">
        <v>76</v>
      </c>
      <c r="F26" s="176">
        <v>85</v>
      </c>
      <c r="G26" s="6"/>
      <c r="H26" s="6"/>
      <c r="J26" s="149"/>
      <c r="K26" s="150"/>
      <c r="L26" s="155" t="str">
        <f t="shared" si="0"/>
        <v/>
      </c>
      <c r="M26" s="156" t="str">
        <f t="shared" si="1"/>
        <v/>
      </c>
      <c r="N26" s="156" t="str">
        <f t="shared" si="2"/>
        <v/>
      </c>
      <c r="O26" s="156" t="str">
        <f t="shared" si="3"/>
        <v/>
      </c>
      <c r="P26" s="157" t="str">
        <f>IF(OR(G26="A",G26="X",G26="")=FALSE,"Err10",IF(OR(AND(G26="A",OR(D26&lt;&gt;"",E26&lt;&gt;"",F26&lt;&gt;"",H26&lt;&gt;"")),AND(G26="X",OR(D26&lt;&gt;"",E26&lt;&gt;"",F26&lt;&gt;"",H26&lt;&gt;"")))=TRUE,"Err11",IF(AND(OR(D26&lt;&gt;"",E26&lt;&gt;"",F26&lt;&gt;"",H26&lt;&gt;""),AND(OR(G48="A",G48="X")))=TRUE,"Err12","")))</f>
        <v/>
      </c>
      <c r="Q26" s="156" t="str">
        <f t="shared" si="4"/>
        <v/>
      </c>
      <c r="R26" s="153"/>
      <c r="S26" s="153"/>
      <c r="T26" s="153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</row>
    <row r="27" spans="1:37" s="154" customFormat="1" x14ac:dyDescent="0.25">
      <c r="A27" s="28">
        <v>8512707</v>
      </c>
      <c r="B27" s="7">
        <v>116219</v>
      </c>
      <c r="C27" s="30" t="s">
        <v>205</v>
      </c>
      <c r="D27" s="176">
        <v>82</v>
      </c>
      <c r="E27" s="176">
        <v>82</v>
      </c>
      <c r="F27" s="176">
        <v>79</v>
      </c>
      <c r="G27" s="6"/>
      <c r="H27" s="6"/>
      <c r="J27" s="149"/>
      <c r="K27" s="150"/>
      <c r="L27" s="155" t="str">
        <f t="shared" si="0"/>
        <v/>
      </c>
      <c r="M27" s="156" t="str">
        <f t="shared" si="1"/>
        <v/>
      </c>
      <c r="N27" s="156" t="str">
        <f t="shared" si="2"/>
        <v/>
      </c>
      <c r="O27" s="156" t="str">
        <f t="shared" si="3"/>
        <v/>
      </c>
      <c r="P27" s="157" t="str">
        <f>IF(OR(G27="A",G27="X",G27="")=FALSE,"Err10",IF(OR(AND(G27="A",OR(D27&lt;&gt;"",E27&lt;&gt;"",F27&lt;&gt;"",H27&lt;&gt;"")),AND(G27="X",OR(D27&lt;&gt;"",E27&lt;&gt;"",F27&lt;&gt;"",H27&lt;&gt;"")))=TRUE,"Err11",IF(AND(OR(D27&lt;&gt;"",E27&lt;&gt;"",F27&lt;&gt;"",H27&lt;&gt;""),AND(OR(G48="A",G48="X")))=TRUE,"Err12","")))</f>
        <v/>
      </c>
      <c r="Q27" s="156" t="str">
        <f t="shared" si="4"/>
        <v/>
      </c>
      <c r="R27" s="153"/>
      <c r="S27" s="153"/>
      <c r="T27" s="153"/>
      <c r="U27" s="159"/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</row>
    <row r="28" spans="1:37" s="154" customFormat="1" x14ac:dyDescent="0.25">
      <c r="A28" s="28">
        <v>8512714</v>
      </c>
      <c r="B28" s="7">
        <v>116221</v>
      </c>
      <c r="C28" s="30" t="s">
        <v>206</v>
      </c>
      <c r="D28" s="176">
        <v>98</v>
      </c>
      <c r="E28" s="176">
        <v>81</v>
      </c>
      <c r="F28" s="176">
        <v>81</v>
      </c>
      <c r="G28" s="6"/>
      <c r="H28" s="6"/>
      <c r="J28" s="149"/>
      <c r="K28" s="150"/>
      <c r="L28" s="155" t="str">
        <f t="shared" si="0"/>
        <v/>
      </c>
      <c r="M28" s="156" t="str">
        <f t="shared" si="1"/>
        <v/>
      </c>
      <c r="N28" s="156" t="str">
        <f t="shared" si="2"/>
        <v/>
      </c>
      <c r="O28" s="156" t="str">
        <f t="shared" si="3"/>
        <v/>
      </c>
      <c r="P28" s="157" t="str">
        <f>IF(OR(G28="A",G28="X",G28="")=FALSE,"Err10",IF(OR(AND(G28="A",OR(D28&lt;&gt;"",E28&lt;&gt;"",F28&lt;&gt;"",H28&lt;&gt;"")),AND(G28="X",OR(D28&lt;&gt;"",E28&lt;&gt;"",F28&lt;&gt;"",H28&lt;&gt;"")))=TRUE,"Err11",IF(AND(OR(D28&lt;&gt;"",E28&lt;&gt;"",F28&lt;&gt;"",H28&lt;&gt;""),AND(OR(G48="A",G48="X")))=TRUE,"Err12","")))</f>
        <v/>
      </c>
      <c r="Q28" s="156" t="str">
        <f t="shared" si="4"/>
        <v/>
      </c>
      <c r="R28" s="153"/>
      <c r="S28" s="153"/>
      <c r="T28" s="153"/>
      <c r="U28" s="159"/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</row>
    <row r="29" spans="1:37" s="154" customFormat="1" x14ac:dyDescent="0.25">
      <c r="A29" s="28">
        <v>8512715</v>
      </c>
      <c r="B29" s="7">
        <v>116222</v>
      </c>
      <c r="C29" s="30" t="s">
        <v>207</v>
      </c>
      <c r="D29" s="176">
        <v>93</v>
      </c>
      <c r="E29" s="176">
        <v>89</v>
      </c>
      <c r="F29" s="176">
        <v>89</v>
      </c>
      <c r="G29" s="6"/>
      <c r="H29" s="6"/>
      <c r="J29" s="149"/>
      <c r="K29" s="150"/>
      <c r="L29" s="155" t="str">
        <f t="shared" si="0"/>
        <v/>
      </c>
      <c r="M29" s="156" t="str">
        <f t="shared" si="1"/>
        <v/>
      </c>
      <c r="N29" s="156" t="str">
        <f t="shared" si="2"/>
        <v/>
      </c>
      <c r="O29" s="156" t="str">
        <f t="shared" si="3"/>
        <v/>
      </c>
      <c r="P29" s="157" t="str">
        <f>IF(OR(G29="A",G29="X",G29="")=FALSE,"Err10",IF(OR(AND(G29="A",OR(D29&lt;&gt;"",E29&lt;&gt;"",F29&lt;&gt;"",H29&lt;&gt;"")),AND(G29="X",OR(D29&lt;&gt;"",E29&lt;&gt;"",F29&lt;&gt;"",H29&lt;&gt;"")))=TRUE,"Err11",IF(AND(OR(D29&lt;&gt;"",E29&lt;&gt;"",F29&lt;&gt;"",H29&lt;&gt;""),AND(OR(G48="A",G48="X")))=TRUE,"Err12","")))</f>
        <v/>
      </c>
      <c r="Q29" s="156" t="str">
        <f t="shared" si="4"/>
        <v/>
      </c>
      <c r="R29" s="153"/>
      <c r="S29" s="153"/>
      <c r="T29" s="153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</row>
    <row r="30" spans="1:37" s="154" customFormat="1" x14ac:dyDescent="0.25">
      <c r="A30" s="28">
        <v>8512716</v>
      </c>
      <c r="B30" s="7">
        <v>116223</v>
      </c>
      <c r="C30" s="30" t="s">
        <v>208</v>
      </c>
      <c r="D30" s="176">
        <v>86</v>
      </c>
      <c r="E30" s="176">
        <v>77</v>
      </c>
      <c r="F30" s="176">
        <v>80</v>
      </c>
      <c r="G30" s="6"/>
      <c r="H30" s="6"/>
      <c r="J30" s="149"/>
      <c r="K30" s="150"/>
      <c r="L30" s="155" t="str">
        <f t="shared" si="0"/>
        <v/>
      </c>
      <c r="M30" s="156" t="str">
        <f t="shared" si="1"/>
        <v/>
      </c>
      <c r="N30" s="156" t="str">
        <f t="shared" si="2"/>
        <v/>
      </c>
      <c r="O30" s="156" t="str">
        <f t="shared" si="3"/>
        <v/>
      </c>
      <c r="P30" s="157" t="str">
        <f>IF(OR(G30="A",G30="X",G30="")=FALSE,"Err10",IF(OR(AND(G30="A",OR(D30&lt;&gt;"",E30&lt;&gt;"",F30&lt;&gt;"",H30&lt;&gt;"")),AND(G30="X",OR(D30&lt;&gt;"",E30&lt;&gt;"",F30&lt;&gt;"",H30&lt;&gt;"")))=TRUE,"Err11",IF(AND(OR(D30&lt;&gt;"",E30&lt;&gt;"",F30&lt;&gt;"",H30&lt;&gt;""),AND(OR(G48="A",G48="X")))=TRUE,"Err12","")))</f>
        <v/>
      </c>
      <c r="Q30" s="156" t="str">
        <f t="shared" si="4"/>
        <v/>
      </c>
      <c r="R30" s="153"/>
      <c r="S30" s="153"/>
      <c r="T30" s="153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</row>
    <row r="31" spans="1:37" s="154" customFormat="1" x14ac:dyDescent="0.25">
      <c r="A31" s="28">
        <v>8512720</v>
      </c>
      <c r="B31" s="7">
        <v>116227</v>
      </c>
      <c r="C31" s="30" t="s">
        <v>209</v>
      </c>
      <c r="D31" s="176">
        <v>114</v>
      </c>
      <c r="E31" s="176">
        <v>82</v>
      </c>
      <c r="F31" s="176">
        <v>79</v>
      </c>
      <c r="G31" s="6"/>
      <c r="H31" s="6"/>
      <c r="J31" s="149"/>
      <c r="K31" s="150"/>
      <c r="L31" s="155" t="str">
        <f t="shared" si="0"/>
        <v/>
      </c>
      <c r="M31" s="156" t="str">
        <f t="shared" si="1"/>
        <v/>
      </c>
      <c r="N31" s="156" t="str">
        <f t="shared" si="2"/>
        <v/>
      </c>
      <c r="O31" s="156" t="str">
        <f t="shared" si="3"/>
        <v/>
      </c>
      <c r="P31" s="157" t="str">
        <f>IF(OR(G31="A",G31="X",G31="")=FALSE,"Err10",IF(OR(AND(G31="A",OR(D31&lt;&gt;"",E31&lt;&gt;"",F31&lt;&gt;"",H31&lt;&gt;"")),AND(G31="X",OR(D31&lt;&gt;"",E31&lt;&gt;"",F31&lt;&gt;"",H31&lt;&gt;"")))=TRUE,"Err11",IF(AND(OR(D31&lt;&gt;"",E31&lt;&gt;"",F31&lt;&gt;"",H31&lt;&gt;""),AND(OR(G48="A",G48="X")))=TRUE,"Err12","")))</f>
        <v/>
      </c>
      <c r="Q31" s="156" t="str">
        <f t="shared" si="4"/>
        <v/>
      </c>
      <c r="R31" s="153"/>
      <c r="S31" s="153"/>
      <c r="T31" s="153"/>
      <c r="U31" s="159"/>
      <c r="V31" s="159"/>
      <c r="W31" s="159"/>
      <c r="X31" s="159"/>
      <c r="Y31" s="159"/>
      <c r="Z31" s="159"/>
      <c r="AA31" s="159"/>
      <c r="AB31" s="159"/>
      <c r="AC31" s="159"/>
      <c r="AD31" s="159"/>
      <c r="AE31" s="159"/>
      <c r="AF31" s="159"/>
      <c r="AG31" s="159"/>
      <c r="AH31" s="159"/>
      <c r="AI31" s="159"/>
      <c r="AJ31" s="159"/>
      <c r="AK31" s="159"/>
    </row>
    <row r="32" spans="1:37" s="154" customFormat="1" x14ac:dyDescent="0.25">
      <c r="A32" s="28">
        <v>8512764</v>
      </c>
      <c r="B32" s="7">
        <v>116257</v>
      </c>
      <c r="C32" s="30" t="s">
        <v>210</v>
      </c>
      <c r="D32" s="176">
        <v>92</v>
      </c>
      <c r="E32" s="176">
        <v>71</v>
      </c>
      <c r="F32" s="176">
        <v>70</v>
      </c>
      <c r="G32" s="6"/>
      <c r="H32" s="6"/>
      <c r="J32" s="149"/>
      <c r="K32" s="150"/>
      <c r="L32" s="155" t="str">
        <f t="shared" si="0"/>
        <v/>
      </c>
      <c r="M32" s="156" t="str">
        <f t="shared" si="1"/>
        <v/>
      </c>
      <c r="N32" s="156" t="str">
        <f t="shared" si="2"/>
        <v/>
      </c>
      <c r="O32" s="156" t="str">
        <f t="shared" si="3"/>
        <v/>
      </c>
      <c r="P32" s="157" t="str">
        <f>IF(OR(G32="A",G32="X",G32="")=FALSE,"Err10",IF(OR(AND(G32="A",OR(D32&lt;&gt;"",E32&lt;&gt;"",F32&lt;&gt;"",H32&lt;&gt;"")),AND(G32="X",OR(D32&lt;&gt;"",E32&lt;&gt;"",F32&lt;&gt;"",H32&lt;&gt;"")))=TRUE,"Err11",IF(AND(OR(D32&lt;&gt;"",E32&lt;&gt;"",F32&lt;&gt;"",H32&lt;&gt;""),AND(OR(G48="A",G48="X")))=TRUE,"Err12","")))</f>
        <v/>
      </c>
      <c r="Q32" s="156" t="str">
        <f t="shared" si="4"/>
        <v/>
      </c>
      <c r="R32" s="153"/>
      <c r="S32" s="153"/>
      <c r="T32" s="153"/>
      <c r="U32" s="159"/>
      <c r="V32" s="159"/>
      <c r="W32" s="159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</row>
    <row r="33" spans="1:37" s="154" customFormat="1" x14ac:dyDescent="0.25">
      <c r="A33" s="28">
        <v>8512765</v>
      </c>
      <c r="B33" s="7">
        <v>116258</v>
      </c>
      <c r="C33" s="30" t="s">
        <v>211</v>
      </c>
      <c r="D33" s="176">
        <v>50</v>
      </c>
      <c r="E33" s="176">
        <v>71</v>
      </c>
      <c r="F33" s="176">
        <v>70</v>
      </c>
      <c r="G33" s="6"/>
      <c r="H33" s="6"/>
      <c r="J33" s="149"/>
      <c r="K33" s="150"/>
      <c r="L33" s="155" t="str">
        <f t="shared" si="0"/>
        <v/>
      </c>
      <c r="M33" s="156" t="str">
        <f t="shared" si="1"/>
        <v/>
      </c>
      <c r="N33" s="156" t="str">
        <f t="shared" si="2"/>
        <v/>
      </c>
      <c r="O33" s="156" t="str">
        <f t="shared" si="3"/>
        <v/>
      </c>
      <c r="P33" s="157" t="str">
        <f>IF(OR(G33="A",G33="X",G33="")=FALSE,"Err10",IF(OR(AND(G33="A",OR(D33&lt;&gt;"",E33&lt;&gt;"",F33&lt;&gt;"",H33&lt;&gt;"")),AND(G33="X",OR(D33&lt;&gt;"",E33&lt;&gt;"",F33&lt;&gt;"",H33&lt;&gt;"")))=TRUE,"Err11",IF(AND(OR(D33&lt;&gt;"",E33&lt;&gt;"",F33&lt;&gt;"",H33&lt;&gt;""),AND(OR(G48="A",G48="X")))=TRUE,"Err12","")))</f>
        <v/>
      </c>
      <c r="Q33" s="156" t="str">
        <f t="shared" si="4"/>
        <v/>
      </c>
      <c r="R33" s="153"/>
      <c r="S33" s="153"/>
      <c r="T33" s="153"/>
      <c r="U33" s="159"/>
      <c r="V33" s="159"/>
      <c r="W33" s="159"/>
      <c r="X33" s="159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</row>
    <row r="34" spans="1:37" ht="22.5" customHeight="1" x14ac:dyDescent="0.25">
      <c r="A34" s="28">
        <v>8512779</v>
      </c>
      <c r="B34" s="7">
        <v>130926</v>
      </c>
      <c r="C34" s="30" t="s">
        <v>212</v>
      </c>
      <c r="D34" s="176">
        <v>44</v>
      </c>
      <c r="E34" s="176">
        <v>60</v>
      </c>
      <c r="F34" s="176">
        <v>60</v>
      </c>
      <c r="G34" s="6"/>
      <c r="H34" s="6"/>
      <c r="I34" s="154"/>
      <c r="J34" s="149"/>
      <c r="K34" s="150"/>
      <c r="L34" s="155" t="str">
        <f t="shared" si="0"/>
        <v/>
      </c>
      <c r="M34" s="156" t="str">
        <f t="shared" si="1"/>
        <v/>
      </c>
      <c r="N34" s="156" t="str">
        <f t="shared" si="2"/>
        <v/>
      </c>
      <c r="O34" s="156" t="str">
        <f t="shared" si="3"/>
        <v/>
      </c>
      <c r="P34" s="157" t="str">
        <f>IF(OR(G34="A",G34="X",G34="")=FALSE,"Err10",IF(OR(AND(G34="A",OR(D34&lt;&gt;"",E34&lt;&gt;"",F34&lt;&gt;"",H34&lt;&gt;"")),AND(G34="X",OR(D34&lt;&gt;"",E34&lt;&gt;"",F34&lt;&gt;"",H34&lt;&gt;"")))=TRUE,"Err11",IF(AND(OR(D34&lt;&gt;"",E34&lt;&gt;"",F34&lt;&gt;"",H34&lt;&gt;""),AND(OR(G48="A",G48="X")))=TRUE,"Err12","")))</f>
        <v/>
      </c>
      <c r="Q34" s="156" t="str">
        <f t="shared" si="4"/>
        <v/>
      </c>
      <c r="R34" s="135"/>
      <c r="S34" s="135"/>
      <c r="T34" s="153"/>
      <c r="U34" s="133"/>
      <c r="V34" s="133"/>
      <c r="W34" s="133"/>
      <c r="X34" s="133"/>
      <c r="Y34" s="133"/>
      <c r="Z34" s="133"/>
      <c r="AA34" s="133"/>
      <c r="AB34" s="133"/>
      <c r="AC34" s="133"/>
      <c r="AD34" s="133"/>
      <c r="AE34" s="133"/>
      <c r="AF34" s="133"/>
      <c r="AG34" s="133"/>
      <c r="AH34" s="133"/>
      <c r="AI34" s="133"/>
      <c r="AJ34" s="133"/>
      <c r="AK34" s="133"/>
    </row>
    <row r="35" spans="1:37" x14ac:dyDescent="0.25">
      <c r="A35" s="28">
        <v>8513212</v>
      </c>
      <c r="B35" s="7">
        <v>116344</v>
      </c>
      <c r="C35" s="30" t="s">
        <v>213</v>
      </c>
      <c r="D35" s="176">
        <v>61</v>
      </c>
      <c r="E35" s="176">
        <v>87</v>
      </c>
      <c r="F35" s="176">
        <v>90</v>
      </c>
      <c r="G35" s="6"/>
      <c r="H35" s="6"/>
      <c r="I35" s="154"/>
      <c r="J35" s="149"/>
      <c r="K35" s="150"/>
      <c r="L35" s="155" t="str">
        <f t="shared" si="0"/>
        <v/>
      </c>
      <c r="M35" s="156" t="str">
        <f t="shared" si="1"/>
        <v/>
      </c>
      <c r="N35" s="156" t="str">
        <f t="shared" si="2"/>
        <v/>
      </c>
      <c r="O35" s="156" t="str">
        <f t="shared" si="3"/>
        <v/>
      </c>
      <c r="P35" s="157" t="str">
        <f>IF(OR(G35="A",G35="X",G35="")=FALSE,"Err10",IF(OR(AND(G35="A",OR(D35&lt;&gt;"",E35&lt;&gt;"",F35&lt;&gt;"",H35&lt;&gt;"")),AND(G35="X",OR(D35&lt;&gt;"",E35&lt;&gt;"",F35&lt;&gt;"",H35&lt;&gt;"")))=TRUE,"Err11",IF(AND(OR(D35&lt;&gt;"",E35&lt;&gt;"",F35&lt;&gt;"",H35&lt;&gt;""),AND(OR(G48="A",G48="X")))=TRUE,"Err12","")))</f>
        <v/>
      </c>
      <c r="Q35" s="156" t="str">
        <f t="shared" si="4"/>
        <v/>
      </c>
      <c r="R35" s="135"/>
      <c r="S35" s="135"/>
      <c r="T35" s="135"/>
      <c r="U35" s="133"/>
      <c r="V35" s="133"/>
      <c r="W35" s="133"/>
      <c r="X35" s="133"/>
      <c r="Y35" s="133"/>
      <c r="Z35" s="133"/>
      <c r="AA35" s="133"/>
      <c r="AB35" s="133"/>
      <c r="AC35" s="133"/>
      <c r="AD35" s="133"/>
      <c r="AE35" s="133"/>
      <c r="AF35" s="133"/>
      <c r="AG35" s="133"/>
      <c r="AH35" s="133"/>
      <c r="AI35" s="133"/>
      <c r="AJ35" s="133"/>
      <c r="AK35" s="133"/>
    </row>
    <row r="36" spans="1:37" ht="30" x14ac:dyDescent="0.25">
      <c r="A36" s="28">
        <v>8513214</v>
      </c>
      <c r="B36" s="7">
        <v>116346</v>
      </c>
      <c r="C36" s="30" t="s">
        <v>214</v>
      </c>
      <c r="D36" s="176">
        <v>30</v>
      </c>
      <c r="E36" s="176">
        <v>66</v>
      </c>
      <c r="F36" s="176">
        <v>66</v>
      </c>
      <c r="G36" s="6"/>
      <c r="H36" s="6"/>
      <c r="I36" s="154"/>
      <c r="J36" s="149"/>
      <c r="K36" s="150"/>
      <c r="L36" s="155" t="str">
        <f t="shared" si="0"/>
        <v/>
      </c>
      <c r="M36" s="156" t="str">
        <f t="shared" si="1"/>
        <v/>
      </c>
      <c r="N36" s="156" t="str">
        <f t="shared" si="2"/>
        <v/>
      </c>
      <c r="O36" s="156" t="str">
        <f t="shared" si="3"/>
        <v/>
      </c>
      <c r="P36" s="157" t="str">
        <f>IF(OR(G36="A",G36="X",G36="")=FALSE,"Err10",IF(OR(AND(G36="A",OR(D36&lt;&gt;"",E36&lt;&gt;"",F36&lt;&gt;"",H36&lt;&gt;"")),AND(G36="X",OR(D36&lt;&gt;"",E36&lt;&gt;"",F36&lt;&gt;"",H36&lt;&gt;"")))=TRUE,"Err11",IF(AND(OR(D36&lt;&gt;"",E36&lt;&gt;"",F36&lt;&gt;"",H36&lt;&gt;""),AND(OR(G48="A",G48="X")))=TRUE,"Err12","")))</f>
        <v/>
      </c>
      <c r="Q36" s="156" t="str">
        <f t="shared" si="4"/>
        <v/>
      </c>
      <c r="R36" s="135"/>
      <c r="S36" s="135"/>
      <c r="T36" s="135"/>
      <c r="U36" s="133"/>
      <c r="V36" s="133"/>
      <c r="W36" s="133"/>
      <c r="X36" s="133"/>
      <c r="Y36" s="133"/>
      <c r="Z36" s="133"/>
      <c r="AA36" s="133"/>
      <c r="AB36" s="133"/>
      <c r="AC36" s="133"/>
      <c r="AD36" s="133"/>
      <c r="AE36" s="133"/>
      <c r="AF36" s="133"/>
      <c r="AG36" s="133"/>
      <c r="AH36" s="133"/>
      <c r="AI36" s="133"/>
      <c r="AJ36" s="133"/>
      <c r="AK36" s="133"/>
    </row>
    <row r="37" spans="1:37" x14ac:dyDescent="0.25">
      <c r="A37" s="28">
        <v>8513420</v>
      </c>
      <c r="B37" s="7">
        <v>116384</v>
      </c>
      <c r="C37" s="30" t="s">
        <v>215</v>
      </c>
      <c r="D37" s="176">
        <v>38</v>
      </c>
      <c r="E37" s="176">
        <v>82</v>
      </c>
      <c r="F37" s="176">
        <v>82</v>
      </c>
      <c r="G37" s="6"/>
      <c r="H37" s="6"/>
      <c r="I37" s="154"/>
      <c r="J37" s="149"/>
      <c r="K37" s="150"/>
      <c r="L37" s="155" t="str">
        <f t="shared" si="0"/>
        <v/>
      </c>
      <c r="M37" s="156" t="str">
        <f t="shared" si="1"/>
        <v/>
      </c>
      <c r="N37" s="156" t="str">
        <f t="shared" si="2"/>
        <v/>
      </c>
      <c r="O37" s="156" t="str">
        <f t="shared" si="3"/>
        <v/>
      </c>
      <c r="P37" s="157" t="str">
        <f>IF(OR(G37="A",G37="X",G37="")=FALSE,"Err10",IF(OR(AND(G37="A",OR(D37&lt;&gt;"",E37&lt;&gt;"",F37&lt;&gt;"",H37&lt;&gt;"")),AND(G37="X",OR(D37&lt;&gt;"",E37&lt;&gt;"",F37&lt;&gt;"",H37&lt;&gt;"")))=TRUE,"Err11",IF(AND(OR(D37&lt;&gt;"",E37&lt;&gt;"",F37&lt;&gt;"",H37&lt;&gt;""),AND(OR(G48="A",G48="X")))=TRUE,"Err12","")))</f>
        <v/>
      </c>
      <c r="Q37" s="156" t="str">
        <f t="shared" si="4"/>
        <v/>
      </c>
      <c r="R37" s="135"/>
      <c r="S37" s="135"/>
      <c r="T37" s="135"/>
      <c r="U37" s="133"/>
      <c r="V37" s="133"/>
      <c r="W37" s="133"/>
      <c r="X37" s="133"/>
      <c r="Y37" s="133"/>
      <c r="Z37" s="133"/>
      <c r="AA37" s="133"/>
      <c r="AB37" s="133"/>
      <c r="AC37" s="133"/>
      <c r="AD37" s="133"/>
      <c r="AE37" s="133"/>
      <c r="AF37" s="133"/>
      <c r="AG37" s="133"/>
      <c r="AH37" s="133"/>
      <c r="AI37" s="133"/>
      <c r="AJ37" s="133"/>
      <c r="AK37" s="133"/>
    </row>
    <row r="38" spans="1:37" x14ac:dyDescent="0.25">
      <c r="A38" s="28">
        <v>8513422</v>
      </c>
      <c r="B38" s="7">
        <v>116385</v>
      </c>
      <c r="C38" s="30" t="s">
        <v>216</v>
      </c>
      <c r="D38" s="176">
        <v>28</v>
      </c>
      <c r="E38" s="176">
        <v>82</v>
      </c>
      <c r="F38" s="176">
        <v>82</v>
      </c>
      <c r="G38" s="6"/>
      <c r="H38" s="6"/>
      <c r="I38" s="154"/>
      <c r="J38" s="149"/>
      <c r="K38" s="150"/>
      <c r="L38" s="155" t="str">
        <f t="shared" si="0"/>
        <v/>
      </c>
      <c r="M38" s="156" t="str">
        <f t="shared" si="1"/>
        <v/>
      </c>
      <c r="N38" s="156" t="str">
        <f t="shared" si="2"/>
        <v/>
      </c>
      <c r="O38" s="156" t="str">
        <f t="shared" si="3"/>
        <v/>
      </c>
      <c r="P38" s="157" t="str">
        <f>IF(OR(G38="A",G38="X",G38="")=FALSE,"Err10",IF(OR(AND(G38="A",OR(D38&lt;&gt;"",E38&lt;&gt;"",F38&lt;&gt;"",H38&lt;&gt;"")),AND(G38="X",OR(D38&lt;&gt;"",E38&lt;&gt;"",F38&lt;&gt;"",H38&lt;&gt;"")))=TRUE,"Err11",IF(AND(OR(D38&lt;&gt;"",E38&lt;&gt;"",F38&lt;&gt;"",H38&lt;&gt;""),AND(OR(G48="A",G48="X")))=TRUE,"Err12","")))</f>
        <v/>
      </c>
      <c r="Q38" s="156" t="str">
        <f t="shared" si="4"/>
        <v/>
      </c>
      <c r="R38" s="135"/>
      <c r="S38" s="135"/>
      <c r="T38" s="135"/>
      <c r="U38" s="133"/>
      <c r="V38" s="133"/>
      <c r="W38" s="133"/>
      <c r="X38" s="133"/>
      <c r="Y38" s="133"/>
      <c r="Z38" s="133"/>
      <c r="AA38" s="133"/>
      <c r="AB38" s="133"/>
      <c r="AC38" s="133"/>
      <c r="AD38" s="133"/>
      <c r="AE38" s="133"/>
      <c r="AF38" s="133"/>
      <c r="AG38" s="133"/>
      <c r="AH38" s="133"/>
      <c r="AI38" s="133"/>
      <c r="AJ38" s="133"/>
      <c r="AK38" s="133"/>
    </row>
    <row r="39" spans="1:37" x14ac:dyDescent="0.25">
      <c r="A39" s="28">
        <v>8513423</v>
      </c>
      <c r="B39" s="7">
        <v>116386</v>
      </c>
      <c r="C39" s="30" t="s">
        <v>217</v>
      </c>
      <c r="D39" s="176">
        <v>35</v>
      </c>
      <c r="E39" s="176">
        <v>91</v>
      </c>
      <c r="F39" s="176">
        <v>94</v>
      </c>
      <c r="G39" s="6"/>
      <c r="H39" s="6"/>
      <c r="I39" s="154"/>
      <c r="J39" s="149"/>
      <c r="K39" s="150"/>
      <c r="L39" s="155" t="str">
        <f t="shared" si="0"/>
        <v/>
      </c>
      <c r="M39" s="156" t="str">
        <f t="shared" si="1"/>
        <v/>
      </c>
      <c r="N39" s="156" t="str">
        <f t="shared" si="2"/>
        <v/>
      </c>
      <c r="O39" s="156" t="str">
        <f t="shared" si="3"/>
        <v/>
      </c>
      <c r="P39" s="157" t="str">
        <f>IF(OR(G39="A",G39="X",G39="")=FALSE,"Err10",IF(OR(AND(G39="A",OR(D39&lt;&gt;"",E39&lt;&gt;"",F39&lt;&gt;"",H39&lt;&gt;"")),AND(G39="X",OR(D39&lt;&gt;"",E39&lt;&gt;"",F39&lt;&gt;"",H39&lt;&gt;"")))=TRUE,"Err11",IF(AND(OR(D39&lt;&gt;"",E39&lt;&gt;"",F39&lt;&gt;"",H39&lt;&gt;""),AND(OR(G48="A",G48="X")))=TRUE,"Err12","")))</f>
        <v/>
      </c>
      <c r="Q39" s="156" t="str">
        <f t="shared" si="4"/>
        <v/>
      </c>
      <c r="R39" s="135"/>
      <c r="S39" s="135"/>
      <c r="T39" s="135"/>
      <c r="U39" s="133"/>
      <c r="V39" s="133"/>
      <c r="W39" s="133"/>
      <c r="X39" s="133"/>
      <c r="Y39" s="133"/>
      <c r="Z39" s="133"/>
      <c r="AA39" s="133"/>
      <c r="AB39" s="133"/>
      <c r="AC39" s="133"/>
      <c r="AD39" s="133"/>
      <c r="AE39" s="133"/>
      <c r="AF39" s="133"/>
      <c r="AG39" s="133"/>
      <c r="AH39" s="133"/>
      <c r="AI39" s="133"/>
      <c r="AJ39" s="133"/>
      <c r="AK39" s="133"/>
    </row>
    <row r="40" spans="1:37" x14ac:dyDescent="0.25">
      <c r="A40" s="28">
        <v>8515207</v>
      </c>
      <c r="B40" s="7">
        <v>116487</v>
      </c>
      <c r="C40" s="30" t="s">
        <v>218</v>
      </c>
      <c r="D40" s="176">
        <v>64</v>
      </c>
      <c r="E40" s="176">
        <v>91</v>
      </c>
      <c r="F40" s="176">
        <v>94</v>
      </c>
      <c r="G40" s="6"/>
      <c r="H40" s="6"/>
      <c r="I40" s="154"/>
      <c r="J40" s="149"/>
      <c r="K40" s="150"/>
      <c r="L40" s="155" t="str">
        <f t="shared" si="0"/>
        <v/>
      </c>
      <c r="M40" s="156" t="str">
        <f t="shared" si="1"/>
        <v/>
      </c>
      <c r="N40" s="156" t="str">
        <f t="shared" si="2"/>
        <v/>
      </c>
      <c r="O40" s="156" t="str">
        <f t="shared" si="3"/>
        <v/>
      </c>
      <c r="P40" s="157" t="str">
        <f>IF(OR(G40="A",G40="X",G40="")=FALSE,"Err10",IF(OR(AND(G40="A",OR(D40&lt;&gt;"",E40&lt;&gt;"",F40&lt;&gt;"",H40&lt;&gt;"")),AND(G40="X",OR(D40&lt;&gt;"",E40&lt;&gt;"",F40&lt;&gt;"",H40&lt;&gt;"")))=TRUE,"Err11",IF(AND(OR(D40&lt;&gt;"",E40&lt;&gt;"",F40&lt;&gt;"",H40&lt;&gt;""),AND(OR(G48="A",G48="X")))=TRUE,"Err12","")))</f>
        <v/>
      </c>
      <c r="Q40" s="156" t="str">
        <f t="shared" si="4"/>
        <v/>
      </c>
      <c r="R40" s="135"/>
      <c r="S40" s="135"/>
      <c r="T40" s="135"/>
      <c r="U40" s="133"/>
      <c r="V40" s="133"/>
      <c r="W40" s="133"/>
      <c r="X40" s="133"/>
      <c r="Y40" s="133"/>
      <c r="Z40" s="133"/>
      <c r="AA40" s="133"/>
      <c r="AB40" s="133"/>
      <c r="AC40" s="133"/>
      <c r="AD40" s="133"/>
      <c r="AE40" s="133"/>
      <c r="AF40" s="133"/>
      <c r="AG40" s="133"/>
      <c r="AH40" s="133"/>
      <c r="AI40" s="133"/>
      <c r="AJ40" s="133"/>
      <c r="AK40" s="133"/>
    </row>
    <row r="41" spans="1:37" x14ac:dyDescent="0.25">
      <c r="A41" s="28">
        <v>8515211</v>
      </c>
      <c r="B41" s="7">
        <v>116491</v>
      </c>
      <c r="C41" s="30" t="s">
        <v>219</v>
      </c>
      <c r="D41" s="176">
        <v>164</v>
      </c>
      <c r="E41" s="176">
        <v>89</v>
      </c>
      <c r="F41" s="176">
        <v>88</v>
      </c>
      <c r="G41" s="6"/>
      <c r="H41" s="6"/>
      <c r="I41" s="154"/>
      <c r="J41" s="149"/>
      <c r="K41" s="150"/>
      <c r="L41" s="155" t="str">
        <f t="shared" si="0"/>
        <v/>
      </c>
      <c r="M41" s="156" t="str">
        <f t="shared" si="1"/>
        <v/>
      </c>
      <c r="N41" s="156" t="str">
        <f t="shared" si="2"/>
        <v/>
      </c>
      <c r="O41" s="156" t="str">
        <f t="shared" si="3"/>
        <v/>
      </c>
      <c r="P41" s="157" t="str">
        <f>IF(OR(G41="A",G41="X",G41="")=FALSE,"Err10",IF(OR(AND(G41="A",OR(D41&lt;&gt;"",E41&lt;&gt;"",F41&lt;&gt;"",H41&lt;&gt;"")),AND(G41="X",OR(D41&lt;&gt;"",E41&lt;&gt;"",F41&lt;&gt;"",H41&lt;&gt;"")))=TRUE,"Err11",IF(AND(OR(D41&lt;&gt;"",E41&lt;&gt;"",F41&lt;&gt;"",H41&lt;&gt;""),AND(OR(G48="A",G48="X")))=TRUE,"Err12","")))</f>
        <v/>
      </c>
      <c r="Q41" s="156" t="str">
        <f t="shared" si="4"/>
        <v/>
      </c>
      <c r="R41" s="135"/>
      <c r="S41" s="135"/>
      <c r="T41" s="135"/>
      <c r="U41" s="133"/>
      <c r="V41" s="133"/>
      <c r="W41" s="133"/>
      <c r="X41" s="133"/>
      <c r="Y41" s="133"/>
      <c r="Z41" s="133"/>
      <c r="AA41" s="133"/>
      <c r="AB41" s="133"/>
      <c r="AC41" s="133"/>
      <c r="AD41" s="133"/>
      <c r="AE41" s="133"/>
      <c r="AF41" s="133"/>
      <c r="AG41" s="133"/>
      <c r="AH41" s="133"/>
      <c r="AI41" s="133"/>
      <c r="AJ41" s="133"/>
      <c r="AK41" s="133"/>
    </row>
    <row r="42" spans="1:37" x14ac:dyDescent="0.25">
      <c r="A42" s="28">
        <v>8517045</v>
      </c>
      <c r="B42" s="7">
        <v>116627</v>
      </c>
      <c r="C42" s="30" t="s">
        <v>220</v>
      </c>
      <c r="D42" s="176">
        <v>5</v>
      </c>
      <c r="E42" s="176">
        <v>0</v>
      </c>
      <c r="F42" s="176">
        <v>0</v>
      </c>
      <c r="G42" s="6"/>
      <c r="H42" s="6"/>
      <c r="I42" s="154"/>
      <c r="J42" s="149"/>
      <c r="K42" s="150"/>
      <c r="L42" s="155" t="str">
        <f t="shared" si="0"/>
        <v/>
      </c>
      <c r="M42" s="156" t="str">
        <f t="shared" si="1"/>
        <v/>
      </c>
      <c r="N42" s="156" t="str">
        <f t="shared" si="2"/>
        <v>Err6</v>
      </c>
      <c r="O42" s="156" t="str">
        <f t="shared" si="3"/>
        <v>Err6</v>
      </c>
      <c r="P42" s="157" t="str">
        <f>IF(OR(G42="A",G42="X",G42="")=FALSE,"Err10",IF(OR(AND(G42="A",OR(D42&lt;&gt;"",E42&lt;&gt;"",F42&lt;&gt;"",H42&lt;&gt;"")),AND(G42="X",OR(D42&lt;&gt;"",E42&lt;&gt;"",F42&lt;&gt;"",H42&lt;&gt;"")))=TRUE,"Err11",IF(AND(OR(D42&lt;&gt;"",E42&lt;&gt;"",F42&lt;&gt;"",H42&lt;&gt;""),AND(OR(G48="A",G48="X")))=TRUE,"Err12","")))</f>
        <v/>
      </c>
      <c r="Q42" s="156" t="str">
        <f t="shared" si="4"/>
        <v/>
      </c>
      <c r="R42" s="135"/>
      <c r="S42" s="135"/>
      <c r="T42" s="135"/>
      <c r="U42" s="133"/>
      <c r="V42" s="133"/>
      <c r="W42" s="133"/>
      <c r="X42" s="133"/>
      <c r="Y42" s="133"/>
      <c r="Z42" s="133"/>
      <c r="AA42" s="133"/>
      <c r="AB42" s="133"/>
      <c r="AC42" s="133"/>
      <c r="AD42" s="133"/>
      <c r="AE42" s="133"/>
      <c r="AF42" s="133"/>
      <c r="AG42" s="133"/>
      <c r="AH42" s="133"/>
      <c r="AI42" s="133"/>
      <c r="AJ42" s="133"/>
      <c r="AK42" s="133"/>
    </row>
    <row r="43" spans="1:37" x14ac:dyDescent="0.25">
      <c r="A43" s="28">
        <v>8517047</v>
      </c>
      <c r="B43" s="7">
        <v>116629</v>
      </c>
      <c r="C43" s="30" t="s">
        <v>221</v>
      </c>
      <c r="D43" s="176">
        <v>11</v>
      </c>
      <c r="E43" s="176">
        <v>0</v>
      </c>
      <c r="F43" s="176">
        <v>0</v>
      </c>
      <c r="G43" s="6"/>
      <c r="H43" s="6"/>
      <c r="I43" s="154"/>
      <c r="J43" s="149"/>
      <c r="K43" s="150"/>
      <c r="L43" s="155" t="str">
        <f t="shared" si="0"/>
        <v/>
      </c>
      <c r="M43" s="156" t="str">
        <f t="shared" si="1"/>
        <v/>
      </c>
      <c r="N43" s="156" t="str">
        <f t="shared" si="2"/>
        <v>Err6</v>
      </c>
      <c r="O43" s="156" t="str">
        <f t="shared" si="3"/>
        <v>Err6</v>
      </c>
      <c r="P43" s="157" t="str">
        <f>IF(OR(G43="A",G43="X",G43="")=FALSE,"Err10",IF(OR(AND(G43="A",OR(D43&lt;&gt;"",E43&lt;&gt;"",F43&lt;&gt;"",H43&lt;&gt;"")),AND(G43="X",OR(D43&lt;&gt;"",E43&lt;&gt;"",F43&lt;&gt;"",H43&lt;&gt;"")))=TRUE,"Err11",IF(AND(OR(D43&lt;&gt;"",E43&lt;&gt;"",F43&lt;&gt;"",H43&lt;&gt;""),AND(OR(G48="A",G48="X")))=TRUE,"Err12","")))</f>
        <v/>
      </c>
      <c r="Q43" s="156" t="str">
        <f t="shared" si="4"/>
        <v/>
      </c>
      <c r="R43" s="135"/>
      <c r="S43" s="135"/>
      <c r="T43" s="135"/>
      <c r="U43" s="133"/>
      <c r="V43" s="133"/>
      <c r="W43" s="133"/>
      <c r="X43" s="133"/>
      <c r="Y43" s="133"/>
      <c r="Z43" s="133"/>
      <c r="AA43" s="133"/>
      <c r="AB43" s="133"/>
      <c r="AC43" s="133"/>
      <c r="AD43" s="133"/>
      <c r="AE43" s="133"/>
      <c r="AF43" s="133"/>
      <c r="AG43" s="133"/>
      <c r="AH43" s="133"/>
      <c r="AI43" s="133"/>
      <c r="AJ43" s="133"/>
      <c r="AK43" s="133"/>
    </row>
    <row r="44" spans="1:37" x14ac:dyDescent="0.25">
      <c r="A44" s="28">
        <v>8517050</v>
      </c>
      <c r="B44" s="7">
        <v>116632</v>
      </c>
      <c r="C44" s="30" t="s">
        <v>222</v>
      </c>
      <c r="D44" s="176">
        <v>7</v>
      </c>
      <c r="E44" s="176">
        <v>0</v>
      </c>
      <c r="F44" s="176">
        <v>0</v>
      </c>
      <c r="G44" s="6"/>
      <c r="H44" s="6"/>
      <c r="I44" s="154"/>
      <c r="J44" s="149"/>
      <c r="K44" s="150"/>
      <c r="L44" s="155" t="str">
        <f t="shared" si="0"/>
        <v/>
      </c>
      <c r="M44" s="156" t="str">
        <f t="shared" si="1"/>
        <v/>
      </c>
      <c r="N44" s="156" t="str">
        <f t="shared" si="2"/>
        <v>Err6</v>
      </c>
      <c r="O44" s="156" t="str">
        <f t="shared" si="3"/>
        <v>Err6</v>
      </c>
      <c r="P44" s="157" t="str">
        <f>IF(OR(G44="A",G44="X",G44="")=FALSE,"Err10",IF(OR(AND(G44="A",OR(D44&lt;&gt;"",E44&lt;&gt;"",F44&lt;&gt;"",H44&lt;&gt;"")),AND(G44="X",OR(D44&lt;&gt;"",E44&lt;&gt;"",F44&lt;&gt;"",H44&lt;&gt;"")))=TRUE,"Err11",IF(AND(OR(D44&lt;&gt;"",E44&lt;&gt;"",F44&lt;&gt;"",H44&lt;&gt;""),AND(OR(G48="A",G48="X")))=TRUE,"Err12","")))</f>
        <v/>
      </c>
      <c r="Q44" s="156" t="str">
        <f t="shared" si="4"/>
        <v/>
      </c>
      <c r="R44" s="135"/>
      <c r="S44" s="135"/>
      <c r="T44" s="135"/>
      <c r="U44" s="133"/>
      <c r="V44" s="133"/>
      <c r="W44" s="133"/>
      <c r="X44" s="133"/>
      <c r="Y44" s="133"/>
      <c r="Z44" s="133"/>
      <c r="AA44" s="133"/>
      <c r="AB44" s="133"/>
      <c r="AC44" s="133"/>
      <c r="AD44" s="133"/>
      <c r="AE44" s="133"/>
      <c r="AF44" s="133"/>
      <c r="AG44" s="133"/>
      <c r="AH44" s="133"/>
      <c r="AI44" s="133"/>
      <c r="AJ44" s="133"/>
      <c r="AK44" s="133"/>
    </row>
    <row r="45" spans="1:37" x14ac:dyDescent="0.25">
      <c r="A45" s="28"/>
      <c r="B45" s="7"/>
      <c r="C45" s="30"/>
      <c r="D45" s="178"/>
      <c r="E45" s="179"/>
      <c r="F45" s="6"/>
      <c r="G45" s="6"/>
      <c r="H45" s="6"/>
      <c r="I45" s="154"/>
      <c r="J45" s="149"/>
      <c r="K45" s="150"/>
      <c r="L45" s="155" t="str">
        <f t="shared" si="0"/>
        <v>Err1</v>
      </c>
      <c r="M45" s="156" t="str">
        <f t="shared" si="1"/>
        <v/>
      </c>
      <c r="N45" s="156" t="str">
        <f t="shared" si="2"/>
        <v/>
      </c>
      <c r="O45" s="156" t="str">
        <f t="shared" si="3"/>
        <v/>
      </c>
      <c r="P45" s="157" t="str">
        <f>IF(OR(G45="A",G45="X",G45="")=FALSE,"Err10",IF(OR(AND(G45="A",OR(D45&lt;&gt;"",E45&lt;&gt;"",F45&lt;&gt;"",H45&lt;&gt;"")),AND(G45="X",OR(D45&lt;&gt;"",E45&lt;&gt;"",F45&lt;&gt;"",H45&lt;&gt;"")))=TRUE,"Err11",IF(AND(OR(D45&lt;&gt;"",E45&lt;&gt;"",F45&lt;&gt;"",H45&lt;&gt;""),AND(OR(G48="A",G48="X")))=TRUE,"Err12","")))</f>
        <v/>
      </c>
      <c r="Q45" s="156" t="str">
        <f t="shared" si="4"/>
        <v/>
      </c>
      <c r="R45" s="135"/>
      <c r="S45" s="135"/>
      <c r="T45" s="135"/>
      <c r="U45" s="133"/>
      <c r="V45" s="133"/>
      <c r="W45" s="133"/>
      <c r="X45" s="133"/>
      <c r="Y45" s="133"/>
      <c r="Z45" s="133"/>
      <c r="AA45" s="133"/>
      <c r="AB45" s="133"/>
      <c r="AC45" s="133"/>
      <c r="AD45" s="133"/>
      <c r="AE45" s="133"/>
      <c r="AF45" s="133"/>
      <c r="AG45" s="133"/>
      <c r="AH45" s="133"/>
      <c r="AI45" s="133"/>
      <c r="AJ45" s="133"/>
      <c r="AK45" s="133"/>
    </row>
    <row r="46" spans="1:37" x14ac:dyDescent="0.25">
      <c r="A46" s="28"/>
      <c r="B46" s="7"/>
      <c r="C46" s="30"/>
      <c r="D46" s="6"/>
      <c r="E46" s="6"/>
      <c r="F46" s="6"/>
      <c r="G46" s="6"/>
      <c r="H46" s="6"/>
      <c r="I46" s="154"/>
      <c r="J46" s="149"/>
      <c r="K46" s="150"/>
      <c r="L46" s="155" t="str">
        <f t="shared" ref="L46:L67" si="5">IF(ISTEXT(C46)=FALSE,"Err1","")</f>
        <v>Err1</v>
      </c>
      <c r="M46" s="156" t="str">
        <f t="shared" ref="M46:M66" si="6">IF(ISERROR(SEARCH("%",D46,1))=FALSE,"Err2",IF(OR(D46="",ISNUMBER(INT(D46)))=FALSE,"Err3",IF(ISERROR(SEARCH(".",D46,1))=FALSE,"Err4",IF(OR(D46="",AND(INT(D46)&gt;=1,INT(D46)&lt;=999))=FALSE,"Err5",IF(AND(D46&lt;&gt;"",E46="",F46="")=TRUE,"Err7",IF(AND(D46="",OR(E46&lt;&gt;"",F46&lt;&gt;""))=TRUE,"Err8",""))))))</f>
        <v/>
      </c>
      <c r="N46" s="156" t="str">
        <f t="shared" ref="N46:N67" si="7">IF(ISERROR(SEARCH("%",E46,1))=FALSE,"Err2",IF(OR(E46="",ISNUMBER(INT(E46)))=FALSE,"Err3",IF(ISERROR(SEARCH(".",D46,1))=FALSE,"Err4",IF(OR(E46="",AND(INT(E46)&gt;=1,INT(E46)&lt;=100))=FALSE,"Err6",IF(OR(AND(E46="",F46="",OR(D46&lt;&gt;"")))=TRUE,"Err9","")))))</f>
        <v/>
      </c>
      <c r="O46" s="156" t="str">
        <f t="shared" ref="O46:O67" si="8">IF(ISERROR(SEARCH("%",F46,1))=FALSE,"Err2",IF(OR(F46="",ISNUMBER(INT(F46)))=FALSE,"Err3",IF(ISERROR(SEARCH(".",E46,1))=FALSE,"Err4",IF(OR(F46="",AND(INT(F46)&gt;=1,INT(F46)&lt;=100))=FALSE,"Err6",IF(OR(AND(E46="",F46="",OR(D46&lt;&gt;"")))=TRUE,"Err9","")))))</f>
        <v/>
      </c>
      <c r="P46" s="157" t="str">
        <f t="shared" ref="P46:P67" si="9">IF(OR(G46="A",G46="X",G46="")=FALSE,"Err10",IF(OR(AND(G46="A",OR(D46&lt;&gt;"",E46&lt;&gt;"",F46&lt;&gt;"",H46&lt;&gt;"")),AND(G46="X",OR(D46&lt;&gt;"",E46&lt;&gt;"",F46&lt;&gt;"",H46&lt;&gt;"")))=TRUE,"Err11",IF(AND(OR(D46&lt;&gt;"",E46&lt;&gt;"",F46&lt;&gt;"",H46&lt;&gt;""),AND(OR(G49="A",G49="X")))=TRUE,"Err12","")))</f>
        <v/>
      </c>
      <c r="Q46" s="156" t="str">
        <f t="shared" ref="Q46:Q67" si="10">IF(OR(H46="Y",H46="")=FALSE,"Err13",IF(AND(H46="Y",D46="",E46="",F46="")=TRUE,"Err13",""))</f>
        <v/>
      </c>
      <c r="R46" s="135"/>
      <c r="S46" s="135"/>
      <c r="T46" s="135"/>
      <c r="U46" s="133"/>
      <c r="V46" s="133"/>
      <c r="W46" s="133"/>
      <c r="X46" s="133"/>
      <c r="Y46" s="133"/>
      <c r="Z46" s="133"/>
      <c r="AA46" s="133"/>
      <c r="AB46" s="133"/>
      <c r="AC46" s="133"/>
      <c r="AD46" s="133"/>
      <c r="AE46" s="133"/>
      <c r="AF46" s="133"/>
      <c r="AG46" s="133"/>
      <c r="AH46" s="133"/>
      <c r="AI46" s="133"/>
      <c r="AJ46" s="133"/>
      <c r="AK46" s="133"/>
    </row>
    <row r="47" spans="1:37" x14ac:dyDescent="0.25">
      <c r="A47" s="28"/>
      <c r="B47" s="7"/>
      <c r="C47" s="30"/>
      <c r="D47" s="6"/>
      <c r="E47" s="6"/>
      <c r="F47" s="6"/>
      <c r="G47" s="6"/>
      <c r="H47" s="6"/>
      <c r="I47" s="154"/>
      <c r="J47" s="149"/>
      <c r="K47" s="150"/>
      <c r="L47" s="155" t="str">
        <f t="shared" si="5"/>
        <v>Err1</v>
      </c>
      <c r="M47" s="156" t="str">
        <f t="shared" si="6"/>
        <v/>
      </c>
      <c r="N47" s="156" t="str">
        <f t="shared" si="7"/>
        <v/>
      </c>
      <c r="O47" s="156" t="str">
        <f t="shared" si="8"/>
        <v/>
      </c>
      <c r="P47" s="157" t="str">
        <f t="shared" si="9"/>
        <v/>
      </c>
      <c r="Q47" s="156" t="str">
        <f t="shared" si="10"/>
        <v/>
      </c>
      <c r="R47" s="135"/>
      <c r="S47" s="135"/>
      <c r="T47" s="135"/>
      <c r="U47" s="133"/>
      <c r="V47" s="133"/>
      <c r="W47" s="133"/>
      <c r="X47" s="133"/>
      <c r="Y47" s="133"/>
      <c r="Z47" s="133"/>
      <c r="AA47" s="133"/>
      <c r="AB47" s="133"/>
      <c r="AC47" s="133"/>
      <c r="AD47" s="133"/>
      <c r="AE47" s="133"/>
      <c r="AF47" s="133"/>
      <c r="AG47" s="133"/>
      <c r="AH47" s="133"/>
      <c r="AI47" s="133"/>
      <c r="AJ47" s="133"/>
      <c r="AK47" s="133"/>
    </row>
    <row r="48" spans="1:37" x14ac:dyDescent="0.25">
      <c r="A48" s="28"/>
      <c r="B48" s="7"/>
      <c r="C48" s="30"/>
      <c r="D48" s="6"/>
      <c r="E48" s="6"/>
      <c r="F48" s="6"/>
      <c r="G48" s="6"/>
      <c r="H48" s="6"/>
      <c r="I48" s="154"/>
      <c r="J48" s="149"/>
      <c r="K48" s="150"/>
      <c r="L48" s="155" t="str">
        <f t="shared" si="5"/>
        <v>Err1</v>
      </c>
      <c r="M48" s="156" t="str">
        <f t="shared" si="6"/>
        <v/>
      </c>
      <c r="N48" s="156" t="str">
        <f t="shared" si="7"/>
        <v/>
      </c>
      <c r="O48" s="156" t="str">
        <f t="shared" si="8"/>
        <v/>
      </c>
      <c r="P48" s="157" t="str">
        <f t="shared" si="9"/>
        <v/>
      </c>
      <c r="Q48" s="156" t="str">
        <f t="shared" si="10"/>
        <v/>
      </c>
      <c r="R48" s="135"/>
      <c r="S48" s="135"/>
      <c r="T48" s="135"/>
      <c r="U48" s="133"/>
      <c r="V48" s="133"/>
      <c r="W48" s="133"/>
      <c r="X48" s="133"/>
      <c r="Y48" s="133"/>
      <c r="Z48" s="133"/>
      <c r="AA48" s="133"/>
      <c r="AB48" s="133"/>
      <c r="AC48" s="133"/>
      <c r="AD48" s="133"/>
      <c r="AE48" s="133"/>
      <c r="AF48" s="133"/>
      <c r="AG48" s="133"/>
      <c r="AH48" s="133"/>
      <c r="AI48" s="133"/>
      <c r="AJ48" s="133"/>
      <c r="AK48" s="133"/>
    </row>
    <row r="49" spans="1:37" x14ac:dyDescent="0.25">
      <c r="A49" s="28"/>
      <c r="B49" s="7"/>
      <c r="C49" s="30"/>
      <c r="D49" s="6"/>
      <c r="E49" s="6"/>
      <c r="F49" s="6"/>
      <c r="G49" s="6"/>
      <c r="H49" s="6"/>
      <c r="I49" s="154"/>
      <c r="J49" s="149"/>
      <c r="K49" s="150"/>
      <c r="L49" s="155" t="str">
        <f t="shared" si="5"/>
        <v>Err1</v>
      </c>
      <c r="M49" s="156" t="str">
        <f t="shared" si="6"/>
        <v/>
      </c>
      <c r="N49" s="156" t="str">
        <f t="shared" si="7"/>
        <v/>
      </c>
      <c r="O49" s="156" t="str">
        <f t="shared" si="8"/>
        <v/>
      </c>
      <c r="P49" s="157" t="str">
        <f t="shared" si="9"/>
        <v/>
      </c>
      <c r="Q49" s="156" t="str">
        <f t="shared" si="10"/>
        <v/>
      </c>
      <c r="R49" s="135"/>
      <c r="S49" s="135"/>
      <c r="T49" s="135"/>
      <c r="U49" s="133"/>
      <c r="V49" s="133"/>
      <c r="W49" s="133"/>
      <c r="X49" s="133"/>
      <c r="Y49" s="133"/>
      <c r="Z49" s="133"/>
      <c r="AA49" s="133"/>
      <c r="AB49" s="133"/>
      <c r="AC49" s="133"/>
      <c r="AD49" s="133"/>
      <c r="AE49" s="133"/>
      <c r="AF49" s="133"/>
      <c r="AG49" s="133"/>
      <c r="AH49" s="133"/>
      <c r="AI49" s="133"/>
      <c r="AJ49" s="133"/>
      <c r="AK49" s="133"/>
    </row>
    <row r="50" spans="1:37" x14ac:dyDescent="0.25">
      <c r="A50" s="28"/>
      <c r="B50" s="7"/>
      <c r="C50" s="30"/>
      <c r="D50" s="6"/>
      <c r="E50" s="6"/>
      <c r="F50" s="6"/>
      <c r="G50" s="6"/>
      <c r="H50" s="6"/>
      <c r="I50" s="154"/>
      <c r="J50" s="149"/>
      <c r="K50" s="150"/>
      <c r="L50" s="155" t="str">
        <f t="shared" si="5"/>
        <v>Err1</v>
      </c>
      <c r="M50" s="156" t="str">
        <f t="shared" si="6"/>
        <v/>
      </c>
      <c r="N50" s="156" t="str">
        <f t="shared" si="7"/>
        <v/>
      </c>
      <c r="O50" s="156" t="str">
        <f t="shared" si="8"/>
        <v/>
      </c>
      <c r="P50" s="157" t="str">
        <f t="shared" si="9"/>
        <v/>
      </c>
      <c r="Q50" s="156" t="str">
        <f t="shared" si="10"/>
        <v/>
      </c>
      <c r="R50" s="135"/>
      <c r="S50" s="135"/>
      <c r="T50" s="135"/>
      <c r="U50" s="133"/>
      <c r="V50" s="133"/>
      <c r="W50" s="133"/>
      <c r="X50" s="133"/>
      <c r="Y50" s="133"/>
      <c r="Z50" s="133"/>
      <c r="AA50" s="133"/>
      <c r="AB50" s="133"/>
      <c r="AC50" s="133"/>
      <c r="AD50" s="133"/>
      <c r="AE50" s="133"/>
      <c r="AF50" s="133"/>
      <c r="AG50" s="133"/>
      <c r="AH50" s="133"/>
      <c r="AI50" s="133"/>
      <c r="AJ50" s="133"/>
      <c r="AK50" s="133"/>
    </row>
    <row r="51" spans="1:37" x14ac:dyDescent="0.25">
      <c r="A51" s="29"/>
      <c r="B51" s="8"/>
      <c r="C51" s="30"/>
      <c r="D51" s="6"/>
      <c r="E51" s="6"/>
      <c r="F51" s="6"/>
      <c r="G51" s="6"/>
      <c r="H51" s="6"/>
      <c r="I51" s="154"/>
      <c r="J51" s="160"/>
      <c r="K51" s="161"/>
      <c r="L51" s="155" t="str">
        <f t="shared" si="5"/>
        <v>Err1</v>
      </c>
      <c r="M51" s="156" t="str">
        <f t="shared" si="6"/>
        <v/>
      </c>
      <c r="N51" s="156" t="str">
        <f t="shared" si="7"/>
        <v/>
      </c>
      <c r="O51" s="156" t="str">
        <f t="shared" si="8"/>
        <v/>
      </c>
      <c r="P51" s="157" t="str">
        <f t="shared" si="9"/>
        <v/>
      </c>
      <c r="Q51" s="156" t="str">
        <f t="shared" si="10"/>
        <v/>
      </c>
      <c r="R51" s="135"/>
      <c r="S51" s="135"/>
      <c r="T51" s="135"/>
      <c r="U51" s="133"/>
      <c r="V51" s="133"/>
      <c r="W51" s="133"/>
      <c r="X51" s="133"/>
      <c r="Y51" s="133"/>
      <c r="Z51" s="133"/>
      <c r="AA51" s="133"/>
      <c r="AB51" s="133"/>
      <c r="AC51" s="133"/>
      <c r="AD51" s="133"/>
      <c r="AE51" s="133"/>
      <c r="AF51" s="133"/>
      <c r="AG51" s="133"/>
      <c r="AH51" s="133"/>
      <c r="AI51" s="133"/>
      <c r="AJ51" s="133"/>
      <c r="AK51" s="133"/>
    </row>
    <row r="52" spans="1:37" x14ac:dyDescent="0.25">
      <c r="A52" s="29"/>
      <c r="B52" s="8"/>
      <c r="C52" s="30"/>
      <c r="D52" s="6"/>
      <c r="E52" s="6"/>
      <c r="F52" s="6"/>
      <c r="G52" s="6"/>
      <c r="H52" s="6"/>
      <c r="I52" s="154"/>
      <c r="J52" s="160"/>
      <c r="K52" s="161"/>
      <c r="L52" s="155" t="str">
        <f t="shared" si="5"/>
        <v>Err1</v>
      </c>
      <c r="M52" s="156" t="str">
        <f t="shared" si="6"/>
        <v/>
      </c>
      <c r="N52" s="156" t="str">
        <f t="shared" si="7"/>
        <v/>
      </c>
      <c r="O52" s="156" t="str">
        <f t="shared" si="8"/>
        <v/>
      </c>
      <c r="P52" s="157" t="str">
        <f t="shared" si="9"/>
        <v/>
      </c>
      <c r="Q52" s="156" t="str">
        <f t="shared" si="10"/>
        <v/>
      </c>
      <c r="R52" s="135"/>
      <c r="S52" s="135"/>
      <c r="T52" s="135"/>
      <c r="U52" s="133"/>
      <c r="V52" s="133"/>
      <c r="W52" s="133"/>
      <c r="X52" s="133"/>
      <c r="Y52" s="133"/>
      <c r="Z52" s="133"/>
      <c r="AA52" s="133"/>
      <c r="AB52" s="133"/>
      <c r="AC52" s="133"/>
      <c r="AD52" s="133"/>
      <c r="AE52" s="133"/>
      <c r="AF52" s="133"/>
      <c r="AG52" s="133"/>
      <c r="AH52" s="133"/>
      <c r="AI52" s="133"/>
      <c r="AJ52" s="133"/>
      <c r="AK52" s="133"/>
    </row>
    <row r="53" spans="1:37" x14ac:dyDescent="0.25">
      <c r="A53" s="29"/>
      <c r="B53" s="8"/>
      <c r="C53" s="30"/>
      <c r="D53" s="6"/>
      <c r="E53" s="6"/>
      <c r="F53" s="6"/>
      <c r="G53" s="6"/>
      <c r="H53" s="6"/>
      <c r="I53" s="154"/>
      <c r="J53" s="160"/>
      <c r="K53" s="161"/>
      <c r="L53" s="155" t="str">
        <f t="shared" si="5"/>
        <v>Err1</v>
      </c>
      <c r="M53" s="156" t="str">
        <f t="shared" si="6"/>
        <v/>
      </c>
      <c r="N53" s="156" t="str">
        <f t="shared" si="7"/>
        <v/>
      </c>
      <c r="O53" s="156" t="str">
        <f t="shared" si="8"/>
        <v/>
      </c>
      <c r="P53" s="157" t="str">
        <f t="shared" si="9"/>
        <v/>
      </c>
      <c r="Q53" s="156" t="str">
        <f t="shared" si="10"/>
        <v/>
      </c>
      <c r="R53" s="135"/>
      <c r="S53" s="135"/>
      <c r="T53" s="135"/>
      <c r="U53" s="133"/>
      <c r="V53" s="133"/>
      <c r="W53" s="133"/>
      <c r="X53" s="133"/>
      <c r="Y53" s="133"/>
      <c r="Z53" s="133"/>
      <c r="AA53" s="133"/>
      <c r="AB53" s="133"/>
      <c r="AC53" s="133"/>
      <c r="AD53" s="133"/>
      <c r="AE53" s="133"/>
      <c r="AF53" s="133"/>
      <c r="AG53" s="133"/>
      <c r="AH53" s="133"/>
      <c r="AI53" s="133"/>
      <c r="AJ53" s="133"/>
      <c r="AK53" s="133"/>
    </row>
    <row r="54" spans="1:37" x14ac:dyDescent="0.25">
      <c r="A54" s="29"/>
      <c r="B54" s="8"/>
      <c r="C54" s="30"/>
      <c r="D54" s="6"/>
      <c r="E54" s="6"/>
      <c r="F54" s="6"/>
      <c r="G54" s="6"/>
      <c r="H54" s="6"/>
      <c r="I54" s="154"/>
      <c r="J54" s="160"/>
      <c r="K54" s="161"/>
      <c r="L54" s="155" t="str">
        <f t="shared" si="5"/>
        <v>Err1</v>
      </c>
      <c r="M54" s="156" t="str">
        <f t="shared" si="6"/>
        <v/>
      </c>
      <c r="N54" s="156" t="str">
        <f t="shared" si="7"/>
        <v/>
      </c>
      <c r="O54" s="156" t="str">
        <f t="shared" si="8"/>
        <v/>
      </c>
      <c r="P54" s="157" t="str">
        <f t="shared" si="9"/>
        <v/>
      </c>
      <c r="Q54" s="156" t="str">
        <f t="shared" si="10"/>
        <v/>
      </c>
      <c r="R54" s="135"/>
      <c r="S54" s="135"/>
      <c r="T54" s="135"/>
      <c r="U54" s="133"/>
      <c r="V54" s="133"/>
      <c r="W54" s="133"/>
      <c r="X54" s="133"/>
      <c r="Y54" s="133"/>
      <c r="Z54" s="133"/>
      <c r="AA54" s="133"/>
      <c r="AB54" s="133"/>
      <c r="AC54" s="133"/>
      <c r="AD54" s="133"/>
      <c r="AE54" s="133"/>
      <c r="AF54" s="133"/>
      <c r="AG54" s="133"/>
      <c r="AH54" s="133"/>
      <c r="AI54" s="133"/>
      <c r="AJ54" s="133"/>
      <c r="AK54" s="133"/>
    </row>
    <row r="55" spans="1:37" x14ac:dyDescent="0.25">
      <c r="A55" s="29"/>
      <c r="B55" s="8"/>
      <c r="C55" s="30"/>
      <c r="D55" s="6"/>
      <c r="E55" s="6"/>
      <c r="F55" s="6"/>
      <c r="G55" s="6"/>
      <c r="H55" s="6"/>
      <c r="I55" s="154"/>
      <c r="J55" s="160"/>
      <c r="K55" s="161"/>
      <c r="L55" s="155" t="str">
        <f t="shared" si="5"/>
        <v>Err1</v>
      </c>
      <c r="M55" s="156" t="str">
        <f t="shared" si="6"/>
        <v/>
      </c>
      <c r="N55" s="156" t="str">
        <f t="shared" si="7"/>
        <v/>
      </c>
      <c r="O55" s="156" t="str">
        <f t="shared" si="8"/>
        <v/>
      </c>
      <c r="P55" s="157" t="str">
        <f t="shared" si="9"/>
        <v/>
      </c>
      <c r="Q55" s="156" t="str">
        <f t="shared" si="10"/>
        <v/>
      </c>
      <c r="R55" s="135"/>
      <c r="S55" s="135"/>
      <c r="T55" s="135"/>
      <c r="U55" s="133"/>
      <c r="V55" s="133"/>
      <c r="W55" s="133"/>
      <c r="X55" s="133"/>
      <c r="Y55" s="133"/>
      <c r="Z55" s="133"/>
      <c r="AA55" s="133"/>
      <c r="AB55" s="133"/>
      <c r="AC55" s="133"/>
      <c r="AD55" s="133"/>
      <c r="AE55" s="133"/>
      <c r="AF55" s="133"/>
      <c r="AG55" s="133"/>
      <c r="AH55" s="133"/>
      <c r="AI55" s="133"/>
      <c r="AJ55" s="133"/>
      <c r="AK55" s="133"/>
    </row>
    <row r="56" spans="1:37" x14ac:dyDescent="0.25">
      <c r="A56" s="29"/>
      <c r="B56" s="8"/>
      <c r="C56" s="30"/>
      <c r="D56" s="6"/>
      <c r="E56" s="6"/>
      <c r="F56" s="6"/>
      <c r="G56" s="6"/>
      <c r="H56" s="6"/>
      <c r="I56" s="154"/>
      <c r="J56" s="160"/>
      <c r="K56" s="161"/>
      <c r="L56" s="155" t="str">
        <f t="shared" si="5"/>
        <v>Err1</v>
      </c>
      <c r="M56" s="156" t="str">
        <f t="shared" si="6"/>
        <v/>
      </c>
      <c r="N56" s="156" t="str">
        <f t="shared" si="7"/>
        <v/>
      </c>
      <c r="O56" s="156" t="str">
        <f t="shared" si="8"/>
        <v/>
      </c>
      <c r="P56" s="157" t="str">
        <f t="shared" si="9"/>
        <v/>
      </c>
      <c r="Q56" s="156" t="str">
        <f t="shared" si="10"/>
        <v/>
      </c>
      <c r="R56" s="135"/>
      <c r="S56" s="135"/>
      <c r="T56" s="135"/>
      <c r="U56" s="133"/>
      <c r="V56" s="133"/>
      <c r="W56" s="133"/>
      <c r="X56" s="133"/>
      <c r="Y56" s="133"/>
      <c r="Z56" s="133"/>
      <c r="AA56" s="133"/>
      <c r="AB56" s="133"/>
      <c r="AC56" s="133"/>
      <c r="AD56" s="133"/>
      <c r="AE56" s="133"/>
      <c r="AF56" s="133"/>
      <c r="AG56" s="133"/>
      <c r="AH56" s="133"/>
      <c r="AI56" s="133"/>
      <c r="AJ56" s="133"/>
      <c r="AK56" s="133"/>
    </row>
    <row r="57" spans="1:37" x14ac:dyDescent="0.25">
      <c r="A57" s="29"/>
      <c r="B57" s="8"/>
      <c r="C57" s="30"/>
      <c r="D57" s="6"/>
      <c r="E57" s="6"/>
      <c r="F57" s="6"/>
      <c r="G57" s="6"/>
      <c r="H57" s="6"/>
      <c r="I57" s="154"/>
      <c r="J57" s="160"/>
      <c r="K57" s="161"/>
      <c r="L57" s="155" t="str">
        <f t="shared" si="5"/>
        <v>Err1</v>
      </c>
      <c r="M57" s="156" t="str">
        <f t="shared" si="6"/>
        <v/>
      </c>
      <c r="N57" s="156" t="str">
        <f t="shared" si="7"/>
        <v/>
      </c>
      <c r="O57" s="156" t="str">
        <f t="shared" si="8"/>
        <v/>
      </c>
      <c r="P57" s="157" t="str">
        <f t="shared" si="9"/>
        <v/>
      </c>
      <c r="Q57" s="156" t="str">
        <f t="shared" si="10"/>
        <v/>
      </c>
      <c r="R57" s="135"/>
      <c r="S57" s="135"/>
      <c r="T57" s="135"/>
      <c r="U57" s="133"/>
      <c r="V57" s="133"/>
      <c r="W57" s="133"/>
      <c r="X57" s="133"/>
      <c r="Y57" s="133"/>
      <c r="Z57" s="133"/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</row>
    <row r="58" spans="1:37" x14ac:dyDescent="0.25">
      <c r="A58" s="29"/>
      <c r="B58" s="8"/>
      <c r="C58" s="30"/>
      <c r="D58" s="6"/>
      <c r="E58" s="6"/>
      <c r="F58" s="6"/>
      <c r="G58" s="6"/>
      <c r="H58" s="6"/>
      <c r="I58" s="154"/>
      <c r="J58" s="160"/>
      <c r="K58" s="161"/>
      <c r="L58" s="155" t="str">
        <f t="shared" si="5"/>
        <v>Err1</v>
      </c>
      <c r="M58" s="156" t="str">
        <f t="shared" si="6"/>
        <v/>
      </c>
      <c r="N58" s="156" t="str">
        <f t="shared" si="7"/>
        <v/>
      </c>
      <c r="O58" s="156" t="str">
        <f t="shared" si="8"/>
        <v/>
      </c>
      <c r="P58" s="157" t="str">
        <f t="shared" si="9"/>
        <v/>
      </c>
      <c r="Q58" s="156" t="str">
        <f t="shared" si="10"/>
        <v/>
      </c>
      <c r="R58" s="135"/>
      <c r="S58" s="135"/>
      <c r="T58" s="135"/>
      <c r="U58" s="133"/>
      <c r="V58" s="133"/>
      <c r="W58" s="133"/>
      <c r="X58" s="133"/>
      <c r="Y58" s="133"/>
      <c r="Z58" s="133"/>
      <c r="AA58" s="133"/>
      <c r="AB58" s="133"/>
      <c r="AC58" s="133"/>
      <c r="AD58" s="133"/>
      <c r="AE58" s="133"/>
      <c r="AF58" s="133"/>
      <c r="AG58" s="133"/>
      <c r="AH58" s="133"/>
      <c r="AI58" s="133"/>
      <c r="AJ58" s="133"/>
      <c r="AK58" s="133"/>
    </row>
    <row r="59" spans="1:37" x14ac:dyDescent="0.25">
      <c r="A59" s="28"/>
      <c r="B59" s="7"/>
      <c r="C59" s="30"/>
      <c r="D59" s="6"/>
      <c r="E59" s="6"/>
      <c r="F59" s="6"/>
      <c r="G59" s="6"/>
      <c r="H59" s="6"/>
      <c r="I59" s="154"/>
      <c r="J59" s="149"/>
      <c r="K59" s="150"/>
      <c r="L59" s="155" t="str">
        <f t="shared" si="5"/>
        <v>Err1</v>
      </c>
      <c r="M59" s="156" t="str">
        <f t="shared" si="6"/>
        <v/>
      </c>
      <c r="N59" s="156" t="str">
        <f t="shared" si="7"/>
        <v/>
      </c>
      <c r="O59" s="156" t="str">
        <f t="shared" si="8"/>
        <v/>
      </c>
      <c r="P59" s="157" t="str">
        <f t="shared" si="9"/>
        <v/>
      </c>
      <c r="Q59" s="156" t="str">
        <f t="shared" si="10"/>
        <v/>
      </c>
      <c r="R59" s="135"/>
      <c r="S59" s="135"/>
      <c r="T59" s="135"/>
      <c r="U59" s="133"/>
      <c r="V59" s="133"/>
      <c r="W59" s="133"/>
      <c r="X59" s="133"/>
      <c r="Y59" s="133"/>
      <c r="Z59" s="133"/>
      <c r="AA59" s="133"/>
      <c r="AB59" s="133"/>
      <c r="AC59" s="133"/>
      <c r="AD59" s="133"/>
      <c r="AE59" s="133"/>
      <c r="AF59" s="133"/>
      <c r="AG59" s="133"/>
      <c r="AH59" s="133"/>
      <c r="AI59" s="133"/>
      <c r="AJ59" s="133"/>
      <c r="AK59" s="133"/>
    </row>
    <row r="60" spans="1:37" x14ac:dyDescent="0.25">
      <c r="A60" s="29"/>
      <c r="B60" s="8"/>
      <c r="C60" s="30"/>
      <c r="D60" s="6"/>
      <c r="E60" s="6"/>
      <c r="F60" s="6"/>
      <c r="G60" s="6"/>
      <c r="H60" s="6"/>
      <c r="I60" s="154"/>
      <c r="J60" s="160"/>
      <c r="K60" s="161"/>
      <c r="L60" s="155" t="str">
        <f t="shared" si="5"/>
        <v>Err1</v>
      </c>
      <c r="M60" s="156" t="str">
        <f t="shared" si="6"/>
        <v/>
      </c>
      <c r="N60" s="156" t="str">
        <f t="shared" si="7"/>
        <v/>
      </c>
      <c r="O60" s="156" t="str">
        <f t="shared" si="8"/>
        <v/>
      </c>
      <c r="P60" s="157" t="str">
        <f t="shared" si="9"/>
        <v/>
      </c>
      <c r="Q60" s="156" t="str">
        <f t="shared" si="10"/>
        <v/>
      </c>
      <c r="R60" s="135"/>
      <c r="S60" s="135"/>
      <c r="T60" s="135"/>
      <c r="U60" s="133"/>
      <c r="V60" s="133"/>
      <c r="W60" s="133"/>
      <c r="X60" s="133"/>
      <c r="Y60" s="133"/>
      <c r="Z60" s="133"/>
      <c r="AA60" s="133"/>
      <c r="AB60" s="133"/>
      <c r="AC60" s="133"/>
      <c r="AD60" s="133"/>
      <c r="AE60" s="133"/>
      <c r="AF60" s="133"/>
      <c r="AG60" s="133"/>
      <c r="AH60" s="133"/>
      <c r="AI60" s="133"/>
      <c r="AJ60" s="133"/>
      <c r="AK60" s="133"/>
    </row>
    <row r="61" spans="1:37" x14ac:dyDescent="0.25">
      <c r="A61" s="29"/>
      <c r="B61" s="8"/>
      <c r="C61" s="30"/>
      <c r="D61" s="6"/>
      <c r="E61" s="6"/>
      <c r="F61" s="6"/>
      <c r="G61" s="6"/>
      <c r="H61" s="6"/>
      <c r="I61" s="154"/>
      <c r="J61" s="160"/>
      <c r="K61" s="161"/>
      <c r="L61" s="155" t="str">
        <f t="shared" si="5"/>
        <v>Err1</v>
      </c>
      <c r="M61" s="156" t="str">
        <f t="shared" si="6"/>
        <v/>
      </c>
      <c r="N61" s="156" t="str">
        <f t="shared" si="7"/>
        <v/>
      </c>
      <c r="O61" s="156" t="str">
        <f t="shared" si="8"/>
        <v/>
      </c>
      <c r="P61" s="157" t="str">
        <f t="shared" si="9"/>
        <v/>
      </c>
      <c r="Q61" s="156" t="str">
        <f t="shared" si="10"/>
        <v/>
      </c>
      <c r="R61" s="135"/>
      <c r="S61" s="135"/>
      <c r="T61" s="135"/>
      <c r="U61" s="133"/>
      <c r="V61" s="133"/>
      <c r="W61" s="133"/>
      <c r="X61" s="133"/>
      <c r="Y61" s="133"/>
      <c r="Z61" s="133"/>
      <c r="AA61" s="133"/>
      <c r="AB61" s="133"/>
      <c r="AC61" s="133"/>
      <c r="AD61" s="133"/>
      <c r="AE61" s="133"/>
      <c r="AF61" s="133"/>
      <c r="AG61" s="133"/>
      <c r="AH61" s="133"/>
      <c r="AI61" s="133"/>
      <c r="AJ61" s="133"/>
      <c r="AK61" s="133"/>
    </row>
    <row r="62" spans="1:37" x14ac:dyDescent="0.25">
      <c r="A62" s="29"/>
      <c r="B62" s="8"/>
      <c r="C62" s="30"/>
      <c r="D62" s="6"/>
      <c r="E62" s="6"/>
      <c r="F62" s="6"/>
      <c r="G62" s="6"/>
      <c r="H62" s="6"/>
      <c r="I62" s="154"/>
      <c r="J62" s="160"/>
      <c r="K62" s="161"/>
      <c r="L62" s="155" t="str">
        <f t="shared" si="5"/>
        <v>Err1</v>
      </c>
      <c r="M62" s="156" t="str">
        <f t="shared" si="6"/>
        <v/>
      </c>
      <c r="N62" s="156" t="str">
        <f t="shared" si="7"/>
        <v/>
      </c>
      <c r="O62" s="156" t="str">
        <f t="shared" si="8"/>
        <v/>
      </c>
      <c r="P62" s="157" t="str">
        <f t="shared" si="9"/>
        <v/>
      </c>
      <c r="Q62" s="156" t="str">
        <f t="shared" si="10"/>
        <v/>
      </c>
      <c r="R62" s="135"/>
      <c r="S62" s="135"/>
      <c r="T62" s="135"/>
      <c r="U62" s="133"/>
      <c r="V62" s="133"/>
      <c r="W62" s="133"/>
      <c r="X62" s="133"/>
      <c r="Y62" s="133"/>
      <c r="Z62" s="133"/>
      <c r="AA62" s="133"/>
      <c r="AB62" s="133"/>
      <c r="AC62" s="133"/>
      <c r="AD62" s="133"/>
      <c r="AE62" s="133"/>
      <c r="AF62" s="133"/>
      <c r="AG62" s="133"/>
      <c r="AH62" s="133"/>
      <c r="AI62" s="133"/>
      <c r="AJ62" s="133"/>
      <c r="AK62" s="133"/>
    </row>
    <row r="63" spans="1:37" x14ac:dyDescent="0.25">
      <c r="A63" s="29"/>
      <c r="B63" s="8"/>
      <c r="C63" s="30"/>
      <c r="D63" s="6"/>
      <c r="E63" s="6"/>
      <c r="F63" s="6"/>
      <c r="G63" s="6"/>
      <c r="H63" s="6"/>
      <c r="I63" s="154"/>
      <c r="J63" s="160"/>
      <c r="K63" s="161"/>
      <c r="L63" s="155" t="str">
        <f t="shared" si="5"/>
        <v>Err1</v>
      </c>
      <c r="M63" s="156" t="str">
        <f t="shared" si="6"/>
        <v/>
      </c>
      <c r="N63" s="156" t="str">
        <f t="shared" si="7"/>
        <v/>
      </c>
      <c r="O63" s="156" t="str">
        <f t="shared" si="8"/>
        <v/>
      </c>
      <c r="P63" s="157" t="str">
        <f t="shared" si="9"/>
        <v/>
      </c>
      <c r="Q63" s="156" t="str">
        <f t="shared" si="10"/>
        <v/>
      </c>
      <c r="R63" s="135"/>
      <c r="S63" s="135"/>
      <c r="T63" s="135"/>
      <c r="U63" s="133"/>
      <c r="V63" s="133"/>
      <c r="W63" s="133"/>
      <c r="X63" s="133"/>
      <c r="Y63" s="133"/>
      <c r="Z63" s="133"/>
      <c r="AA63" s="133"/>
      <c r="AB63" s="133"/>
      <c r="AC63" s="133"/>
      <c r="AD63" s="133"/>
      <c r="AE63" s="133"/>
      <c r="AF63" s="133"/>
      <c r="AG63" s="133"/>
      <c r="AH63" s="133"/>
      <c r="AI63" s="133"/>
      <c r="AJ63" s="133"/>
      <c r="AK63" s="133"/>
    </row>
    <row r="64" spans="1:37" x14ac:dyDescent="0.25">
      <c r="A64" s="29"/>
      <c r="B64" s="8"/>
      <c r="C64" s="30"/>
      <c r="D64" s="6"/>
      <c r="E64" s="6"/>
      <c r="F64" s="6"/>
      <c r="G64" s="6"/>
      <c r="H64" s="6"/>
      <c r="I64" s="154"/>
      <c r="J64" s="160"/>
      <c r="K64" s="161"/>
      <c r="L64" s="155" t="str">
        <f t="shared" si="5"/>
        <v>Err1</v>
      </c>
      <c r="M64" s="156" t="str">
        <f t="shared" si="6"/>
        <v/>
      </c>
      <c r="N64" s="156" t="str">
        <f t="shared" si="7"/>
        <v/>
      </c>
      <c r="O64" s="156" t="str">
        <f t="shared" si="8"/>
        <v/>
      </c>
      <c r="P64" s="157" t="str">
        <f t="shared" si="9"/>
        <v/>
      </c>
      <c r="Q64" s="156" t="str">
        <f t="shared" si="10"/>
        <v/>
      </c>
      <c r="R64" s="135"/>
      <c r="S64" s="135"/>
      <c r="T64" s="135"/>
      <c r="U64" s="133"/>
      <c r="V64" s="133"/>
      <c r="W64" s="133"/>
      <c r="X64" s="133"/>
      <c r="Y64" s="133"/>
      <c r="Z64" s="133"/>
      <c r="AA64" s="133"/>
      <c r="AB64" s="133"/>
      <c r="AC64" s="133"/>
      <c r="AD64" s="133"/>
      <c r="AE64" s="133"/>
      <c r="AF64" s="133"/>
      <c r="AG64" s="133"/>
      <c r="AH64" s="133"/>
      <c r="AI64" s="133"/>
      <c r="AJ64" s="133"/>
      <c r="AK64" s="133"/>
    </row>
    <row r="65" spans="1:37" x14ac:dyDescent="0.25">
      <c r="A65" s="29"/>
      <c r="B65" s="8"/>
      <c r="C65" s="30"/>
      <c r="D65" s="6"/>
      <c r="E65" s="6"/>
      <c r="F65" s="6"/>
      <c r="G65" s="6"/>
      <c r="H65" s="6"/>
      <c r="I65" s="154"/>
      <c r="J65" s="160"/>
      <c r="K65" s="161"/>
      <c r="L65" s="155" t="str">
        <f t="shared" si="5"/>
        <v>Err1</v>
      </c>
      <c r="M65" s="156" t="str">
        <f t="shared" si="6"/>
        <v/>
      </c>
      <c r="N65" s="156" t="str">
        <f t="shared" si="7"/>
        <v/>
      </c>
      <c r="O65" s="156" t="str">
        <f t="shared" si="8"/>
        <v/>
      </c>
      <c r="P65" s="157" t="str">
        <f t="shared" si="9"/>
        <v/>
      </c>
      <c r="Q65" s="156" t="str">
        <f t="shared" si="10"/>
        <v/>
      </c>
      <c r="R65" s="135"/>
      <c r="S65" s="135"/>
      <c r="T65" s="135"/>
      <c r="U65" s="133"/>
      <c r="V65" s="133"/>
      <c r="W65" s="133"/>
      <c r="X65" s="133"/>
      <c r="Y65" s="133"/>
      <c r="Z65" s="133"/>
      <c r="AA65" s="133"/>
      <c r="AB65" s="133"/>
      <c r="AC65" s="133"/>
      <c r="AD65" s="133"/>
      <c r="AE65" s="133"/>
      <c r="AF65" s="133"/>
      <c r="AG65" s="133"/>
      <c r="AH65" s="133"/>
      <c r="AI65" s="133"/>
      <c r="AJ65" s="133"/>
      <c r="AK65" s="133"/>
    </row>
    <row r="66" spans="1:37" x14ac:dyDescent="0.25">
      <c r="A66" s="29"/>
      <c r="B66" s="8"/>
      <c r="C66" s="30"/>
      <c r="D66" s="6"/>
      <c r="E66" s="6"/>
      <c r="F66" s="6"/>
      <c r="G66" s="6"/>
      <c r="H66" s="6"/>
      <c r="I66" s="154"/>
      <c r="J66" s="160"/>
      <c r="K66" s="161"/>
      <c r="L66" s="155" t="str">
        <f t="shared" si="5"/>
        <v>Err1</v>
      </c>
      <c r="M66" s="156" t="str">
        <f t="shared" si="6"/>
        <v/>
      </c>
      <c r="N66" s="156" t="str">
        <f t="shared" si="7"/>
        <v/>
      </c>
      <c r="O66" s="156" t="str">
        <f t="shared" si="8"/>
        <v/>
      </c>
      <c r="P66" s="157" t="str">
        <f t="shared" si="9"/>
        <v/>
      </c>
      <c r="Q66" s="156" t="str">
        <f t="shared" si="10"/>
        <v/>
      </c>
      <c r="R66" s="135"/>
      <c r="S66" s="135"/>
      <c r="T66" s="135"/>
      <c r="U66" s="133"/>
      <c r="V66" s="133"/>
      <c r="W66" s="133"/>
      <c r="X66" s="133"/>
      <c r="Y66" s="133"/>
      <c r="Z66" s="133"/>
      <c r="AA66" s="133"/>
      <c r="AB66" s="133"/>
      <c r="AC66" s="133"/>
      <c r="AD66" s="133"/>
      <c r="AE66" s="133"/>
      <c r="AF66" s="133"/>
      <c r="AG66" s="133"/>
      <c r="AH66" s="133"/>
      <c r="AI66" s="133"/>
      <c r="AJ66" s="133"/>
      <c r="AK66" s="133"/>
    </row>
    <row r="67" spans="1:37" x14ac:dyDescent="0.25">
      <c r="A67" s="29"/>
      <c r="B67" s="8"/>
      <c r="C67" s="30"/>
      <c r="D67" s="6"/>
      <c r="E67" s="6"/>
      <c r="F67" s="6"/>
      <c r="G67" s="6"/>
      <c r="H67" s="6"/>
      <c r="I67" s="154"/>
      <c r="J67" s="160"/>
      <c r="K67" s="161"/>
      <c r="L67" s="155" t="str">
        <f t="shared" si="5"/>
        <v>Err1</v>
      </c>
      <c r="M67" s="156" t="str">
        <f>IF(ISERROR(SEARCH("%",D67,1))=FALSE,"Err2",IF(OR(D67="",ISNUMBER(INT(D67)))=FALSE,"Err3",IF(ISERROR(SEARCH(".",D67,1))=FALSE,"Err4",IF(OR(D67="",AND(INT(D67)&gt;=1,INT(D67)&lt;=999))=FALSE,"Err5",IF(AND(D67&lt;&gt;"",E67="",F67="")=TRUE,"Err7",IF(AND(D67="",OR(E67&lt;&gt;"",F67&lt;&gt;""))=TRUE,"Err8",""))))))</f>
        <v/>
      </c>
      <c r="N67" s="156" t="str">
        <f t="shared" si="7"/>
        <v/>
      </c>
      <c r="O67" s="156" t="str">
        <f t="shared" si="8"/>
        <v/>
      </c>
      <c r="P67" s="157" t="str">
        <f t="shared" si="9"/>
        <v/>
      </c>
      <c r="Q67" s="156" t="str">
        <f t="shared" si="10"/>
        <v/>
      </c>
      <c r="R67" s="135"/>
      <c r="S67" s="135"/>
      <c r="T67" s="135"/>
      <c r="U67" s="133"/>
      <c r="V67" s="133"/>
      <c r="W67" s="133"/>
      <c r="X67" s="133"/>
      <c r="Y67" s="133"/>
      <c r="Z67" s="133"/>
      <c r="AA67" s="133"/>
      <c r="AB67" s="133"/>
      <c r="AC67" s="133"/>
      <c r="AD67" s="133"/>
      <c r="AE67" s="133"/>
      <c r="AF67" s="133"/>
      <c r="AG67" s="133"/>
      <c r="AH67" s="133"/>
      <c r="AI67" s="133"/>
      <c r="AJ67" s="133"/>
      <c r="AK67" s="133"/>
    </row>
    <row r="68" spans="1:37" ht="15.6" x14ac:dyDescent="0.25">
      <c r="A68" s="160"/>
      <c r="B68" s="161"/>
      <c r="C68" s="162" t="s">
        <v>17</v>
      </c>
      <c r="D68" s="7">
        <v>2232</v>
      </c>
      <c r="E68" s="8">
        <v>79.900000000000006</v>
      </c>
      <c r="F68" s="8">
        <v>81.3</v>
      </c>
      <c r="G68" s="163"/>
      <c r="H68" s="163"/>
      <c r="J68" s="160"/>
      <c r="K68" s="161"/>
      <c r="L68" s="164" t="s">
        <v>17</v>
      </c>
      <c r="M68" s="161"/>
      <c r="N68" s="161"/>
      <c r="O68" s="161"/>
      <c r="P68" s="161"/>
      <c r="Q68" s="161"/>
      <c r="R68" s="135"/>
      <c r="S68" s="135"/>
      <c r="T68" s="135"/>
      <c r="U68" s="133"/>
      <c r="V68" s="133"/>
      <c r="W68" s="133"/>
      <c r="X68" s="133"/>
      <c r="Y68" s="133"/>
      <c r="Z68" s="133"/>
      <c r="AA68" s="133"/>
      <c r="AB68" s="133"/>
      <c r="AC68" s="133"/>
      <c r="AD68" s="133"/>
      <c r="AE68" s="133"/>
      <c r="AF68" s="133"/>
      <c r="AG68" s="133"/>
      <c r="AH68" s="133"/>
      <c r="AI68" s="133"/>
      <c r="AJ68" s="133"/>
      <c r="AK68" s="133"/>
    </row>
    <row r="69" spans="1:37" x14ac:dyDescent="0.25">
      <c r="J69" s="133"/>
      <c r="K69" s="133"/>
      <c r="L69" s="133"/>
      <c r="M69" s="133"/>
      <c r="N69" s="133"/>
      <c r="O69" s="133"/>
      <c r="P69" s="133"/>
      <c r="Q69" s="133"/>
      <c r="R69" s="135"/>
      <c r="S69" s="135"/>
      <c r="T69" s="135"/>
      <c r="U69" s="133"/>
      <c r="V69" s="133"/>
      <c r="W69" s="133"/>
      <c r="X69" s="133"/>
      <c r="Y69" s="133"/>
      <c r="Z69" s="133"/>
      <c r="AA69" s="133"/>
      <c r="AB69" s="133"/>
      <c r="AC69" s="133"/>
      <c r="AD69" s="133"/>
      <c r="AE69" s="133"/>
      <c r="AF69" s="133"/>
      <c r="AG69" s="133"/>
      <c r="AH69" s="133"/>
      <c r="AI69" s="133"/>
      <c r="AJ69" s="133"/>
      <c r="AK69" s="133"/>
    </row>
    <row r="70" spans="1:37" x14ac:dyDescent="0.25">
      <c r="A70" s="131" t="s">
        <v>113</v>
      </c>
      <c r="J70" s="133"/>
      <c r="K70" s="133"/>
      <c r="L70" s="133"/>
      <c r="M70" s="133"/>
      <c r="N70" s="133"/>
      <c r="O70" s="133"/>
      <c r="P70" s="133"/>
    </row>
    <row r="71" spans="1:37" x14ac:dyDescent="0.25">
      <c r="M71" s="165" t="str">
        <f>IF(AND(D11="",OR(E11&lt;&gt;"",F11&lt;&gt;""))=TRUE,"Err8","")</f>
        <v/>
      </c>
    </row>
    <row r="72" spans="1:37" x14ac:dyDescent="0.25">
      <c r="A72" s="131" t="s">
        <v>18</v>
      </c>
      <c r="M72" s="133"/>
    </row>
    <row r="73" spans="1:37" x14ac:dyDescent="0.25">
      <c r="B73" s="166"/>
      <c r="K73" s="167"/>
    </row>
    <row r="74" spans="1:37" ht="15.6" x14ac:dyDescent="0.3">
      <c r="A74" s="168" t="s">
        <v>19</v>
      </c>
      <c r="B74" s="130"/>
      <c r="C74" s="130"/>
      <c r="D74" s="169"/>
    </row>
    <row r="76" spans="1:37" x14ac:dyDescent="0.25">
      <c r="G76" s="27"/>
    </row>
  </sheetData>
  <sheetProtection password="E48C" sheet="1" objects="1" scenarios="1"/>
  <printOptions horizontalCentered="1"/>
  <pageMargins left="0.62" right="0.67" top="0.98425196850393704" bottom="0.98425196850393704" header="0.51181102362204722" footer="0.51181102362204722"/>
  <pageSetup paperSize="9" scale="53" fitToWidth="3" orientation="portrait" r:id="rId1"/>
  <headerFooter alignWithMargins="0"/>
  <colBreaks count="2" manualBreakCount="2">
    <brk id="9" max="67" man="1"/>
    <brk id="17" max="67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4</vt:i4>
      </vt:variant>
    </vt:vector>
  </HeadingPairs>
  <TitlesOfParts>
    <vt:vector size="15" baseType="lpstr">
      <vt:lpstr>LEA1</vt:lpstr>
      <vt:lpstr>LEA2</vt:lpstr>
      <vt:lpstr>LEA3</vt:lpstr>
      <vt:lpstr>LEA4</vt:lpstr>
      <vt:lpstr>LEA5</vt:lpstr>
      <vt:lpstr>LEA6</vt:lpstr>
      <vt:lpstr>LEA7</vt:lpstr>
      <vt:lpstr>LEA8</vt:lpstr>
      <vt:lpstr>SCH1</vt:lpstr>
      <vt:lpstr>SCH2</vt:lpstr>
      <vt:lpstr>SCH3</vt:lpstr>
      <vt:lpstr>LEA6!Print_Area</vt:lpstr>
      <vt:lpstr>SCH1!Print_Area</vt:lpstr>
      <vt:lpstr>SCH2!Print_Area</vt:lpstr>
      <vt:lpstr>SCH3!Print_Area</vt:lpstr>
    </vt:vector>
  </TitlesOfParts>
  <Company>DfEE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ISD New Desktop</dc:creator>
  <cp:lastModifiedBy>Aniket Gupta</cp:lastModifiedBy>
  <cp:lastPrinted>2002-02-15T12:47:11Z</cp:lastPrinted>
  <dcterms:created xsi:type="dcterms:W3CDTF">2000-01-28T08:15:30Z</dcterms:created>
  <dcterms:modified xsi:type="dcterms:W3CDTF">2024-02-03T22:17:20Z</dcterms:modified>
</cp:coreProperties>
</file>