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EF762FE-F525-4D91-9F12-2FB56EC363E2}" xr6:coauthVersionLast="47" xr6:coauthVersionMax="47" xr10:uidLastSave="{00000000-0000-0000-0000-000000000000}"/>
  <bookViews>
    <workbookView xWindow="3348" yWindow="3348" windowWidth="17280" windowHeight="8880"/>
  </bookViews>
  <sheets>
    <sheet name="List" sheetId="1" r:id="rId1"/>
    <sheet name="Summary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G3" i="2" s="1"/>
  <c r="C3" i="2"/>
  <c r="D3" i="2"/>
  <c r="E3" i="2"/>
  <c r="F3" i="2"/>
  <c r="B4" i="2"/>
  <c r="C4" i="2"/>
  <c r="D4" i="2"/>
  <c r="E4" i="2"/>
  <c r="F4" i="2"/>
  <c r="G4" i="2"/>
  <c r="B5" i="2"/>
  <c r="G5" i="2" s="1"/>
  <c r="C5" i="2"/>
  <c r="D5" i="2"/>
  <c r="E5" i="2"/>
  <c r="F5" i="2"/>
  <c r="B6" i="2"/>
  <c r="G6" i="2" s="1"/>
  <c r="C6" i="2"/>
  <c r="D6" i="2"/>
  <c r="E6" i="2"/>
  <c r="F6" i="2"/>
  <c r="B7" i="2"/>
  <c r="G7" i="2" s="1"/>
  <c r="C7" i="2"/>
  <c r="D7" i="2"/>
  <c r="E7" i="2"/>
  <c r="F7" i="2"/>
  <c r="B8" i="2"/>
  <c r="C8" i="2"/>
  <c r="D8" i="2"/>
  <c r="E8" i="2"/>
  <c r="F8" i="2"/>
  <c r="G8" i="2"/>
</calcChain>
</file>

<file path=xl/sharedStrings.xml><?xml version="1.0" encoding="utf-8"?>
<sst xmlns="http://schemas.openxmlformats.org/spreadsheetml/2006/main" count="120" uniqueCount="109">
  <si>
    <t>Aylesbury College</t>
  </si>
  <si>
    <t>Barnsley College</t>
  </si>
  <si>
    <t>Basildon College</t>
  </si>
  <si>
    <t>Bedford College</t>
  </si>
  <si>
    <t>Bexhill College</t>
  </si>
  <si>
    <t>Blackpool Sixth Form College</t>
  </si>
  <si>
    <t>Bradford College</t>
  </si>
  <si>
    <t>Brighton College of Technology</t>
  </si>
  <si>
    <t>Burnley College</t>
  </si>
  <si>
    <t>City College, Manchester</t>
  </si>
  <si>
    <t>Coventry Technical College</t>
  </si>
  <si>
    <t>Cricklade College</t>
  </si>
  <si>
    <t>Croydon College</t>
  </si>
  <si>
    <t>Dewsbury College</t>
  </si>
  <si>
    <t>Dunstable College</t>
  </si>
  <si>
    <t>Ealing Tertiary College</t>
  </si>
  <si>
    <t>East Berkshire College</t>
  </si>
  <si>
    <t>East Devon College</t>
  </si>
  <si>
    <t>East Yorkshire College of Further Education</t>
  </si>
  <si>
    <t>Eastleigh College</t>
  </si>
  <si>
    <t>Furness College</t>
  </si>
  <si>
    <t>Grantham College</t>
  </si>
  <si>
    <t>Greenwich Community College</t>
  </si>
  <si>
    <t>Hackney Community College</t>
  </si>
  <si>
    <t>Hadlow College</t>
  </si>
  <si>
    <t>Halton College</t>
  </si>
  <si>
    <t>Hammersmith &amp; West London College</t>
  </si>
  <si>
    <t>Haywards Heath College</t>
  </si>
  <si>
    <t>Isle of Wight College</t>
  </si>
  <si>
    <t>Joseph Chamberlain Sixth Form College</t>
  </si>
  <si>
    <t>Kendal College</t>
  </si>
  <si>
    <t>Kensington and Chelsea College</t>
  </si>
  <si>
    <t>Kidderminster College</t>
  </si>
  <si>
    <t>Kingston Maurward College</t>
  </si>
  <si>
    <t>Ludlow College</t>
  </si>
  <si>
    <t>Macclesfield College</t>
  </si>
  <si>
    <t>Manchester College of Arts and Technology</t>
  </si>
  <si>
    <t>Matthew Boulton College of Further &amp; Higher Education</t>
  </si>
  <si>
    <t>Merton College</t>
  </si>
  <si>
    <t>Morley College</t>
  </si>
  <si>
    <t>Newark and Sherwood College</t>
  </si>
  <si>
    <t>Newbury College</t>
  </si>
  <si>
    <t>North Area College</t>
  </si>
  <si>
    <t>North East Surrey College of Technology</t>
  </si>
  <si>
    <t>Northbrook College, Sussex</t>
  </si>
  <si>
    <t>Otley College of Agriculture &amp; Horticulture</t>
  </si>
  <si>
    <t>Pendleton College</t>
  </si>
  <si>
    <t>Plymouth College of Art and Design</t>
  </si>
  <si>
    <t>Queen Mary's College</t>
  </si>
  <si>
    <t>Redcar &amp; Cleveland College</t>
  </si>
  <si>
    <t>Regent College</t>
  </si>
  <si>
    <t>Rowley Regis College</t>
  </si>
  <si>
    <t>Rycotewood College</t>
  </si>
  <si>
    <t>Skelmersdale College</t>
  </si>
  <si>
    <t>Soundwell College</t>
  </si>
  <si>
    <t>South Kent College</t>
  </si>
  <si>
    <t>St Austell College</t>
  </si>
  <si>
    <t>Stafford College</t>
  </si>
  <si>
    <t>Stoke-on-Trent College</t>
  </si>
  <si>
    <t>Stourbridge College</t>
  </si>
  <si>
    <t>Stroud College of Further Education</t>
  </si>
  <si>
    <t>Sutton Coldfield College</t>
  </si>
  <si>
    <t>The Solihull College</t>
  </si>
  <si>
    <t>Uxbridge College</t>
  </si>
  <si>
    <t>Waltham Forest College</t>
  </si>
  <si>
    <t>Warrington Collegiate Institute</t>
  </si>
  <si>
    <t>West Cumbria College</t>
  </si>
  <si>
    <t>Westminster College</t>
  </si>
  <si>
    <t>Wirral Metropolitan College</t>
  </si>
  <si>
    <t>Wyke Sixth Form College</t>
  </si>
  <si>
    <t>College Name</t>
  </si>
  <si>
    <t>Published</t>
  </si>
  <si>
    <t>Basic Skills</t>
  </si>
  <si>
    <t>Other</t>
  </si>
  <si>
    <t>Support for Students</t>
  </si>
  <si>
    <t>General Resources</t>
  </si>
  <si>
    <t>Quality Assurance</t>
  </si>
  <si>
    <t>Governance</t>
  </si>
  <si>
    <t>Management</t>
  </si>
  <si>
    <t xml:space="preserve">Agriculture </t>
  </si>
  <si>
    <t xml:space="preserve">Construction </t>
  </si>
  <si>
    <t xml:space="preserve">Engineering </t>
  </si>
  <si>
    <t xml:space="preserve">Business </t>
  </si>
  <si>
    <t xml:space="preserve">Hotel &amp; Catering </t>
  </si>
  <si>
    <t xml:space="preserve">Health &amp; Social Care </t>
  </si>
  <si>
    <t xml:space="preserve">Art </t>
  </si>
  <si>
    <t xml:space="preserve">Humanities </t>
  </si>
  <si>
    <t xml:space="preserve">Basic Education </t>
  </si>
  <si>
    <t xml:space="preserve">Sciences </t>
  </si>
  <si>
    <t>FEFC Reinspection Grades: All Published</t>
  </si>
  <si>
    <t>Alton College</t>
  </si>
  <si>
    <t>Blackburn College</t>
  </si>
  <si>
    <t>King George V College</t>
  </si>
  <si>
    <t>Long Road Sixth Form College</t>
  </si>
  <si>
    <t>The Bournemouth &amp; Poole College</t>
  </si>
  <si>
    <t>Woodhouse College</t>
  </si>
  <si>
    <t>Grade 3 at original inspection</t>
  </si>
  <si>
    <t>Grade 4 at original inspection</t>
  </si>
  <si>
    <t>Grade 5 at original inspection</t>
  </si>
  <si>
    <t>Grade 1</t>
  </si>
  <si>
    <t>Grade 2</t>
  </si>
  <si>
    <t>Grade 3</t>
  </si>
  <si>
    <t>Grade 4</t>
  </si>
  <si>
    <t>Grade 5</t>
  </si>
  <si>
    <t>Total</t>
  </si>
  <si>
    <t>All Programme Areas</t>
  </si>
  <si>
    <t>Published Reinspection Grades</t>
  </si>
  <si>
    <t>These figures exclude reinspections or areas which were satisfactory at original inspection</t>
  </si>
  <si>
    <t>and second reinspections of areas which were still unsatisfactory at reinspection.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</si>
</sst>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0"/>
      <name val="Arial"/>
    </font>
    <font>
      <sz val="10"/>
      <name val="Optima"/>
      <family val="2"/>
    </font>
    <font>
      <b/>
      <sz val="24"/>
      <name val="Optima"/>
      <family val="2"/>
    </font>
    <font>
      <b/>
      <sz val="10"/>
      <name val="Optima"/>
      <family val="2"/>
    </font>
    <font>
      <sz val="14"/>
      <color indexed="10"/>
      <name val="Optima"/>
      <family val="2"/>
    </font>
    <font>
      <sz val="8.5"/>
      <name val="Optima"/>
      <family val="2"/>
    </font>
    <font>
      <sz val="10"/>
      <color indexed="9"/>
      <name val="Optima"/>
      <family val="2"/>
    </font>
    <font>
      <b/>
      <u/>
      <sz val="14"/>
      <name val="Optima"/>
      <family val="2"/>
    </font>
    <font>
      <b/>
      <sz val="13.5"/>
      <name val="Opti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/>
    <xf numFmtId="0" fontId="6" fillId="0" borderId="1" xfId="0" applyFont="1" applyBorder="1" applyAlignment="1">
      <alignment horizontal="center" textRotation="90"/>
    </xf>
    <xf numFmtId="17" fontId="3" fillId="0" borderId="0" xfId="0" applyNumberFormat="1" applyFont="1"/>
    <xf numFmtId="17" fontId="2" fillId="0" borderId="0" xfId="0" applyNumberFormat="1" applyFont="1" applyAlignment="1"/>
    <xf numFmtId="0" fontId="7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0" xfId="0" applyFont="1"/>
    <xf numFmtId="17" fontId="2" fillId="0" borderId="0" xfId="0" applyNumberFormat="1" applyFont="1"/>
    <xf numFmtId="1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right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right"/>
    </xf>
    <xf numFmtId="9" fontId="2" fillId="0" borderId="0" xfId="1" applyFont="1"/>
    <xf numFmtId="0" fontId="2" fillId="5" borderId="0" xfId="0" applyFont="1" applyFill="1"/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workbookViewId="0">
      <pane ySplit="2" topLeftCell="A3" activePane="bottomLeft" state="frozen"/>
      <selection pane="bottomLeft" activeCell="C8" sqref="C8"/>
    </sheetView>
  </sheetViews>
  <sheetFormatPr defaultColWidth="9.109375" defaultRowHeight="13.2"/>
  <cols>
    <col min="1" max="1" width="45.44140625" style="10" customWidth="1"/>
    <col min="2" max="2" width="9.109375" style="11" bestFit="1"/>
    <col min="3" max="19" width="3" style="3" bestFit="1" customWidth="1"/>
    <col min="20" max="16384" width="9.109375" style="10"/>
  </cols>
  <sheetData>
    <row r="1" spans="1:19" ht="30">
      <c r="A1" s="2" t="s">
        <v>89</v>
      </c>
      <c r="B1" s="6"/>
      <c r="C1" s="12"/>
      <c r="H1" s="12"/>
      <c r="S1" s="13"/>
    </row>
    <row r="2" spans="1:19" ht="85.2">
      <c r="A2" s="4" t="s">
        <v>70</v>
      </c>
      <c r="B2" s="7" t="s">
        <v>71</v>
      </c>
      <c r="C2" s="5" t="s">
        <v>88</v>
      </c>
      <c r="D2" s="5" t="s">
        <v>79</v>
      </c>
      <c r="E2" s="5" t="s">
        <v>80</v>
      </c>
      <c r="F2" s="5" t="s">
        <v>81</v>
      </c>
      <c r="G2" s="5" t="s">
        <v>82</v>
      </c>
      <c r="H2" s="5" t="s">
        <v>83</v>
      </c>
      <c r="I2" s="5" t="s">
        <v>84</v>
      </c>
      <c r="J2" s="5" t="s">
        <v>85</v>
      </c>
      <c r="K2" s="5" t="s">
        <v>86</v>
      </c>
      <c r="L2" s="5" t="s">
        <v>87</v>
      </c>
      <c r="M2" s="5" t="s">
        <v>72</v>
      </c>
      <c r="N2" s="5" t="s">
        <v>73</v>
      </c>
      <c r="O2" s="5" t="s">
        <v>74</v>
      </c>
      <c r="P2" s="5" t="s">
        <v>75</v>
      </c>
      <c r="Q2" s="5" t="s">
        <v>76</v>
      </c>
      <c r="R2" s="5" t="s">
        <v>77</v>
      </c>
      <c r="S2" s="5" t="s">
        <v>78</v>
      </c>
    </row>
    <row r="3" spans="1:19">
      <c r="A3" s="1" t="s">
        <v>42</v>
      </c>
      <c r="B3" s="11">
        <v>36067</v>
      </c>
      <c r="C3" s="14"/>
      <c r="D3" s="14"/>
      <c r="E3" s="14"/>
      <c r="F3" s="14"/>
      <c r="G3" s="14"/>
      <c r="H3" s="14"/>
      <c r="I3" s="14"/>
      <c r="J3" s="14"/>
      <c r="K3" s="15">
        <v>3</v>
      </c>
      <c r="L3" s="14"/>
      <c r="M3" s="14"/>
      <c r="N3" s="14"/>
      <c r="O3" s="14"/>
      <c r="P3" s="14"/>
      <c r="Q3" s="15">
        <v>4</v>
      </c>
      <c r="R3" s="14"/>
      <c r="S3" s="15">
        <v>3</v>
      </c>
    </row>
    <row r="4" spans="1:19">
      <c r="A4" s="1" t="s">
        <v>19</v>
      </c>
      <c r="B4" s="11">
        <v>36130</v>
      </c>
      <c r="C4" s="14"/>
      <c r="D4" s="14"/>
      <c r="E4" s="14"/>
      <c r="F4" s="15">
        <v>3</v>
      </c>
      <c r="G4" s="15">
        <v>3</v>
      </c>
      <c r="H4" s="14"/>
      <c r="I4" s="14"/>
      <c r="J4" s="14"/>
      <c r="K4" s="14"/>
      <c r="L4" s="14"/>
      <c r="M4" s="14"/>
      <c r="N4" s="14"/>
      <c r="O4" s="14"/>
      <c r="P4" s="14"/>
      <c r="Q4" s="15">
        <v>3</v>
      </c>
      <c r="R4" s="14"/>
      <c r="S4" s="14"/>
    </row>
    <row r="5" spans="1:19">
      <c r="A5" s="1" t="s">
        <v>48</v>
      </c>
      <c r="B5" s="11">
        <v>36220</v>
      </c>
      <c r="C5" s="14"/>
      <c r="D5" s="14"/>
      <c r="E5" s="14"/>
      <c r="F5" s="14"/>
      <c r="G5" s="14"/>
      <c r="H5" s="15">
        <v>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1" t="s">
        <v>0</v>
      </c>
      <c r="B6" s="11">
        <v>36251</v>
      </c>
      <c r="C6" s="14"/>
      <c r="D6" s="14"/>
      <c r="E6" s="14"/>
      <c r="F6" s="14"/>
      <c r="G6" s="14"/>
      <c r="H6" s="14"/>
      <c r="I6" s="14"/>
      <c r="J6" s="14"/>
      <c r="K6" s="15">
        <v>3</v>
      </c>
      <c r="L6" s="14"/>
      <c r="M6" s="14"/>
      <c r="N6" s="14"/>
      <c r="O6" s="14"/>
      <c r="P6" s="14"/>
      <c r="Q6" s="14"/>
      <c r="R6" s="14"/>
      <c r="S6" s="14"/>
    </row>
    <row r="7" spans="1:19">
      <c r="A7" s="1" t="s">
        <v>11</v>
      </c>
      <c r="B7" s="11">
        <v>36251</v>
      </c>
      <c r="C7" s="14"/>
      <c r="D7" s="14"/>
      <c r="E7" s="14"/>
      <c r="F7" s="15">
        <v>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5">
        <v>3</v>
      </c>
      <c r="R7" s="15">
        <v>3</v>
      </c>
      <c r="S7" s="15">
        <v>3</v>
      </c>
    </row>
    <row r="8" spans="1:19">
      <c r="A8" s="1" t="s">
        <v>5</v>
      </c>
      <c r="B8" s="11">
        <v>36312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>
        <v>3</v>
      </c>
      <c r="S8" s="14"/>
    </row>
    <row r="9" spans="1:19">
      <c r="A9" s="1" t="s">
        <v>59</v>
      </c>
      <c r="B9" s="11">
        <v>36312</v>
      </c>
      <c r="C9" s="14"/>
      <c r="D9" s="14"/>
      <c r="E9" s="14"/>
      <c r="F9" s="14"/>
      <c r="G9" s="15">
        <v>3</v>
      </c>
      <c r="H9" s="14"/>
      <c r="I9" s="14"/>
      <c r="J9" s="14"/>
      <c r="K9" s="14"/>
      <c r="L9" s="14"/>
      <c r="M9" s="14"/>
      <c r="N9" s="14"/>
      <c r="O9" s="14"/>
      <c r="P9" s="14"/>
      <c r="Q9" s="15">
        <v>3</v>
      </c>
      <c r="R9" s="15">
        <v>3</v>
      </c>
      <c r="S9" s="15">
        <v>3</v>
      </c>
    </row>
    <row r="10" spans="1:19">
      <c r="A10" s="1" t="s">
        <v>95</v>
      </c>
      <c r="B10" s="11">
        <v>36312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8">
        <v>2</v>
      </c>
      <c r="S10" s="14"/>
    </row>
    <row r="11" spans="1:19">
      <c r="A11" s="1" t="s">
        <v>92</v>
      </c>
      <c r="B11" s="11">
        <v>36404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8">
        <v>2</v>
      </c>
      <c r="R11" s="14"/>
      <c r="S11" s="14"/>
    </row>
    <row r="12" spans="1:19">
      <c r="A12" s="1" t="s">
        <v>35</v>
      </c>
      <c r="B12" s="11">
        <v>36404</v>
      </c>
      <c r="C12" s="15">
        <v>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>
        <v>3</v>
      </c>
      <c r="R12" s="14"/>
      <c r="S12" s="14"/>
    </row>
    <row r="13" spans="1:19">
      <c r="A13" s="1" t="s">
        <v>61</v>
      </c>
      <c r="B13" s="11">
        <v>36434</v>
      </c>
      <c r="C13" s="15">
        <v>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" t="s">
        <v>13</v>
      </c>
      <c r="B14" s="11">
        <v>36465</v>
      </c>
      <c r="C14" s="15">
        <v>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>
        <v>3</v>
      </c>
      <c r="S14" s="15">
        <v>3</v>
      </c>
    </row>
    <row r="15" spans="1:19">
      <c r="A15" s="1" t="s">
        <v>29</v>
      </c>
      <c r="B15" s="11">
        <v>36465</v>
      </c>
      <c r="C15" s="15">
        <v>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" t="s">
        <v>32</v>
      </c>
      <c r="B16" s="11">
        <v>36465</v>
      </c>
      <c r="C16" s="14"/>
      <c r="D16" s="14"/>
      <c r="E16" s="14"/>
      <c r="F16" s="14"/>
      <c r="G16" s="15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5">
        <v>4</v>
      </c>
      <c r="R16" s="16">
        <v>3</v>
      </c>
      <c r="S16" s="15">
        <v>3</v>
      </c>
    </row>
    <row r="17" spans="1:19">
      <c r="A17" s="1" t="s">
        <v>34</v>
      </c>
      <c r="B17" s="11">
        <v>36465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>
        <v>4</v>
      </c>
    </row>
    <row r="18" spans="1:19">
      <c r="A18" s="1" t="s">
        <v>45</v>
      </c>
      <c r="B18" s="11">
        <v>36465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>
        <v>4</v>
      </c>
      <c r="R18" s="14"/>
      <c r="S18" s="14"/>
    </row>
    <row r="19" spans="1:19">
      <c r="A19" s="1" t="s">
        <v>66</v>
      </c>
      <c r="B19" s="11">
        <v>36465</v>
      </c>
      <c r="C19" s="15">
        <v>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>
        <v>3</v>
      </c>
      <c r="P19" s="14"/>
      <c r="Q19" s="15">
        <v>4</v>
      </c>
      <c r="R19" s="15">
        <v>3</v>
      </c>
      <c r="S19" s="15">
        <v>4</v>
      </c>
    </row>
    <row r="20" spans="1:19">
      <c r="A20" s="1" t="s">
        <v>21</v>
      </c>
      <c r="B20" s="11">
        <v>36495</v>
      </c>
      <c r="C20" s="15">
        <v>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" t="s">
        <v>24</v>
      </c>
      <c r="B21" s="11">
        <v>36495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>
        <v>3</v>
      </c>
      <c r="Q21" s="14"/>
      <c r="R21" s="16">
        <v>3</v>
      </c>
      <c r="S21" s="15">
        <v>3</v>
      </c>
    </row>
    <row r="22" spans="1:19">
      <c r="A22" s="1" t="s">
        <v>41</v>
      </c>
      <c r="B22" s="11">
        <v>36495</v>
      </c>
      <c r="C22" s="15">
        <v>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" t="s">
        <v>42</v>
      </c>
      <c r="B23" s="11">
        <v>36495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>
        <v>3</v>
      </c>
      <c r="R23" s="14"/>
      <c r="S23" s="14"/>
    </row>
    <row r="24" spans="1:19">
      <c r="A24" s="1" t="s">
        <v>18</v>
      </c>
      <c r="B24" s="11">
        <v>36526</v>
      </c>
      <c r="C24" s="14"/>
      <c r="D24" s="14"/>
      <c r="E24" s="14"/>
      <c r="F24" s="15">
        <v>3</v>
      </c>
      <c r="G24" s="14"/>
      <c r="H24" s="14"/>
      <c r="I24" s="14"/>
      <c r="J24" s="14"/>
      <c r="K24" s="14"/>
      <c r="L24" s="15">
        <v>4</v>
      </c>
      <c r="M24" s="14"/>
      <c r="N24" s="14"/>
      <c r="O24" s="14"/>
      <c r="P24" s="14"/>
      <c r="Q24" s="15">
        <v>4</v>
      </c>
      <c r="R24" s="15">
        <v>4</v>
      </c>
      <c r="S24" s="14"/>
    </row>
    <row r="25" spans="1:19">
      <c r="A25" s="1" t="s">
        <v>36</v>
      </c>
      <c r="B25" s="11">
        <v>36526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>
        <v>3</v>
      </c>
      <c r="S25" s="14"/>
    </row>
    <row r="26" spans="1:19">
      <c r="A26" s="1" t="s">
        <v>65</v>
      </c>
      <c r="B26" s="11">
        <v>36528</v>
      </c>
      <c r="C26" s="14"/>
      <c r="D26" s="14"/>
      <c r="E26" s="14"/>
      <c r="F26" s="14"/>
      <c r="G26" s="14"/>
      <c r="H26" s="14"/>
      <c r="I26" s="14"/>
      <c r="J26" s="14"/>
      <c r="K26" s="15">
        <v>3</v>
      </c>
      <c r="L26" s="14"/>
      <c r="M26" s="14"/>
      <c r="N26" s="14"/>
      <c r="O26" s="14"/>
      <c r="P26" s="14"/>
      <c r="Q26" s="15">
        <v>3</v>
      </c>
      <c r="R26" s="14"/>
      <c r="S26" s="14"/>
    </row>
    <row r="27" spans="1:19">
      <c r="A27" s="1" t="s">
        <v>4</v>
      </c>
      <c r="B27" s="11">
        <v>36557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>
        <v>4</v>
      </c>
      <c r="Q27" s="14"/>
      <c r="R27" s="14"/>
      <c r="S27" s="14"/>
    </row>
    <row r="28" spans="1:19">
      <c r="A28" s="1" t="s">
        <v>37</v>
      </c>
      <c r="B28" s="11">
        <v>36557</v>
      </c>
      <c r="C28" s="14"/>
      <c r="D28" s="14"/>
      <c r="E28" s="14"/>
      <c r="F28" s="14"/>
      <c r="G28" s="14"/>
      <c r="H28" s="14"/>
      <c r="I28" s="14"/>
      <c r="J28" s="14"/>
      <c r="K28" s="15">
        <v>4</v>
      </c>
      <c r="L28" s="15">
        <v>4</v>
      </c>
      <c r="M28" s="14"/>
      <c r="N28" s="14"/>
      <c r="O28" s="15">
        <v>3</v>
      </c>
      <c r="P28" s="15">
        <v>3</v>
      </c>
      <c r="Q28" s="15">
        <v>3</v>
      </c>
      <c r="R28" s="16">
        <v>3</v>
      </c>
      <c r="S28" s="16">
        <v>3</v>
      </c>
    </row>
    <row r="29" spans="1:19">
      <c r="A29" s="1" t="s">
        <v>46</v>
      </c>
      <c r="B29" s="11">
        <v>36557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>
        <v>3</v>
      </c>
      <c r="R29" s="14"/>
      <c r="S29" s="14"/>
    </row>
    <row r="30" spans="1:19">
      <c r="A30" s="1" t="s">
        <v>47</v>
      </c>
      <c r="B30" s="11">
        <v>36557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>
        <v>3</v>
      </c>
      <c r="R30" s="15">
        <v>3</v>
      </c>
      <c r="S30" s="14"/>
    </row>
    <row r="31" spans="1:19">
      <c r="A31" s="1" t="s">
        <v>94</v>
      </c>
      <c r="B31" s="11">
        <v>36557</v>
      </c>
      <c r="C31" s="15">
        <v>4</v>
      </c>
      <c r="D31" s="14"/>
      <c r="E31" s="15">
        <v>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4" t="s">
        <v>90</v>
      </c>
      <c r="B32" s="7">
        <v>36586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>
        <v>2</v>
      </c>
      <c r="R32" s="8"/>
      <c r="S32" s="8"/>
    </row>
    <row r="33" spans="1:19">
      <c r="A33" s="1" t="s">
        <v>22</v>
      </c>
      <c r="B33" s="11">
        <v>36586</v>
      </c>
      <c r="C33" s="15">
        <v>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>
      <c r="A34" s="1" t="s">
        <v>28</v>
      </c>
      <c r="B34" s="11">
        <v>36586</v>
      </c>
      <c r="C34" s="15">
        <v>4</v>
      </c>
      <c r="D34" s="14"/>
      <c r="E34" s="14"/>
      <c r="F34" s="15">
        <v>3</v>
      </c>
      <c r="G34" s="14"/>
      <c r="H34" s="14"/>
      <c r="I34" s="14"/>
      <c r="J34" s="14"/>
      <c r="K34" s="14"/>
      <c r="L34" s="14"/>
      <c r="M34" s="14"/>
      <c r="N34" s="14"/>
      <c r="O34" s="14"/>
      <c r="P34" s="15">
        <v>3</v>
      </c>
      <c r="Q34" s="15">
        <v>4</v>
      </c>
      <c r="R34" s="15">
        <v>3</v>
      </c>
      <c r="S34" s="15">
        <v>3</v>
      </c>
    </row>
    <row r="35" spans="1:19">
      <c r="A35" s="1" t="s">
        <v>51</v>
      </c>
      <c r="B35" s="11">
        <v>36617</v>
      </c>
      <c r="C35" s="15">
        <v>3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>
        <v>3</v>
      </c>
      <c r="R35" s="15">
        <v>3</v>
      </c>
      <c r="S35" s="15">
        <v>3</v>
      </c>
    </row>
    <row r="36" spans="1:19">
      <c r="A36" s="1" t="s">
        <v>52</v>
      </c>
      <c r="B36" s="11">
        <v>36617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>
        <v>3</v>
      </c>
      <c r="S36" s="14"/>
    </row>
    <row r="37" spans="1:19">
      <c r="A37" s="1" t="s">
        <v>63</v>
      </c>
      <c r="B37" s="11">
        <v>36617</v>
      </c>
      <c r="C37" s="15">
        <v>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>
      <c r="A38" s="1" t="s">
        <v>27</v>
      </c>
      <c r="B38" s="11">
        <v>36647</v>
      </c>
      <c r="D38" s="14"/>
      <c r="E38" s="14"/>
      <c r="G38" s="14"/>
      <c r="H38" s="14"/>
      <c r="I38" s="14"/>
      <c r="J38" s="14"/>
      <c r="K38" s="14"/>
      <c r="L38" s="14"/>
      <c r="M38" s="14"/>
      <c r="N38" s="14"/>
      <c r="O38" s="14"/>
      <c r="P38" s="15">
        <v>3</v>
      </c>
      <c r="Q38" s="14"/>
      <c r="R38" s="14"/>
      <c r="S38" s="14"/>
    </row>
    <row r="39" spans="1:19">
      <c r="A39" s="1" t="s">
        <v>50</v>
      </c>
      <c r="B39" s="11">
        <v>36647</v>
      </c>
      <c r="C39" s="15">
        <v>3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>
        <v>3</v>
      </c>
      <c r="S39" s="14"/>
    </row>
    <row r="40" spans="1:19">
      <c r="A40" s="1" t="s">
        <v>91</v>
      </c>
      <c r="B40" s="11">
        <v>36678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7"/>
      <c r="Q40" s="14"/>
      <c r="R40" s="18">
        <v>2</v>
      </c>
      <c r="S40" s="14"/>
    </row>
    <row r="41" spans="1:19">
      <c r="A41" s="1" t="s">
        <v>17</v>
      </c>
      <c r="B41" s="11">
        <v>36678</v>
      </c>
      <c r="C41" s="14"/>
      <c r="D41" s="14"/>
      <c r="E41" s="14"/>
      <c r="F41" s="14"/>
      <c r="G41" s="14"/>
      <c r="H41" s="14"/>
      <c r="I41" s="14"/>
      <c r="J41" s="14"/>
      <c r="K41" s="15">
        <v>3</v>
      </c>
      <c r="L41" s="14"/>
      <c r="M41" s="14"/>
      <c r="N41" s="14"/>
      <c r="O41" s="14"/>
      <c r="P41" s="14"/>
      <c r="Q41" s="15">
        <v>3</v>
      </c>
      <c r="R41" s="15">
        <v>3</v>
      </c>
      <c r="S41" s="15">
        <v>3</v>
      </c>
    </row>
    <row r="42" spans="1:19">
      <c r="A42" s="1" t="s">
        <v>33</v>
      </c>
      <c r="B42" s="11">
        <v>36678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>
        <v>3</v>
      </c>
      <c r="R42" s="14"/>
      <c r="S42" s="14"/>
    </row>
    <row r="43" spans="1:19">
      <c r="A43" s="1" t="s">
        <v>44</v>
      </c>
      <c r="B43" s="11">
        <v>36704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>
        <v>3</v>
      </c>
      <c r="S43" s="14"/>
    </row>
    <row r="44" spans="1:19">
      <c r="A44" s="1" t="s">
        <v>15</v>
      </c>
      <c r="B44" s="11">
        <v>36770</v>
      </c>
      <c r="C44" s="15">
        <v>4</v>
      </c>
      <c r="D44" s="15">
        <v>3</v>
      </c>
      <c r="E44" s="14"/>
      <c r="F44" s="14"/>
      <c r="G44" s="15">
        <v>3</v>
      </c>
      <c r="H44" s="15">
        <v>3</v>
      </c>
      <c r="I44" s="14"/>
      <c r="J44" s="14"/>
      <c r="K44" s="14"/>
      <c r="L44" s="14"/>
      <c r="M44" s="14"/>
      <c r="N44" s="14"/>
      <c r="O44" s="14"/>
      <c r="P44" s="14"/>
      <c r="Q44" s="15">
        <v>3</v>
      </c>
      <c r="R44" s="15">
        <v>3</v>
      </c>
      <c r="S44" s="15">
        <v>4</v>
      </c>
    </row>
    <row r="45" spans="1:19">
      <c r="A45" s="1" t="s">
        <v>93</v>
      </c>
      <c r="B45" s="11">
        <v>36770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8">
        <v>2</v>
      </c>
      <c r="S45" s="14"/>
    </row>
    <row r="46" spans="1:19">
      <c r="A46" s="1" t="s">
        <v>64</v>
      </c>
      <c r="B46" s="11">
        <v>36770</v>
      </c>
      <c r="C46" s="15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>
      <c r="A47" s="1" t="s">
        <v>30</v>
      </c>
      <c r="B47" s="11">
        <v>36800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5">
        <v>4</v>
      </c>
      <c r="R47" s="14"/>
      <c r="S47" s="15">
        <v>3</v>
      </c>
    </row>
    <row r="48" spans="1:19">
      <c r="A48" s="1" t="s">
        <v>57</v>
      </c>
      <c r="B48" s="11">
        <v>36800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>
        <v>3</v>
      </c>
      <c r="S48" s="15">
        <v>4</v>
      </c>
    </row>
    <row r="49" spans="1:19">
      <c r="A49" s="1" t="s">
        <v>66</v>
      </c>
      <c r="B49" s="11">
        <v>36800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5">
        <v>3</v>
      </c>
      <c r="R49" s="14"/>
      <c r="S49" s="15">
        <v>3</v>
      </c>
    </row>
    <row r="50" spans="1:19">
      <c r="A50" s="1" t="s">
        <v>10</v>
      </c>
      <c r="B50" s="11">
        <v>36831</v>
      </c>
      <c r="C50" s="14"/>
      <c r="D50" s="14"/>
      <c r="E50" s="14"/>
      <c r="F50" s="14"/>
      <c r="G50" s="14"/>
      <c r="H50" s="14"/>
      <c r="I50" s="14"/>
      <c r="J50" s="15">
        <v>3</v>
      </c>
      <c r="K50" s="14"/>
      <c r="L50" s="14"/>
      <c r="M50" s="14"/>
      <c r="N50" s="14"/>
      <c r="O50" s="14"/>
      <c r="P50" s="14"/>
      <c r="Q50" s="14"/>
      <c r="R50" s="14"/>
      <c r="S50" s="14"/>
    </row>
    <row r="51" spans="1:19">
      <c r="A51" s="1" t="s">
        <v>16</v>
      </c>
      <c r="B51" s="11">
        <v>36831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5">
        <v>4</v>
      </c>
      <c r="R51" s="15">
        <v>3</v>
      </c>
      <c r="S51" s="14"/>
    </row>
    <row r="52" spans="1:19">
      <c r="A52" s="1" t="s">
        <v>22</v>
      </c>
      <c r="B52" s="11">
        <v>36831</v>
      </c>
      <c r="C52" s="15">
        <v>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>
      <c r="A53" s="1" t="s">
        <v>25</v>
      </c>
      <c r="B53" s="11">
        <v>36831</v>
      </c>
      <c r="C53" s="15">
        <v>3</v>
      </c>
      <c r="D53" s="14"/>
      <c r="E53" s="14"/>
      <c r="F53" s="14"/>
      <c r="G53" s="14"/>
      <c r="H53" s="14"/>
      <c r="I53" s="15">
        <v>3</v>
      </c>
      <c r="J53" s="14"/>
      <c r="K53" s="14"/>
      <c r="L53" s="14"/>
      <c r="M53" s="14"/>
      <c r="N53" s="14"/>
      <c r="O53" s="14"/>
      <c r="P53" s="14"/>
      <c r="Q53" s="15">
        <v>3</v>
      </c>
      <c r="R53" s="16">
        <v>3</v>
      </c>
      <c r="S53" s="15">
        <v>3</v>
      </c>
    </row>
    <row r="54" spans="1:19">
      <c r="A54" s="1" t="s">
        <v>26</v>
      </c>
      <c r="B54" s="11">
        <v>36831</v>
      </c>
      <c r="C54" s="15">
        <v>3</v>
      </c>
      <c r="D54" s="14"/>
      <c r="E54" s="14"/>
      <c r="F54" s="14"/>
      <c r="G54" s="15">
        <v>3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" t="s">
        <v>31</v>
      </c>
      <c r="B55" s="11">
        <v>36831</v>
      </c>
      <c r="C55" s="15">
        <v>3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>
        <v>3</v>
      </c>
      <c r="Q55" s="14"/>
      <c r="R55" s="14"/>
      <c r="S55" s="14"/>
    </row>
    <row r="56" spans="1:19">
      <c r="A56" s="1" t="s">
        <v>55</v>
      </c>
      <c r="B56" s="11">
        <v>36831</v>
      </c>
      <c r="C56" s="15">
        <v>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" t="s">
        <v>60</v>
      </c>
      <c r="B57" s="11">
        <v>36831</v>
      </c>
      <c r="C57" s="15">
        <v>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>
        <v>3</v>
      </c>
      <c r="R57" s="15">
        <v>3</v>
      </c>
      <c r="S57" s="15">
        <v>3</v>
      </c>
    </row>
    <row r="58" spans="1:19">
      <c r="A58" s="1" t="s">
        <v>62</v>
      </c>
      <c r="B58" s="11">
        <v>36831</v>
      </c>
      <c r="C58" s="14"/>
      <c r="D58" s="14"/>
      <c r="E58" s="14"/>
      <c r="F58" s="14"/>
      <c r="G58" s="14"/>
      <c r="H58" s="14"/>
      <c r="I58" s="14"/>
      <c r="J58" s="15">
        <v>3</v>
      </c>
      <c r="K58" s="14"/>
      <c r="L58" s="14"/>
      <c r="M58" s="14"/>
      <c r="N58" s="14"/>
      <c r="O58" s="14"/>
      <c r="P58" s="14"/>
      <c r="Q58" s="14"/>
      <c r="R58" s="14"/>
      <c r="S58" s="14"/>
    </row>
    <row r="59" spans="1:19">
      <c r="A59" s="1" t="s">
        <v>67</v>
      </c>
      <c r="B59" s="11">
        <v>36831</v>
      </c>
      <c r="C59" s="14"/>
      <c r="D59" s="14"/>
      <c r="E59" s="14"/>
      <c r="F59" s="14"/>
      <c r="G59" s="14"/>
      <c r="H59" s="15">
        <v>3</v>
      </c>
      <c r="I59" s="14"/>
      <c r="J59" s="14"/>
      <c r="K59" s="14"/>
      <c r="L59" s="15">
        <v>3</v>
      </c>
      <c r="M59" s="14"/>
      <c r="N59" s="14"/>
      <c r="O59" s="14"/>
      <c r="P59" s="14"/>
      <c r="Q59" s="14"/>
      <c r="R59" s="14"/>
      <c r="S59" s="14"/>
    </row>
    <row r="60" spans="1:19">
      <c r="A60" s="1" t="s">
        <v>68</v>
      </c>
      <c r="B60" s="11">
        <v>36831</v>
      </c>
      <c r="C60" s="15">
        <v>3</v>
      </c>
      <c r="D60" s="14"/>
      <c r="E60" s="15">
        <v>3</v>
      </c>
      <c r="F60" s="14"/>
      <c r="G60" s="14"/>
      <c r="H60" s="14"/>
      <c r="I60" s="15">
        <v>3</v>
      </c>
      <c r="J60" s="14"/>
      <c r="K60" s="15">
        <v>3</v>
      </c>
      <c r="L60" s="15">
        <v>3</v>
      </c>
      <c r="M60" s="14"/>
      <c r="N60" s="14"/>
      <c r="O60" s="16">
        <v>3</v>
      </c>
      <c r="P60" s="15">
        <v>3</v>
      </c>
      <c r="Q60" s="16">
        <v>3</v>
      </c>
      <c r="R60" s="16">
        <v>3</v>
      </c>
      <c r="S60" s="16">
        <v>3</v>
      </c>
    </row>
    <row r="61" spans="1:19">
      <c r="A61" s="1" t="s">
        <v>14</v>
      </c>
      <c r="B61" s="11">
        <v>36861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v>4</v>
      </c>
      <c r="M61" s="14"/>
      <c r="N61" s="14"/>
      <c r="O61" s="14"/>
      <c r="P61" s="14"/>
      <c r="Q61" s="15">
        <v>3</v>
      </c>
      <c r="R61" s="14"/>
      <c r="S61" s="15">
        <v>3</v>
      </c>
    </row>
    <row r="62" spans="1:19">
      <c r="A62" s="1" t="s">
        <v>23</v>
      </c>
      <c r="B62" s="11">
        <v>36861</v>
      </c>
      <c r="C62" s="14"/>
      <c r="D62" s="14"/>
      <c r="E62" s="14"/>
      <c r="F62" s="15">
        <v>4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>
        <v>3</v>
      </c>
      <c r="R62" s="14"/>
      <c r="S62" s="14"/>
    </row>
    <row r="63" spans="1:19">
      <c r="A63" s="1" t="s">
        <v>45</v>
      </c>
      <c r="B63" s="11">
        <v>36861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5">
        <v>3</v>
      </c>
      <c r="R63" s="14"/>
      <c r="S63" s="14"/>
    </row>
    <row r="64" spans="1:19">
      <c r="A64" s="1" t="s">
        <v>53</v>
      </c>
      <c r="B64" s="11">
        <v>36861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>
        <v>3</v>
      </c>
      <c r="R64" s="15">
        <v>2</v>
      </c>
      <c r="S64" s="14"/>
    </row>
    <row r="65" spans="1:19">
      <c r="A65" s="1" t="s">
        <v>56</v>
      </c>
      <c r="B65" s="11">
        <v>36861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5">
        <v>3</v>
      </c>
    </row>
    <row r="66" spans="1:19">
      <c r="A66" s="1" t="s">
        <v>8</v>
      </c>
      <c r="B66" s="11">
        <v>36892</v>
      </c>
      <c r="C66" s="14"/>
      <c r="D66" s="14"/>
      <c r="E66" s="14"/>
      <c r="F66" s="14"/>
      <c r="G66" s="14"/>
      <c r="H66" s="14"/>
      <c r="I66" s="14"/>
      <c r="J66" s="15">
        <v>3</v>
      </c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" t="s">
        <v>12</v>
      </c>
      <c r="B67" s="11">
        <v>36892</v>
      </c>
      <c r="C67" s="15">
        <v>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" t="s">
        <v>32</v>
      </c>
      <c r="B68" s="11">
        <v>36892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>
        <v>3</v>
      </c>
      <c r="R68" s="14"/>
      <c r="S68" s="14"/>
    </row>
    <row r="69" spans="1:19">
      <c r="A69" s="1" t="s">
        <v>58</v>
      </c>
      <c r="B69" s="11">
        <v>36892</v>
      </c>
      <c r="C69" s="14"/>
      <c r="D69" s="14"/>
      <c r="E69" s="15">
        <v>3</v>
      </c>
      <c r="F69" s="14"/>
      <c r="G69" s="14"/>
      <c r="H69" s="14"/>
      <c r="I69" s="14"/>
      <c r="J69" s="14"/>
      <c r="K69" s="15">
        <v>3</v>
      </c>
      <c r="L69" s="14"/>
      <c r="M69" s="14"/>
      <c r="N69" s="14"/>
      <c r="O69" s="14"/>
      <c r="P69" s="14"/>
      <c r="Q69" s="17"/>
      <c r="R69" s="17"/>
      <c r="S69" s="17"/>
    </row>
    <row r="70" spans="1:19">
      <c r="A70" s="1" t="s">
        <v>1</v>
      </c>
      <c r="B70" s="11">
        <v>36923</v>
      </c>
      <c r="C70" s="14"/>
      <c r="D70" s="14"/>
      <c r="E70" s="14"/>
      <c r="F70" s="14"/>
      <c r="G70" s="14"/>
      <c r="H70" s="14"/>
      <c r="I70" s="14"/>
      <c r="J70" s="14"/>
      <c r="K70" s="14"/>
      <c r="L70" s="15">
        <v>3</v>
      </c>
      <c r="M70" s="14"/>
      <c r="N70" s="14"/>
      <c r="O70" s="14"/>
      <c r="P70" s="14"/>
      <c r="Q70" s="14"/>
      <c r="R70" s="14"/>
      <c r="S70" s="14"/>
    </row>
    <row r="71" spans="1:19">
      <c r="A71" s="1" t="s">
        <v>2</v>
      </c>
      <c r="B71" s="11">
        <v>36923</v>
      </c>
      <c r="C71" s="15">
        <v>4</v>
      </c>
      <c r="D71" s="14"/>
      <c r="E71" s="14"/>
      <c r="F71" s="14"/>
      <c r="G71" s="15">
        <v>3</v>
      </c>
      <c r="H71" s="14"/>
      <c r="I71" s="15">
        <v>3</v>
      </c>
      <c r="J71" s="14"/>
      <c r="K71" s="15">
        <v>3</v>
      </c>
      <c r="L71" s="14"/>
      <c r="M71" s="14"/>
      <c r="N71" s="14"/>
      <c r="O71" s="15">
        <v>3</v>
      </c>
      <c r="P71" s="14"/>
      <c r="Q71" s="15">
        <v>3</v>
      </c>
      <c r="R71" s="15">
        <v>3</v>
      </c>
      <c r="S71" s="15">
        <v>3</v>
      </c>
    </row>
    <row r="72" spans="1:19">
      <c r="A72" s="1" t="s">
        <v>3</v>
      </c>
      <c r="B72" s="11">
        <v>36923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5">
        <v>3</v>
      </c>
      <c r="N72" s="14"/>
      <c r="O72" s="14"/>
      <c r="P72" s="14"/>
      <c r="Q72" s="14"/>
      <c r="R72" s="14"/>
      <c r="S72" s="14"/>
    </row>
    <row r="73" spans="1:19">
      <c r="A73" s="1" t="s">
        <v>7</v>
      </c>
      <c r="B73" s="11">
        <v>36923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5">
        <v>3</v>
      </c>
      <c r="P73" s="14"/>
      <c r="Q73" s="15">
        <v>3</v>
      </c>
      <c r="R73" s="14"/>
      <c r="S73" s="14"/>
    </row>
    <row r="74" spans="1:19">
      <c r="A74" s="1" t="s">
        <v>9</v>
      </c>
      <c r="B74" s="11">
        <v>36923</v>
      </c>
      <c r="C74" s="14"/>
      <c r="D74" s="14"/>
      <c r="E74" s="14"/>
      <c r="F74" s="14"/>
      <c r="G74" s="14"/>
      <c r="H74" s="14"/>
      <c r="I74" s="15">
        <v>3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>
      <c r="A75" s="1" t="s">
        <v>20</v>
      </c>
      <c r="B75" s="11">
        <v>36923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5">
        <v>3</v>
      </c>
      <c r="P75" s="14"/>
      <c r="Q75" s="15">
        <v>4</v>
      </c>
      <c r="R75" s="15">
        <v>4</v>
      </c>
      <c r="S75" s="15">
        <v>4</v>
      </c>
    </row>
    <row r="76" spans="1:19">
      <c r="A76" s="1" t="s">
        <v>34</v>
      </c>
      <c r="B76" s="11">
        <v>36923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5">
        <v>3</v>
      </c>
    </row>
    <row r="77" spans="1:19">
      <c r="A77" s="1" t="s">
        <v>38</v>
      </c>
      <c r="B77" s="11">
        <v>36923</v>
      </c>
      <c r="C77" s="14"/>
      <c r="D77" s="14"/>
      <c r="E77" s="14"/>
      <c r="F77" s="15">
        <v>3</v>
      </c>
      <c r="G77" s="14"/>
      <c r="H77" s="14"/>
      <c r="I77" s="14"/>
      <c r="J77" s="14"/>
      <c r="K77" s="15">
        <v>4</v>
      </c>
      <c r="L77" s="14"/>
      <c r="M77" s="14"/>
      <c r="N77" s="14"/>
      <c r="O77" s="14"/>
      <c r="P77" s="14"/>
      <c r="Q77" s="14"/>
      <c r="R77" s="14"/>
      <c r="S77" s="14"/>
    </row>
    <row r="78" spans="1:19">
      <c r="A78" s="1" t="s">
        <v>40</v>
      </c>
      <c r="B78" s="11">
        <v>36923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>
        <v>3</v>
      </c>
      <c r="S78" s="14"/>
    </row>
    <row r="79" spans="1:19">
      <c r="A79" s="1" t="s">
        <v>43</v>
      </c>
      <c r="B79" s="11">
        <v>36923</v>
      </c>
      <c r="C79" s="15">
        <v>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" t="s">
        <v>54</v>
      </c>
      <c r="B80" s="11">
        <v>36923</v>
      </c>
      <c r="C80" s="14"/>
      <c r="D80" s="14"/>
      <c r="E80" s="14"/>
      <c r="F80" s="14"/>
      <c r="G80" s="14"/>
      <c r="H80" s="14"/>
      <c r="I80" s="14"/>
      <c r="J80" s="15">
        <v>3</v>
      </c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" t="s">
        <v>69</v>
      </c>
      <c r="B81" s="11">
        <v>36923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>
        <v>3</v>
      </c>
      <c r="S81" s="14"/>
    </row>
    <row r="82" spans="1:19">
      <c r="A82" s="1" t="s">
        <v>6</v>
      </c>
      <c r="B82" s="11">
        <v>36951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>
        <v>3</v>
      </c>
      <c r="N82" s="14"/>
      <c r="O82" s="14"/>
      <c r="P82" s="14"/>
      <c r="Q82" s="14"/>
      <c r="R82" s="14"/>
      <c r="S82" s="14"/>
    </row>
    <row r="83" spans="1:19">
      <c r="A83" s="1" t="s">
        <v>39</v>
      </c>
      <c r="B83" s="11">
        <v>36951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5">
        <v>3</v>
      </c>
      <c r="R83" s="15">
        <v>4</v>
      </c>
      <c r="S83" s="14"/>
    </row>
    <row r="84" spans="1:19">
      <c r="A84" s="1" t="s">
        <v>49</v>
      </c>
      <c r="B84" s="11">
        <v>36951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>
        <v>3</v>
      </c>
      <c r="N84" s="14"/>
      <c r="O84" s="14"/>
      <c r="P84" s="14"/>
      <c r="Q84" s="14"/>
      <c r="R84" s="14"/>
      <c r="S84" s="14"/>
    </row>
    <row r="86" spans="1:19">
      <c r="C86" s="19"/>
      <c r="D86" s="20" t="s">
        <v>96</v>
      </c>
    </row>
    <row r="87" spans="1:19">
      <c r="C87" s="21"/>
      <c r="D87" s="20" t="s">
        <v>97</v>
      </c>
    </row>
    <row r="88" spans="1:19">
      <c r="C88" s="22"/>
      <c r="D88" s="20" t="s">
        <v>98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2" sqref="A12"/>
    </sheetView>
  </sheetViews>
  <sheetFormatPr defaultColWidth="9.109375" defaultRowHeight="13.2"/>
  <cols>
    <col min="1" max="1" width="26.44140625" style="10" customWidth="1"/>
    <col min="2" max="16384" width="9.109375" style="10"/>
  </cols>
  <sheetData>
    <row r="1" spans="1:8" ht="17.399999999999999">
      <c r="A1" s="23" t="s">
        <v>106</v>
      </c>
      <c r="G1" s="24"/>
    </row>
    <row r="2" spans="1:8" ht="34.799999999999997">
      <c r="A2" s="25"/>
      <c r="B2" s="26" t="s">
        <v>99</v>
      </c>
      <c r="C2" s="26" t="s">
        <v>100</v>
      </c>
      <c r="D2" s="26" t="s">
        <v>101</v>
      </c>
      <c r="E2" s="26" t="s">
        <v>102</v>
      </c>
      <c r="F2" s="26" t="s">
        <v>103</v>
      </c>
      <c r="G2" s="27" t="s">
        <v>104</v>
      </c>
    </row>
    <row r="3" spans="1:8">
      <c r="A3" s="10" t="s">
        <v>105</v>
      </c>
      <c r="B3" s="3">
        <f>COUNTIF(List!$C3:$N84,1)</f>
        <v>0</v>
      </c>
      <c r="C3" s="3">
        <f>COUNTIF(List!$C3:$N84,2)</f>
        <v>2</v>
      </c>
      <c r="D3" s="3">
        <f>COUNTIF(List!$C3:$N84,3)-1</f>
        <v>54</v>
      </c>
      <c r="E3" s="3">
        <f>COUNTIF(List!$C3:$N84,4)</f>
        <v>13</v>
      </c>
      <c r="F3" s="3">
        <f>COUNTIF(List!$C3:$N84,5)</f>
        <v>0</v>
      </c>
      <c r="G3" s="3">
        <f t="shared" ref="G3:G8" si="0">SUM(B3:F3)</f>
        <v>69</v>
      </c>
      <c r="H3" s="28"/>
    </row>
    <row r="4" spans="1:8">
      <c r="A4" s="29" t="s">
        <v>74</v>
      </c>
      <c r="B4" s="30">
        <f>COUNTIF(List!$O$3:$O$84,1)</f>
        <v>0</v>
      </c>
      <c r="C4" s="30">
        <f>COUNTIF(List!$O$3:$O$84,2)</f>
        <v>0</v>
      </c>
      <c r="D4" s="30">
        <f>COUNTIF(List!$O$3:$O$84,3)</f>
        <v>6</v>
      </c>
      <c r="E4" s="30">
        <f>COUNTIF(List!$O$3:$O$84,4)</f>
        <v>0</v>
      </c>
      <c r="F4" s="30">
        <f>COUNTIF(List!$O$3:$O$84,5)</f>
        <v>0</v>
      </c>
      <c r="G4" s="30">
        <f t="shared" si="0"/>
        <v>6</v>
      </c>
      <c r="H4" s="28"/>
    </row>
    <row r="5" spans="1:8">
      <c r="A5" s="29" t="s">
        <v>75</v>
      </c>
      <c r="B5" s="30">
        <f>COUNTIF(List!$P$3:$P$84,1)</f>
        <v>0</v>
      </c>
      <c r="C5" s="30">
        <f>COUNTIF(List!$P$3:$P$84,2)</f>
        <v>0</v>
      </c>
      <c r="D5" s="30">
        <f>COUNTIF(List!$P$3:$P$84,3)</f>
        <v>6</v>
      </c>
      <c r="E5" s="30">
        <f>COUNTIF(List!$P$3:$P$84,4)</f>
        <v>1</v>
      </c>
      <c r="F5" s="30">
        <f>COUNTIF(List!$P$3:$P$84,5)</f>
        <v>0</v>
      </c>
      <c r="G5" s="30">
        <f t="shared" si="0"/>
        <v>7</v>
      </c>
      <c r="H5" s="28"/>
    </row>
    <row r="6" spans="1:8">
      <c r="A6" s="29" t="s">
        <v>76</v>
      </c>
      <c r="B6" s="30">
        <f>COUNTIF(List!$Q$3:$Q$84,1)</f>
        <v>0</v>
      </c>
      <c r="C6" s="30">
        <f>COUNTIF(List!$Q$3:$Q$84,2)-2</f>
        <v>0</v>
      </c>
      <c r="D6" s="30">
        <f>COUNTIF(List!$Q$3:$Q$84,3)-4</f>
        <v>21</v>
      </c>
      <c r="E6" s="30">
        <f>COUNTIF(List!$Q$3:$Q$84,4)</f>
        <v>9</v>
      </c>
      <c r="F6" s="30">
        <f>COUNTIF(List!$Q$3:$Q$84,5)</f>
        <v>0</v>
      </c>
      <c r="G6" s="30">
        <f t="shared" si="0"/>
        <v>30</v>
      </c>
      <c r="H6" s="28"/>
    </row>
    <row r="7" spans="1:8">
      <c r="A7" s="29" t="s">
        <v>77</v>
      </c>
      <c r="B7" s="30">
        <f>COUNTIF(List!$R$3:$R$84,1)</f>
        <v>0</v>
      </c>
      <c r="C7" s="30">
        <f>COUNTIF(List!$R$3:$R$84,2)-3</f>
        <v>1</v>
      </c>
      <c r="D7" s="30">
        <f>COUNTIF(List!$R$3:$R$84,3)</f>
        <v>25</v>
      </c>
      <c r="E7" s="30">
        <f>COUNTIF(List!$R$3:$R$84,4)</f>
        <v>3</v>
      </c>
      <c r="F7" s="30">
        <f>COUNTIF(List!$R$3:$R$84,5)</f>
        <v>0</v>
      </c>
      <c r="G7" s="30">
        <f t="shared" si="0"/>
        <v>29</v>
      </c>
      <c r="H7" s="28"/>
    </row>
    <row r="8" spans="1:8">
      <c r="A8" s="29" t="s">
        <v>78</v>
      </c>
      <c r="B8" s="30">
        <f>COUNTIF(List!$S$3:$S$84,1)</f>
        <v>0</v>
      </c>
      <c r="C8" s="30">
        <f>COUNTIF(List!$S$3:$S$84,2)</f>
        <v>0</v>
      </c>
      <c r="D8" s="30">
        <f>COUNTIF(List!$S$3:$S$84,3)-2</f>
        <v>17</v>
      </c>
      <c r="E8" s="30">
        <f>COUNTIF(List!$S$3:$S$84,4)</f>
        <v>5</v>
      </c>
      <c r="F8" s="30">
        <f>COUNTIF(List!$S$3:$S$84,5)</f>
        <v>0</v>
      </c>
      <c r="G8" s="30">
        <f t="shared" si="0"/>
        <v>22</v>
      </c>
      <c r="H8" s="28"/>
    </row>
    <row r="10" spans="1:8">
      <c r="A10" s="10" t="s">
        <v>107</v>
      </c>
    </row>
    <row r="11" spans="1:8">
      <c r="A11" s="10" t="s">
        <v>108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Summary</vt:lpstr>
      <vt:lpstr>Sheet3</vt:lpstr>
    </vt:vector>
  </TitlesOfParts>
  <Company>Training Standards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Users Only</dc:creator>
  <cp:lastModifiedBy>Aniket Gupta</cp:lastModifiedBy>
  <dcterms:created xsi:type="dcterms:W3CDTF">2001-05-09T13:57:18Z</dcterms:created>
  <dcterms:modified xsi:type="dcterms:W3CDTF">2024-02-03T22:17:27Z</dcterms:modified>
</cp:coreProperties>
</file>